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480" windowHeight="8670"/>
  </bookViews>
  <sheets>
    <sheet name="入力" sheetId="19" r:id="rId1"/>
    <sheet name="全体項目一覧" sheetId="20" r:id="rId2"/>
    <sheet name="表示変換" sheetId="18" r:id="rId3"/>
    <sheet name="特定項目一覧" sheetId="17" r:id="rId4"/>
    <sheet name="個人" sheetId="10" r:id="rId5"/>
    <sheet name="得点表_女子" sheetId="15" r:id="rId6"/>
  </sheets>
  <calcPr calcId="125725"/>
</workbook>
</file>

<file path=xl/calcChain.xml><?xml version="1.0" encoding="utf-8"?>
<calcChain xmlns="http://schemas.openxmlformats.org/spreadsheetml/2006/main">
  <c r="AH63" i="20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G91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H62"/>
  <c r="AH96" s="1"/>
  <c r="AG62"/>
  <c r="AF62"/>
  <c r="AW13"/>
  <c r="AV13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62"/>
  <c r="AF91"/>
  <c r="AF90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E62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Y13"/>
  <c r="AX13"/>
  <c r="AU13"/>
  <c r="AQ42"/>
  <c r="AQ41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13"/>
  <c r="AP13"/>
  <c r="AM91"/>
  <c r="AM65"/>
  <c r="AM68"/>
  <c r="AM86"/>
  <c r="AM87"/>
  <c r="AM88"/>
  <c r="AM89"/>
  <c r="AM90"/>
  <c r="J79" i="15"/>
  <c r="K79"/>
  <c r="L79" s="1"/>
  <c r="D79"/>
  <c r="E79" s="1"/>
  <c r="F79" s="1"/>
  <c r="G79" s="1"/>
  <c r="H79" s="1"/>
  <c r="I79" s="1"/>
  <c r="C79"/>
  <c r="AQ48" i="20" l="1"/>
  <c r="AY48"/>
  <c r="AH93"/>
  <c r="AH95"/>
  <c r="AH97"/>
  <c r="AH92"/>
  <c r="AH94"/>
  <c r="AK97"/>
  <c r="AL97"/>
  <c r="AW48"/>
  <c r="AK96"/>
  <c r="AK93"/>
  <c r="AK95"/>
  <c r="AK92"/>
  <c r="AK94"/>
  <c r="AF93"/>
  <c r="AL92"/>
  <c r="AL93"/>
  <c r="AL94"/>
  <c r="AL95"/>
  <c r="AL96"/>
  <c r="AF97"/>
  <c r="AV48"/>
  <c r="AX48"/>
  <c r="AF96"/>
  <c r="AF95"/>
  <c r="AF92"/>
  <c r="AF94"/>
  <c r="AQ43"/>
  <c r="AQ47"/>
  <c r="AQ45"/>
  <c r="AY43"/>
  <c r="AY45"/>
  <c r="AY47"/>
  <c r="AY44"/>
  <c r="AY46"/>
  <c r="AX43"/>
  <c r="AX44"/>
  <c r="AX45"/>
  <c r="AX46"/>
  <c r="AX47"/>
  <c r="AW43"/>
  <c r="AW45"/>
  <c r="AW47"/>
  <c r="AW44"/>
  <c r="AW46"/>
  <c r="AV43"/>
  <c r="AV44"/>
  <c r="AV45"/>
  <c r="AV46"/>
  <c r="AV47"/>
  <c r="AQ44"/>
  <c r="AQ46"/>
  <c r="U63" i="15"/>
  <c r="T63"/>
  <c r="R63"/>
  <c r="S63"/>
  <c r="C63"/>
  <c r="D63" s="1"/>
  <c r="E63" s="1"/>
  <c r="F63" s="1"/>
  <c r="G63" s="1"/>
  <c r="H63" s="1"/>
  <c r="I63" s="1"/>
  <c r="J63" s="1"/>
  <c r="K63" s="1"/>
  <c r="L63" s="1"/>
  <c r="M63" s="1"/>
  <c r="N63" s="1"/>
  <c r="O63" s="1"/>
  <c r="P63" s="1"/>
  <c r="Q63" s="1"/>
  <c r="C47"/>
  <c r="D47" s="1"/>
  <c r="E47" s="1"/>
  <c r="F47" s="1"/>
  <c r="G47" s="1"/>
  <c r="H47" s="1"/>
  <c r="I47" s="1"/>
  <c r="J47" s="1"/>
  <c r="K47" s="1"/>
  <c r="L47" s="1"/>
  <c r="M47" s="1"/>
  <c r="N47" s="1"/>
  <c r="O47" s="1"/>
  <c r="P47" s="1"/>
  <c r="Q47" s="1"/>
  <c r="R47" s="1"/>
  <c r="S47" s="1"/>
  <c r="T47" s="1"/>
  <c r="U47" s="1"/>
  <c r="C31"/>
  <c r="D31" s="1"/>
  <c r="E31" s="1"/>
  <c r="F31" s="1"/>
  <c r="G31" s="1"/>
  <c r="H31" s="1"/>
  <c r="I31" s="1"/>
  <c r="J31" s="1"/>
  <c r="K31" s="1"/>
  <c r="L31" s="1"/>
  <c r="M31" s="1"/>
  <c r="N31" s="1"/>
  <c r="O31" s="1"/>
  <c r="P31" s="1"/>
  <c r="Q31" s="1"/>
  <c r="R31" s="1"/>
  <c r="S31" s="1"/>
  <c r="T31" s="1"/>
  <c r="U31" s="1"/>
  <c r="C15"/>
  <c r="D15" s="1"/>
  <c r="E15" s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A42" i="10"/>
  <c r="A83"/>
  <c r="A13" i="20"/>
  <c r="B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13"/>
  <c r="AI37"/>
  <c r="AI38"/>
  <c r="AI39"/>
  <c r="AI40"/>
  <c r="AI41"/>
  <c r="AI42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13"/>
  <c r="Q39"/>
  <c r="Q40"/>
  <c r="Q41"/>
  <c r="Q42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13"/>
  <c r="L14"/>
  <c r="O14" s="1"/>
  <c r="L15"/>
  <c r="O15" s="1"/>
  <c r="L16"/>
  <c r="O16" s="1"/>
  <c r="L17"/>
  <c r="O17" s="1"/>
  <c r="L18"/>
  <c r="O18" s="1"/>
  <c r="L19"/>
  <c r="O19" s="1"/>
  <c r="L20"/>
  <c r="O20" s="1"/>
  <c r="L21"/>
  <c r="O21" s="1"/>
  <c r="L22"/>
  <c r="O22" s="1"/>
  <c r="L23"/>
  <c r="O23" s="1"/>
  <c r="L24"/>
  <c r="O24" s="1"/>
  <c r="L25"/>
  <c r="O25" s="1"/>
  <c r="L26"/>
  <c r="O26" s="1"/>
  <c r="L27"/>
  <c r="O27" s="1"/>
  <c r="L28"/>
  <c r="O28" s="1"/>
  <c r="L29"/>
  <c r="O29" s="1"/>
  <c r="L30"/>
  <c r="O30" s="1"/>
  <c r="L31"/>
  <c r="O31" s="1"/>
  <c r="L32"/>
  <c r="O32" s="1"/>
  <c r="L33"/>
  <c r="O33" s="1"/>
  <c r="L34"/>
  <c r="O34" s="1"/>
  <c r="L35"/>
  <c r="O35" s="1"/>
  <c r="L36"/>
  <c r="O36" s="1"/>
  <c r="L37"/>
  <c r="O37" s="1"/>
  <c r="L38"/>
  <c r="O38" s="1"/>
  <c r="L39"/>
  <c r="O39" s="1"/>
  <c r="L40"/>
  <c r="O40" s="1"/>
  <c r="L41"/>
  <c r="O41" s="1"/>
  <c r="L42"/>
  <c r="O42" s="1"/>
  <c r="L13"/>
  <c r="O13" s="1"/>
  <c r="K14"/>
  <c r="P14" s="1"/>
  <c r="K15"/>
  <c r="P15" s="1"/>
  <c r="K16"/>
  <c r="P16" s="1"/>
  <c r="K17"/>
  <c r="P17" s="1"/>
  <c r="K18"/>
  <c r="P18" s="1"/>
  <c r="K19"/>
  <c r="P19" s="1"/>
  <c r="K20"/>
  <c r="P20" s="1"/>
  <c r="K21"/>
  <c r="P21" s="1"/>
  <c r="K22"/>
  <c r="P22" s="1"/>
  <c r="K23"/>
  <c r="P23" s="1"/>
  <c r="K24"/>
  <c r="P24" s="1"/>
  <c r="K25"/>
  <c r="P25" s="1"/>
  <c r="K26"/>
  <c r="P26" s="1"/>
  <c r="K27"/>
  <c r="P27" s="1"/>
  <c r="K28"/>
  <c r="P28" s="1"/>
  <c r="K29"/>
  <c r="P29" s="1"/>
  <c r="K30"/>
  <c r="P30" s="1"/>
  <c r="K31"/>
  <c r="P31" s="1"/>
  <c r="K32"/>
  <c r="P32" s="1"/>
  <c r="K33"/>
  <c r="P33" s="1"/>
  <c r="K34"/>
  <c r="P34" s="1"/>
  <c r="K35"/>
  <c r="P35" s="1"/>
  <c r="K36"/>
  <c r="P36" s="1"/>
  <c r="K37"/>
  <c r="P37" s="1"/>
  <c r="K38"/>
  <c r="P38" s="1"/>
  <c r="K39"/>
  <c r="P39" s="1"/>
  <c r="K40"/>
  <c r="P40" s="1"/>
  <c r="K41"/>
  <c r="P41" s="1"/>
  <c r="K42"/>
  <c r="P42" s="1"/>
  <c r="K13"/>
  <c r="P13" s="1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13"/>
  <c r="D13"/>
  <c r="E13"/>
  <c r="F13"/>
  <c r="G13"/>
  <c r="H13"/>
  <c r="I13"/>
  <c r="J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C4"/>
  <c r="C5"/>
  <c r="C6"/>
  <c r="C3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62"/>
  <c r="N7" i="18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6"/>
  <c r="M62" i="20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AA48" l="1"/>
  <c r="AK48"/>
  <c r="AR48"/>
  <c r="M48"/>
  <c r="AE48"/>
  <c r="AO48"/>
  <c r="Y48"/>
  <c r="AC48"/>
  <c r="AG48"/>
  <c r="AM48"/>
  <c r="W48"/>
  <c r="Q48"/>
  <c r="S48"/>
  <c r="U48"/>
  <c r="AT48"/>
  <c r="K48"/>
  <c r="AI48"/>
  <c r="L48"/>
  <c r="L47"/>
  <c r="L46"/>
  <c r="L45"/>
  <c r="L44"/>
  <c r="L43"/>
  <c r="N48"/>
  <c r="N47"/>
  <c r="N46"/>
  <c r="N45"/>
  <c r="N44"/>
  <c r="N43"/>
  <c r="R48"/>
  <c r="R47"/>
  <c r="R46"/>
  <c r="R45"/>
  <c r="R44"/>
  <c r="R43"/>
  <c r="T48"/>
  <c r="T47"/>
  <c r="T46"/>
  <c r="T45"/>
  <c r="T44"/>
  <c r="T43"/>
  <c r="V48"/>
  <c r="V47"/>
  <c r="V46"/>
  <c r="V45"/>
  <c r="V44"/>
  <c r="V43"/>
  <c r="X48"/>
  <c r="X47"/>
  <c r="X46"/>
  <c r="X45"/>
  <c r="X44"/>
  <c r="X43"/>
  <c r="Z48"/>
  <c r="Z47"/>
  <c r="Z46"/>
  <c r="Z45"/>
  <c r="Z44"/>
  <c r="Z43"/>
  <c r="AB48"/>
  <c r="AB47"/>
  <c r="AB46"/>
  <c r="AB45"/>
  <c r="AB44"/>
  <c r="AB43"/>
  <c r="AD48"/>
  <c r="AD47"/>
  <c r="AD46"/>
  <c r="AD45"/>
  <c r="AD44"/>
  <c r="AD43"/>
  <c r="AF48"/>
  <c r="AF47"/>
  <c r="AF46"/>
  <c r="AF45"/>
  <c r="AF44"/>
  <c r="AF43"/>
  <c r="AH48"/>
  <c r="AH47"/>
  <c r="AH46"/>
  <c r="AH45"/>
  <c r="AH44"/>
  <c r="AH43"/>
  <c r="AJ48"/>
  <c r="AJ47"/>
  <c r="AJ46"/>
  <c r="AJ45"/>
  <c r="AJ44"/>
  <c r="AJ43"/>
  <c r="AL48"/>
  <c r="AL47"/>
  <c r="AL46"/>
  <c r="AL45"/>
  <c r="AL44"/>
  <c r="AL43"/>
  <c r="AN48"/>
  <c r="AN47"/>
  <c r="AN46"/>
  <c r="AN45"/>
  <c r="AN44"/>
  <c r="AN43"/>
  <c r="AP48"/>
  <c r="AP47"/>
  <c r="AP46"/>
  <c r="AP45"/>
  <c r="AP44"/>
  <c r="AP43"/>
  <c r="AS48"/>
  <c r="AS47"/>
  <c r="AS46"/>
  <c r="AS45"/>
  <c r="AS44"/>
  <c r="AS43"/>
  <c r="AU48"/>
  <c r="AU47"/>
  <c r="AU46"/>
  <c r="AU45"/>
  <c r="AU44"/>
  <c r="AU43"/>
  <c r="K43"/>
  <c r="M43"/>
  <c r="Q43"/>
  <c r="S43"/>
  <c r="U43"/>
  <c r="W43"/>
  <c r="Y43"/>
  <c r="AA43"/>
  <c r="AC43"/>
  <c r="AE43"/>
  <c r="AG43"/>
  <c r="AI43"/>
  <c r="AK43"/>
  <c r="AM43"/>
  <c r="AO43"/>
  <c r="AR43"/>
  <c r="AT43"/>
  <c r="K44"/>
  <c r="M44"/>
  <c r="Q44"/>
  <c r="S44"/>
  <c r="U44"/>
  <c r="W44"/>
  <c r="Y44"/>
  <c r="AA44"/>
  <c r="AC44"/>
  <c r="AE44"/>
  <c r="AG44"/>
  <c r="AI44"/>
  <c r="AK44"/>
  <c r="AM44"/>
  <c r="AO44"/>
  <c r="AR44"/>
  <c r="AT44"/>
  <c r="K45"/>
  <c r="M45"/>
  <c r="Q45"/>
  <c r="S45"/>
  <c r="U45"/>
  <c r="W45"/>
  <c r="Y45"/>
  <c r="AA45"/>
  <c r="AC45"/>
  <c r="AE45"/>
  <c r="AG45"/>
  <c r="AI45"/>
  <c r="AK45"/>
  <c r="AM45"/>
  <c r="AO45"/>
  <c r="AR45"/>
  <c r="AT45"/>
  <c r="K46"/>
  <c r="M46"/>
  <c r="Q46"/>
  <c r="S46"/>
  <c r="U46"/>
  <c r="W46"/>
  <c r="Y46"/>
  <c r="AA46"/>
  <c r="AC46"/>
  <c r="AE46"/>
  <c r="AG46"/>
  <c r="AI46"/>
  <c r="AK46"/>
  <c r="AM46"/>
  <c r="AO46"/>
  <c r="AR46"/>
  <c r="AT46"/>
  <c r="K47"/>
  <c r="M47"/>
  <c r="Q47"/>
  <c r="S47"/>
  <c r="U47"/>
  <c r="W47"/>
  <c r="Y47"/>
  <c r="AA47"/>
  <c r="AC47"/>
  <c r="AE47"/>
  <c r="AG47"/>
  <c r="AI47"/>
  <c r="AK47"/>
  <c r="AM47"/>
  <c r="AO47"/>
  <c r="AR47"/>
  <c r="AT47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O48" l="1"/>
  <c r="O47"/>
  <c r="O46"/>
  <c r="O45"/>
  <c r="O44"/>
  <c r="O43"/>
  <c r="P48"/>
  <c r="P47"/>
  <c r="P46"/>
  <c r="P45"/>
  <c r="P44"/>
  <c r="P43"/>
  <c r="R91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62"/>
  <c r="Y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C91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C53"/>
  <c r="C54"/>
  <c r="C55"/>
  <c r="C5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62"/>
  <c r="U62"/>
  <c r="Y63"/>
  <c r="Y64"/>
  <c r="Y65"/>
  <c r="Y66"/>
  <c r="Y67"/>
  <c r="Y68"/>
  <c r="Y69"/>
  <c r="Y70"/>
  <c r="Y71"/>
  <c r="Y72"/>
  <c r="Y73"/>
  <c r="Y74"/>
  <c r="AM74" s="1"/>
  <c r="Y75"/>
  <c r="AM75" s="1"/>
  <c r="Y76"/>
  <c r="Y77"/>
  <c r="Y78"/>
  <c r="Y79"/>
  <c r="Y80"/>
  <c r="Y81"/>
  <c r="Y82"/>
  <c r="Y83"/>
  <c r="Y84"/>
  <c r="Y85"/>
  <c r="Y86"/>
  <c r="Y87"/>
  <c r="Y88"/>
  <c r="Y89"/>
  <c r="Y90"/>
  <c r="Y91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K63"/>
  <c r="AM63" s="1"/>
  <c r="K64"/>
  <c r="AM64" s="1"/>
  <c r="K65"/>
  <c r="K66"/>
  <c r="AM66" s="1"/>
  <c r="K67"/>
  <c r="AM67" s="1"/>
  <c r="K68"/>
  <c r="K69"/>
  <c r="AM69" s="1"/>
  <c r="K70"/>
  <c r="AM70" s="1"/>
  <c r="K71"/>
  <c r="AM71" s="1"/>
  <c r="K72"/>
  <c r="AM72" s="1"/>
  <c r="K73"/>
  <c r="AM73" s="1"/>
  <c r="K74"/>
  <c r="K75"/>
  <c r="K76"/>
  <c r="AM76" s="1"/>
  <c r="K77"/>
  <c r="AM77" s="1"/>
  <c r="K78"/>
  <c r="AM78" s="1"/>
  <c r="K79"/>
  <c r="AM79" s="1"/>
  <c r="K80"/>
  <c r="AM80" s="1"/>
  <c r="K81"/>
  <c r="AM81" s="1"/>
  <c r="K82"/>
  <c r="AM82" s="1"/>
  <c r="K83"/>
  <c r="AM83" s="1"/>
  <c r="K84"/>
  <c r="AM84" s="1"/>
  <c r="K85"/>
  <c r="AM85" s="1"/>
  <c r="K86"/>
  <c r="K87"/>
  <c r="K88"/>
  <c r="K89"/>
  <c r="K90"/>
  <c r="K91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J84"/>
  <c r="J85"/>
  <c r="J86"/>
  <c r="J87"/>
  <c r="J88"/>
  <c r="J89"/>
  <c r="J90"/>
  <c r="J91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H91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C62"/>
  <c r="D62"/>
  <c r="E62"/>
  <c r="F62"/>
  <c r="G62"/>
  <c r="H62"/>
  <c r="I62"/>
  <c r="J62"/>
  <c r="K62"/>
  <c r="AM62" s="1"/>
  <c r="L62"/>
  <c r="P62"/>
  <c r="Q62"/>
  <c r="Q97" s="1"/>
  <c r="AA62"/>
  <c r="AC62"/>
  <c r="AD62"/>
  <c r="AI62"/>
  <c r="AJ62"/>
  <c r="B62"/>
  <c r="A62"/>
  <c r="R6" i="18"/>
  <c r="O6" i="17" s="1"/>
  <c r="P6" s="1"/>
  <c r="M7" i="10" s="1"/>
  <c r="AB7" s="1"/>
  <c r="Q6" i="18"/>
  <c r="M6" i="17" s="1"/>
  <c r="R7" i="18"/>
  <c r="O7" i="17" s="1"/>
  <c r="R8" i="18"/>
  <c r="O8" i="17" s="1"/>
  <c r="P8" s="1"/>
  <c r="M89" i="10" s="1"/>
  <c r="AB89" s="1"/>
  <c r="R9" i="18"/>
  <c r="R10"/>
  <c r="O10" i="17" s="1"/>
  <c r="P10" s="1"/>
  <c r="M171" i="10" s="1"/>
  <c r="AB171" s="1"/>
  <c r="R11" i="18"/>
  <c r="O11" i="17" s="1"/>
  <c r="R12" i="18"/>
  <c r="O12" i="17" s="1"/>
  <c r="R13" i="18"/>
  <c r="R14"/>
  <c r="O14" i="17" s="1"/>
  <c r="P14" s="1"/>
  <c r="M335" i="10" s="1"/>
  <c r="AB335" s="1"/>
  <c r="R15" i="18"/>
  <c r="O15" i="17" s="1"/>
  <c r="R16" i="18"/>
  <c r="O16" i="17" s="1"/>
  <c r="R17" i="18"/>
  <c r="R18"/>
  <c r="O18" i="17" s="1"/>
  <c r="R19" i="18"/>
  <c r="O19" i="17" s="1"/>
  <c r="L540" i="10" s="1"/>
  <c r="R20" i="18"/>
  <c r="O20" i="17" s="1"/>
  <c r="L581" i="10" s="1"/>
  <c r="R21" i="18"/>
  <c r="R22"/>
  <c r="O22" i="17" s="1"/>
  <c r="R23" i="18"/>
  <c r="O23" i="17" s="1"/>
  <c r="R24" i="18"/>
  <c r="O24" i="17" s="1"/>
  <c r="R25" i="18"/>
  <c r="O25" i="17" s="1"/>
  <c r="P25" s="1"/>
  <c r="M786" i="10" s="1"/>
  <c r="AB786" s="1"/>
  <c r="R26" i="18"/>
  <c r="O26" i="17" s="1"/>
  <c r="P26" s="1"/>
  <c r="M827" i="10" s="1"/>
  <c r="AB827" s="1"/>
  <c r="R27" i="18"/>
  <c r="R28"/>
  <c r="O28" i="17" s="1"/>
  <c r="R29" i="18"/>
  <c r="O29" i="17" s="1"/>
  <c r="P29" s="1"/>
  <c r="R30" i="18"/>
  <c r="O30" i="17" s="1"/>
  <c r="P30" s="1"/>
  <c r="M991" i="10" s="1"/>
  <c r="AB991" s="1"/>
  <c r="R31" i="18"/>
  <c r="R32"/>
  <c r="O32" i="17" s="1"/>
  <c r="R33" i="18"/>
  <c r="O33" i="17" s="1"/>
  <c r="R34" i="18"/>
  <c r="O34" i="17" s="1"/>
  <c r="L1155" i="10" s="1"/>
  <c r="R35" i="18"/>
  <c r="O35" i="17" s="1"/>
  <c r="P35" s="1"/>
  <c r="M1196" i="10" s="1"/>
  <c r="AB1196" s="1"/>
  <c r="Q7" i="18"/>
  <c r="M7" i="17" s="1"/>
  <c r="Q8" i="18"/>
  <c r="M8" i="17" s="1"/>
  <c r="J89" i="10" s="1"/>
  <c r="Q9" i="18"/>
  <c r="Q10"/>
  <c r="M10" i="17" s="1"/>
  <c r="Q11" i="18"/>
  <c r="M11" i="17" s="1"/>
  <c r="J212" i="10" s="1"/>
  <c r="Q12" i="18"/>
  <c r="Q13"/>
  <c r="M13" i="17" s="1"/>
  <c r="Q14" i="18"/>
  <c r="M14" i="17" s="1"/>
  <c r="J335" i="10" s="1"/>
  <c r="Q15" i="18"/>
  <c r="M15" i="17" s="1"/>
  <c r="BH15" s="1"/>
  <c r="Q16" i="18"/>
  <c r="Q17"/>
  <c r="M17" i="17" s="1"/>
  <c r="Q18" i="18"/>
  <c r="M18" i="17" s="1"/>
  <c r="N18" s="1"/>
  <c r="K499" i="10" s="1"/>
  <c r="AA499" s="1"/>
  <c r="Q19" i="18"/>
  <c r="Q20"/>
  <c r="M20" i="17" s="1"/>
  <c r="Q21" i="18"/>
  <c r="Q22"/>
  <c r="M22" i="17" s="1"/>
  <c r="J663" i="10" s="1"/>
  <c r="Q23" i="18"/>
  <c r="Q24"/>
  <c r="M24" i="17" s="1"/>
  <c r="Q25" i="18"/>
  <c r="Q26"/>
  <c r="M26" i="17" s="1"/>
  <c r="BH26" s="1"/>
  <c r="Q27" i="18"/>
  <c r="Q28"/>
  <c r="M28" i="17" s="1"/>
  <c r="J909" i="10" s="1"/>
  <c r="Q29" i="18"/>
  <c r="Q30"/>
  <c r="M30" i="17" s="1"/>
  <c r="Q31" i="18"/>
  <c r="Q32"/>
  <c r="M32" i="17" s="1"/>
  <c r="BH32" s="1"/>
  <c r="Q33" i="18"/>
  <c r="Q34"/>
  <c r="M34" i="17" s="1"/>
  <c r="Q35" i="18"/>
  <c r="A6"/>
  <c r="A6" i="17" s="1"/>
  <c r="AU6" s="1"/>
  <c r="P7" i="18"/>
  <c r="K7" i="17" s="1"/>
  <c r="L7" s="1"/>
  <c r="I48" i="10" s="1"/>
  <c r="Z48" s="1"/>
  <c r="P8" i="18"/>
  <c r="K8" i="17" s="1"/>
  <c r="P9" i="18"/>
  <c r="K9" i="17" s="1"/>
  <c r="P10" i="18"/>
  <c r="K10" i="17" s="1"/>
  <c r="H171" i="10" s="1"/>
  <c r="P11" i="18"/>
  <c r="K11" i="17" s="1"/>
  <c r="BF11" s="1"/>
  <c r="P12" i="18"/>
  <c r="K12" i="17" s="1"/>
  <c r="P13" i="18"/>
  <c r="P14"/>
  <c r="K14" i="17" s="1"/>
  <c r="P15" i="18"/>
  <c r="K15" i="17" s="1"/>
  <c r="BF15" s="1"/>
  <c r="P16" i="18"/>
  <c r="K16" i="17" s="1"/>
  <c r="L16" s="1"/>
  <c r="P17" i="18"/>
  <c r="K17" i="17" s="1"/>
  <c r="P18" i="18"/>
  <c r="K18" i="17" s="1"/>
  <c r="P19" i="18"/>
  <c r="K19" i="17" s="1"/>
  <c r="P20" i="18"/>
  <c r="K20" i="17" s="1"/>
  <c r="P21" i="18"/>
  <c r="K21" i="17" s="1"/>
  <c r="L21" s="1"/>
  <c r="I622" i="10" s="1"/>
  <c r="Z622" s="1"/>
  <c r="P22" i="18"/>
  <c r="K22" i="17" s="1"/>
  <c r="L22" s="1"/>
  <c r="I663" i="10" s="1"/>
  <c r="Z663" s="1"/>
  <c r="P23" i="18"/>
  <c r="K23" i="17" s="1"/>
  <c r="BF23" s="1"/>
  <c r="P24" i="18"/>
  <c r="K24" i="17" s="1"/>
  <c r="P25" i="18"/>
  <c r="K25" i="17" s="1"/>
  <c r="H786" i="10" s="1"/>
  <c r="P26" i="18"/>
  <c r="K26" i="17" s="1"/>
  <c r="P27" i="18"/>
  <c r="K27" i="17" s="1"/>
  <c r="H868" i="10" s="1"/>
  <c r="P28" i="18"/>
  <c r="P29"/>
  <c r="K29" i="17" s="1"/>
  <c r="BF29" s="1"/>
  <c r="P30" i="18"/>
  <c r="K30" i="17" s="1"/>
  <c r="L30" s="1"/>
  <c r="I991" i="10" s="1"/>
  <c r="Z991" s="1"/>
  <c r="P31" i="18"/>
  <c r="K31" i="17" s="1"/>
  <c r="BF31" s="1"/>
  <c r="P32" i="18"/>
  <c r="K32" i="17" s="1"/>
  <c r="L32" s="1"/>
  <c r="I1073" i="10" s="1"/>
  <c r="Z1073" s="1"/>
  <c r="P33" i="18"/>
  <c r="K33" i="17" s="1"/>
  <c r="H1114" i="10" s="1"/>
  <c r="P34" i="18"/>
  <c r="K34" i="17" s="1"/>
  <c r="P35" i="18"/>
  <c r="K35" i="17" s="1"/>
  <c r="BF35" s="1"/>
  <c r="P6" i="18"/>
  <c r="K6" i="17" s="1"/>
  <c r="O6" i="18"/>
  <c r="I6" i="17" s="1"/>
  <c r="J6" s="1"/>
  <c r="G7" i="10" s="1"/>
  <c r="Y7" s="1"/>
  <c r="L7" i="18"/>
  <c r="AL7" i="17" s="1"/>
  <c r="X62" i="10" s="1"/>
  <c r="L8" i="18"/>
  <c r="AL8" i="17" s="1"/>
  <c r="X103" i="10" s="1"/>
  <c r="L9" i="18"/>
  <c r="AL9" i="17" s="1"/>
  <c r="X144" i="10" s="1"/>
  <c r="L10" i="18"/>
  <c r="AL10" i="17" s="1"/>
  <c r="L11" i="18"/>
  <c r="AL11" i="17" s="1"/>
  <c r="X226" i="10" s="1"/>
  <c r="L12" i="18"/>
  <c r="AL12" i="17" s="1"/>
  <c r="L13" i="18"/>
  <c r="AL13" i="17" s="1"/>
  <c r="X308" i="10" s="1"/>
  <c r="L14" i="18"/>
  <c r="AL14" i="17" s="1"/>
  <c r="X349" i="10" s="1"/>
  <c r="L15" i="18"/>
  <c r="AL15" i="17" s="1"/>
  <c r="X390" i="10" s="1"/>
  <c r="L16" i="18"/>
  <c r="AL16" i="17" s="1"/>
  <c r="X431" i="10" s="1"/>
  <c r="L17" i="18"/>
  <c r="AL17" i="17" s="1"/>
  <c r="X472" i="10" s="1"/>
  <c r="L18" i="18"/>
  <c r="AL18" i="17" s="1"/>
  <c r="X513" i="10" s="1"/>
  <c r="L19" i="18"/>
  <c r="AL19" i="17" s="1"/>
  <c r="X554" i="10" s="1"/>
  <c r="L20" i="18"/>
  <c r="AL20" i="17" s="1"/>
  <c r="X595" i="10" s="1"/>
  <c r="L21" i="18"/>
  <c r="AL21" i="17" s="1"/>
  <c r="X636" i="10" s="1"/>
  <c r="L22" i="18"/>
  <c r="AL22" i="17" s="1"/>
  <c r="X677" i="10" s="1"/>
  <c r="L23" i="18"/>
  <c r="AL23" i="17" s="1"/>
  <c r="X718" i="10" s="1"/>
  <c r="L24" i="18"/>
  <c r="AL24" i="17" s="1"/>
  <c r="X759" i="10" s="1"/>
  <c r="L25" i="18"/>
  <c r="AL25" i="17" s="1"/>
  <c r="X800" i="10" s="1"/>
  <c r="L26" i="18"/>
  <c r="L27"/>
  <c r="AL27" i="17" s="1"/>
  <c r="X882" i="10" s="1"/>
  <c r="L28" i="18"/>
  <c r="AL28" i="17" s="1"/>
  <c r="X923" i="10" s="1"/>
  <c r="L29" i="18"/>
  <c r="AL29" i="17" s="1"/>
  <c r="X964" i="10" s="1"/>
  <c r="L30" i="18"/>
  <c r="AL30" i="17" s="1"/>
  <c r="X1005" i="10" s="1"/>
  <c r="L31" i="18"/>
  <c r="AL31" i="17" s="1"/>
  <c r="X1046" i="10" s="1"/>
  <c r="L32" i="18"/>
  <c r="AL32" i="17" s="1"/>
  <c r="X1087" i="10" s="1"/>
  <c r="L33" i="18"/>
  <c r="AL33" i="17" s="1"/>
  <c r="L34" i="18"/>
  <c r="AL34" i="17" s="1"/>
  <c r="X1169" i="10" s="1"/>
  <c r="L35" i="18"/>
  <c r="AL35" i="17" s="1"/>
  <c r="X1210" i="10" s="1"/>
  <c r="L6" i="18"/>
  <c r="AL6" i="17" s="1"/>
  <c r="S7" i="18"/>
  <c r="Q7" i="17" s="1"/>
  <c r="BL7" s="1"/>
  <c r="S8" i="18"/>
  <c r="Q8" i="17" s="1"/>
  <c r="R8" s="1"/>
  <c r="O89" i="10" s="1"/>
  <c r="AC89" s="1"/>
  <c r="S9" i="18"/>
  <c r="Q9" i="17" s="1"/>
  <c r="R9" s="1"/>
  <c r="O130" i="10" s="1"/>
  <c r="AC130" s="1"/>
  <c r="S10" i="18"/>
  <c r="S11"/>
  <c r="Q11" i="17" s="1"/>
  <c r="S12" i="18"/>
  <c r="Q12" i="17" s="1"/>
  <c r="S13" i="18"/>
  <c r="Q13" i="17" s="1"/>
  <c r="S14" i="18"/>
  <c r="Q14" i="17" s="1"/>
  <c r="S15" i="18"/>
  <c r="Q15" i="17" s="1"/>
  <c r="N376" i="10" s="1"/>
  <c r="S16" i="18"/>
  <c r="Q16" i="17" s="1"/>
  <c r="N417" i="10" s="1"/>
  <c r="S17" i="18"/>
  <c r="Q17" i="17" s="1"/>
  <c r="BL17" s="1"/>
  <c r="S18" i="18"/>
  <c r="Q18" i="17" s="1"/>
  <c r="BL18" s="1"/>
  <c r="S19" i="18"/>
  <c r="Q19" i="17" s="1"/>
  <c r="BL19" s="1"/>
  <c r="S20" i="18"/>
  <c r="Q20" i="17" s="1"/>
  <c r="S21" i="18"/>
  <c r="Q21" i="17" s="1"/>
  <c r="N622" i="10" s="1"/>
  <c r="S22" i="18"/>
  <c r="Q22" i="17" s="1"/>
  <c r="N663" i="10" s="1"/>
  <c r="S23" i="18"/>
  <c r="Q23" i="17" s="1"/>
  <c r="BL23" s="1"/>
  <c r="S24" i="18"/>
  <c r="Q24" i="17" s="1"/>
  <c r="R24" s="1"/>
  <c r="O745" i="10" s="1"/>
  <c r="AC745" s="1"/>
  <c r="S25" i="18"/>
  <c r="Q25" i="17" s="1"/>
  <c r="N786" i="10" s="1"/>
  <c r="S26" i="18"/>
  <c r="Q26" i="17" s="1"/>
  <c r="S27" i="18"/>
  <c r="Q27" i="17" s="1"/>
  <c r="R27" s="1"/>
  <c r="O868" i="10" s="1"/>
  <c r="AC868" s="1"/>
  <c r="S28" i="18"/>
  <c r="Q28" i="17" s="1"/>
  <c r="BL28" s="1"/>
  <c r="S29" i="18"/>
  <c r="Q29" i="17" s="1"/>
  <c r="S30" i="18"/>
  <c r="Q30" i="17" s="1"/>
  <c r="S31" i="18"/>
  <c r="Q31" i="17" s="1"/>
  <c r="S32" i="18"/>
  <c r="Q32" i="17" s="1"/>
  <c r="BL32" s="1"/>
  <c r="S33" i="18"/>
  <c r="Q33" i="17" s="1"/>
  <c r="R33" s="1"/>
  <c r="O1114" i="10" s="1"/>
  <c r="AC1114" s="1"/>
  <c r="S34" i="18"/>
  <c r="Q34" i="17" s="1"/>
  <c r="N1155" i="10" s="1"/>
  <c r="S35" i="18"/>
  <c r="Q35" i="17" s="1"/>
  <c r="BL35" s="1"/>
  <c r="S6" i="18"/>
  <c r="Q6" i="17" s="1"/>
  <c r="BL6" s="1"/>
  <c r="O7" i="18"/>
  <c r="I7" i="17" s="1"/>
  <c r="O8" i="18"/>
  <c r="I8" i="17" s="1"/>
  <c r="O9" i="18"/>
  <c r="I9" i="17" s="1"/>
  <c r="F130" i="10" s="1"/>
  <c r="O10" i="18"/>
  <c r="I10" i="17" s="1"/>
  <c r="BD10" s="1"/>
  <c r="O11" i="18"/>
  <c r="I11" i="17" s="1"/>
  <c r="O12" i="18"/>
  <c r="O13"/>
  <c r="I13" i="17" s="1"/>
  <c r="J13" s="1"/>
  <c r="G294" i="10" s="1"/>
  <c r="Y294" s="1"/>
  <c r="O14" i="18"/>
  <c r="I14" i="17" s="1"/>
  <c r="BD14" s="1"/>
  <c r="O15" i="18"/>
  <c r="I15" i="17" s="1"/>
  <c r="O16" i="18"/>
  <c r="I16" i="17" s="1"/>
  <c r="F417" i="10" s="1"/>
  <c r="O17" i="18"/>
  <c r="I17" i="17" s="1"/>
  <c r="F458" i="10" s="1"/>
  <c r="O18" i="18"/>
  <c r="I18" i="17" s="1"/>
  <c r="O19" i="18"/>
  <c r="I19" i="17" s="1"/>
  <c r="J19" s="1"/>
  <c r="G540" i="10" s="1"/>
  <c r="Y540" s="1"/>
  <c r="O20" i="18"/>
  <c r="I20" i="17" s="1"/>
  <c r="BD20" s="1"/>
  <c r="O21" i="18"/>
  <c r="I21" i="17" s="1"/>
  <c r="BD21" s="1"/>
  <c r="O22" i="18"/>
  <c r="I22" i="17" s="1"/>
  <c r="BD22" s="1"/>
  <c r="O23" i="18"/>
  <c r="I23" i="17" s="1"/>
  <c r="O24" i="18"/>
  <c r="I24" i="17" s="1"/>
  <c r="BD24" s="1"/>
  <c r="O25" i="18"/>
  <c r="I25" i="17" s="1"/>
  <c r="F786" i="10" s="1"/>
  <c r="O26" i="18"/>
  <c r="I26" i="17" s="1"/>
  <c r="O27" i="18"/>
  <c r="I27" i="17" s="1"/>
  <c r="O28" i="18"/>
  <c r="I28" i="17" s="1"/>
  <c r="O29" i="18"/>
  <c r="I29" i="17" s="1"/>
  <c r="O30" i="18"/>
  <c r="I30" i="17" s="1"/>
  <c r="J30" s="1"/>
  <c r="G991" i="10" s="1"/>
  <c r="Y991" s="1"/>
  <c r="O31" i="18"/>
  <c r="O32"/>
  <c r="I32" i="17" s="1"/>
  <c r="O33" i="18"/>
  <c r="I33" i="17" s="1"/>
  <c r="O34" i="18"/>
  <c r="I34" i="17" s="1"/>
  <c r="F1155" i="10" s="1"/>
  <c r="O35" i="18"/>
  <c r="I35" i="17" s="1"/>
  <c r="G6"/>
  <c r="H6" s="1"/>
  <c r="E7" i="10" s="1"/>
  <c r="X7" s="1"/>
  <c r="A1196"/>
  <c r="A1155"/>
  <c r="A1114"/>
  <c r="A1073"/>
  <c r="A1032"/>
  <c r="A991"/>
  <c r="A950"/>
  <c r="A909"/>
  <c r="A868"/>
  <c r="A827"/>
  <c r="A786"/>
  <c r="A745"/>
  <c r="A704"/>
  <c r="A663"/>
  <c r="A622"/>
  <c r="A581"/>
  <c r="A540"/>
  <c r="A499"/>
  <c r="A458"/>
  <c r="A417"/>
  <c r="A376"/>
  <c r="A335"/>
  <c r="A294"/>
  <c r="A253"/>
  <c r="A212"/>
  <c r="A171"/>
  <c r="A130"/>
  <c r="A89"/>
  <c r="A48"/>
  <c r="A7"/>
  <c r="W7"/>
  <c r="A1190"/>
  <c r="A1149"/>
  <c r="A1108"/>
  <c r="A1067"/>
  <c r="A1026"/>
  <c r="A985"/>
  <c r="A944"/>
  <c r="A903"/>
  <c r="A862"/>
  <c r="A821"/>
  <c r="A780"/>
  <c r="A739"/>
  <c r="A698"/>
  <c r="A657"/>
  <c r="A616"/>
  <c r="A575"/>
  <c r="A534"/>
  <c r="A493"/>
  <c r="A452"/>
  <c r="A411"/>
  <c r="A370"/>
  <c r="A329"/>
  <c r="A288"/>
  <c r="A247"/>
  <c r="A206"/>
  <c r="A165"/>
  <c r="A124"/>
  <c r="T7" i="18"/>
  <c r="S7" i="17" s="1"/>
  <c r="T7" s="1"/>
  <c r="Q48" i="10" s="1"/>
  <c r="AD48" s="1"/>
  <c r="T8" i="18"/>
  <c r="S8" i="17" s="1"/>
  <c r="BN8" s="1"/>
  <c r="T9" i="18"/>
  <c r="S9" i="17" s="1"/>
  <c r="P130" i="10" s="1"/>
  <c r="T10" i="18"/>
  <c r="S10" i="17" s="1"/>
  <c r="T11" i="18"/>
  <c r="S11" i="17" s="1"/>
  <c r="T11" s="1"/>
  <c r="Q212" i="10" s="1"/>
  <c r="AD212" s="1"/>
  <c r="T12" i="18"/>
  <c r="S12" i="17" s="1"/>
  <c r="P253" i="10" s="1"/>
  <c r="T13" i="18"/>
  <c r="S13" i="17" s="1"/>
  <c r="T14" i="18"/>
  <c r="S14" i="17" s="1"/>
  <c r="T15" i="18"/>
  <c r="S15" i="17" s="1"/>
  <c r="T15" s="1"/>
  <c r="Q376" i="10" s="1"/>
  <c r="AD376" s="1"/>
  <c r="T16" i="18"/>
  <c r="S16" i="17" s="1"/>
  <c r="BN16" s="1"/>
  <c r="T17" i="18"/>
  <c r="S17" i="17" s="1"/>
  <c r="P458" i="10" s="1"/>
  <c r="T18" i="18"/>
  <c r="S18" i="17" s="1"/>
  <c r="P499" i="10" s="1"/>
  <c r="T19" i="18"/>
  <c r="S19" i="17" s="1"/>
  <c r="P540" i="10" s="1"/>
  <c r="T20" i="18"/>
  <c r="S20" i="17" s="1"/>
  <c r="T20" s="1"/>
  <c r="Q581" i="10" s="1"/>
  <c r="AD581" s="1"/>
  <c r="T21" i="18"/>
  <c r="S21" i="17" s="1"/>
  <c r="T22" i="18"/>
  <c r="S22" i="17" s="1"/>
  <c r="T23" i="18"/>
  <c r="S23" i="17" s="1"/>
  <c r="T24" i="18"/>
  <c r="S24" i="17" s="1"/>
  <c r="T24" s="1"/>
  <c r="Q745" i="10" s="1"/>
  <c r="AD745" s="1"/>
  <c r="T25" i="18"/>
  <c r="S25" i="17" s="1"/>
  <c r="T25" s="1"/>
  <c r="Q786" i="10" s="1"/>
  <c r="AD786" s="1"/>
  <c r="T26" i="18"/>
  <c r="S26" i="17" s="1"/>
  <c r="BN26" s="1"/>
  <c r="T27" i="18"/>
  <c r="T28"/>
  <c r="S28" i="17" s="1"/>
  <c r="P909" i="10" s="1"/>
  <c r="T29" i="18"/>
  <c r="S29" i="17" s="1"/>
  <c r="P950" i="10" s="1"/>
  <c r="T30" i="18"/>
  <c r="S30" i="17" s="1"/>
  <c r="T31" i="18"/>
  <c r="S31" i="17" s="1"/>
  <c r="P1032" i="10" s="1"/>
  <c r="T32" i="18"/>
  <c r="S32" i="17" s="1"/>
  <c r="T33" i="18"/>
  <c r="S33" i="17" s="1"/>
  <c r="P1114" i="10" s="1"/>
  <c r="T34" i="18"/>
  <c r="S34" i="17" s="1"/>
  <c r="T35" i="18"/>
  <c r="S35" i="17" s="1"/>
  <c r="T6" i="18"/>
  <c r="S6" i="17" s="1"/>
  <c r="P7" i="10" s="1"/>
  <c r="U6" i="18"/>
  <c r="U6" i="17" s="1"/>
  <c r="V6" s="1"/>
  <c r="U7" i="18"/>
  <c r="U7" i="17" s="1"/>
  <c r="V7" s="1"/>
  <c r="U8" i="18"/>
  <c r="U8" i="17" s="1"/>
  <c r="V8" s="1"/>
  <c r="U9" i="18"/>
  <c r="U9" i="17" s="1"/>
  <c r="V9" s="1"/>
  <c r="U10" i="18"/>
  <c r="U10" i="17" s="1"/>
  <c r="V10" s="1"/>
  <c r="U11" i="18"/>
  <c r="U11" i="17" s="1"/>
  <c r="V11" s="1"/>
  <c r="U12" i="18"/>
  <c r="U12" i="17" s="1"/>
  <c r="V12" s="1"/>
  <c r="U13" i="18"/>
  <c r="U13" i="17" s="1"/>
  <c r="V13" s="1"/>
  <c r="U14" i="18"/>
  <c r="U14" i="17" s="1"/>
  <c r="V14" s="1"/>
  <c r="U15" i="18"/>
  <c r="U15" i="17" s="1"/>
  <c r="V15" s="1"/>
  <c r="U16" i="18"/>
  <c r="U16" i="17" s="1"/>
  <c r="V16" s="1"/>
  <c r="U17" i="18"/>
  <c r="U17" i="17" s="1"/>
  <c r="V17" s="1"/>
  <c r="U18" i="18"/>
  <c r="U18" i="17" s="1"/>
  <c r="V18" s="1"/>
  <c r="U19" i="18"/>
  <c r="U19" i="17" s="1"/>
  <c r="V19" s="1"/>
  <c r="U20" i="18"/>
  <c r="U20" i="17" s="1"/>
  <c r="V20" s="1"/>
  <c r="S581" i="10" s="1"/>
  <c r="AE581" s="1"/>
  <c r="U21" i="18"/>
  <c r="U21" i="17" s="1"/>
  <c r="V21" s="1"/>
  <c r="U22" i="18"/>
  <c r="U22" i="17" s="1"/>
  <c r="V22" s="1"/>
  <c r="U23" i="18"/>
  <c r="U23" i="17" s="1"/>
  <c r="U24" i="18"/>
  <c r="U24" i="17" s="1"/>
  <c r="V24" s="1"/>
  <c r="U25" i="18"/>
  <c r="U25" i="17" s="1"/>
  <c r="V25" s="1"/>
  <c r="U26" i="18"/>
  <c r="U26" i="17" s="1"/>
  <c r="V26" s="1"/>
  <c r="U27" i="18"/>
  <c r="U27" i="17" s="1"/>
  <c r="V27" s="1"/>
  <c r="U28" i="18"/>
  <c r="U28" i="17" s="1"/>
  <c r="V28" s="1"/>
  <c r="U29" i="18"/>
  <c r="U29" i="17" s="1"/>
  <c r="U30" i="18"/>
  <c r="U30" i="17" s="1"/>
  <c r="V30" s="1"/>
  <c r="U31" i="18"/>
  <c r="U31" i="17" s="1"/>
  <c r="V31" s="1"/>
  <c r="U32" i="18"/>
  <c r="U32" i="17" s="1"/>
  <c r="V32" s="1"/>
  <c r="U33" i="18"/>
  <c r="U33" i="17" s="1"/>
  <c r="V33" s="1"/>
  <c r="U34" i="18"/>
  <c r="U34" i="17" s="1"/>
  <c r="V34" s="1"/>
  <c r="U35" i="18"/>
  <c r="U35" i="17" s="1"/>
  <c r="J6" i="18"/>
  <c r="F6" i="17" s="1"/>
  <c r="AZ6" s="1"/>
  <c r="G8"/>
  <c r="G10"/>
  <c r="BB10" s="1"/>
  <c r="G12"/>
  <c r="BB12" s="1"/>
  <c r="G14"/>
  <c r="G16"/>
  <c r="D417" i="10" s="1"/>
  <c r="G18" i="17"/>
  <c r="D499" i="10" s="1"/>
  <c r="G19" i="17"/>
  <c r="D540" i="10" s="1"/>
  <c r="G20" i="17"/>
  <c r="G21"/>
  <c r="G22"/>
  <c r="BB22" s="1"/>
  <c r="G23"/>
  <c r="D704" i="10" s="1"/>
  <c r="G24" i="17"/>
  <c r="G25"/>
  <c r="D786" i="10" s="1"/>
  <c r="G26" i="17"/>
  <c r="D827" i="10" s="1"/>
  <c r="G27" i="17"/>
  <c r="G28"/>
  <c r="D909" i="10" s="1"/>
  <c r="G29" i="17"/>
  <c r="BB29" s="1"/>
  <c r="G31"/>
  <c r="G32"/>
  <c r="G33"/>
  <c r="D1114" i="10" s="1"/>
  <c r="G34" i="17"/>
  <c r="G35"/>
  <c r="D1196" i="10" s="1"/>
  <c r="S2"/>
  <c r="W48"/>
  <c r="W62"/>
  <c r="W89"/>
  <c r="W103"/>
  <c r="W130"/>
  <c r="W144"/>
  <c r="W171"/>
  <c r="W185"/>
  <c r="W212"/>
  <c r="W226"/>
  <c r="W253"/>
  <c r="W267"/>
  <c r="W294"/>
  <c r="W308"/>
  <c r="W335"/>
  <c r="W349"/>
  <c r="W376"/>
  <c r="W390"/>
  <c r="W417"/>
  <c r="W431"/>
  <c r="W458"/>
  <c r="W472"/>
  <c r="W499"/>
  <c r="W513"/>
  <c r="W540"/>
  <c r="W554"/>
  <c r="W581"/>
  <c r="W595"/>
  <c r="W622"/>
  <c r="W636"/>
  <c r="W663"/>
  <c r="W677"/>
  <c r="W704"/>
  <c r="W718"/>
  <c r="W745"/>
  <c r="W759"/>
  <c r="W786"/>
  <c r="W800"/>
  <c r="W827"/>
  <c r="W841"/>
  <c r="W868"/>
  <c r="W882"/>
  <c r="W909"/>
  <c r="W923"/>
  <c r="W950"/>
  <c r="W964"/>
  <c r="W991"/>
  <c r="W1005"/>
  <c r="W1032"/>
  <c r="W1046"/>
  <c r="W1073"/>
  <c r="W1087"/>
  <c r="W1114"/>
  <c r="W1128"/>
  <c r="W1155"/>
  <c r="W1169"/>
  <c r="W1196"/>
  <c r="W1210"/>
  <c r="S1191"/>
  <c r="S1150"/>
  <c r="S1109"/>
  <c r="S1068"/>
  <c r="S1027"/>
  <c r="S986"/>
  <c r="S945"/>
  <c r="S904"/>
  <c r="S863"/>
  <c r="S822"/>
  <c r="S781"/>
  <c r="S740"/>
  <c r="S699"/>
  <c r="S658"/>
  <c r="S617"/>
  <c r="S576"/>
  <c r="S535"/>
  <c r="S494"/>
  <c r="S453"/>
  <c r="S412"/>
  <c r="S371"/>
  <c r="S330"/>
  <c r="S289"/>
  <c r="S248"/>
  <c r="S207"/>
  <c r="S166"/>
  <c r="S125"/>
  <c r="S84"/>
  <c r="S43"/>
  <c r="W21"/>
  <c r="G11" i="18"/>
  <c r="J7"/>
  <c r="F7" i="17" s="1"/>
  <c r="AZ7" s="1"/>
  <c r="J8" i="18"/>
  <c r="AJ8" i="17" s="1"/>
  <c r="J9" i="18"/>
  <c r="F9" i="17" s="1"/>
  <c r="AZ9" s="1"/>
  <c r="J10" i="18"/>
  <c r="AJ10" i="17" s="1"/>
  <c r="J11" i="18"/>
  <c r="K207" i="10" s="1"/>
  <c r="J12" i="18"/>
  <c r="AJ12" i="17" s="1"/>
  <c r="J13" i="18"/>
  <c r="J14"/>
  <c r="F14" i="17" s="1"/>
  <c r="AZ14" s="1"/>
  <c r="J15" i="18"/>
  <c r="F15" i="17" s="1"/>
  <c r="AZ15" s="1"/>
  <c r="J16" i="18"/>
  <c r="K412" i="10" s="1"/>
  <c r="J17" i="18"/>
  <c r="J18"/>
  <c r="F18" i="17" s="1"/>
  <c r="AZ18" s="1"/>
  <c r="J19" i="18"/>
  <c r="AJ19" i="17" s="1"/>
  <c r="J20" i="18"/>
  <c r="J21"/>
  <c r="J22"/>
  <c r="F22" i="17" s="1"/>
  <c r="AZ22" s="1"/>
  <c r="J23" i="18"/>
  <c r="F23" i="17" s="1"/>
  <c r="AZ23" s="1"/>
  <c r="J24" i="18"/>
  <c r="AJ24" i="17" s="1"/>
  <c r="J25" i="18"/>
  <c r="F25" i="17" s="1"/>
  <c r="AZ25" s="1"/>
  <c r="J26" i="18"/>
  <c r="AJ26" i="17" s="1"/>
  <c r="J27" i="18"/>
  <c r="J28"/>
  <c r="J29"/>
  <c r="K945" i="10" s="1"/>
  <c r="J30" i="18"/>
  <c r="F30" i="17" s="1"/>
  <c r="AZ30" s="1"/>
  <c r="J31" i="18"/>
  <c r="K1027" i="10" s="1"/>
  <c r="J32" i="18"/>
  <c r="AJ32" i="17" s="1"/>
  <c r="J33" i="18"/>
  <c r="J34"/>
  <c r="F34" i="17" s="1"/>
  <c r="AZ34" s="1"/>
  <c r="J35" i="18"/>
  <c r="I6"/>
  <c r="I7"/>
  <c r="F43" i="10" s="1"/>
  <c r="I8" i="18"/>
  <c r="F84" i="10" s="1"/>
  <c r="I9" i="18"/>
  <c r="AI9" i="17" s="1"/>
  <c r="I10" i="18"/>
  <c r="F166" i="10" s="1"/>
  <c r="I11" i="18"/>
  <c r="E11" i="17" s="1"/>
  <c r="AY11" s="1"/>
  <c r="I12" i="18"/>
  <c r="F248" i="10" s="1"/>
  <c r="I13" i="18"/>
  <c r="E13" i="17" s="1"/>
  <c r="AY13" s="1"/>
  <c r="I14" i="18"/>
  <c r="E14" i="17" s="1"/>
  <c r="AY14" s="1"/>
  <c r="I15" i="18"/>
  <c r="F371" i="10" s="1"/>
  <c r="I16" i="18"/>
  <c r="E16" i="17" s="1"/>
  <c r="AY16" s="1"/>
  <c r="I17" i="18"/>
  <c r="K17" s="1"/>
  <c r="I18"/>
  <c r="AI18" i="17" s="1"/>
  <c r="I19" i="18"/>
  <c r="F535" i="10" s="1"/>
  <c r="I20" i="18"/>
  <c r="E20" i="17" s="1"/>
  <c r="AY20" s="1"/>
  <c r="I21" i="18"/>
  <c r="AI21" i="17" s="1"/>
  <c r="I22" i="18"/>
  <c r="K22" s="1"/>
  <c r="I23"/>
  <c r="AI23" i="17" s="1"/>
  <c r="I24" i="18"/>
  <c r="AI24" i="17" s="1"/>
  <c r="I25" i="18"/>
  <c r="K25" s="1"/>
  <c r="I26"/>
  <c r="K26" s="1"/>
  <c r="I27"/>
  <c r="I28"/>
  <c r="AI28" i="17" s="1"/>
  <c r="I29" i="18"/>
  <c r="K29" s="1"/>
  <c r="I30"/>
  <c r="K30" s="1"/>
  <c r="I31"/>
  <c r="F1027" i="10" s="1"/>
  <c r="I32" i="18"/>
  <c r="E32" i="17" s="1"/>
  <c r="AY32" s="1"/>
  <c r="I33" i="18"/>
  <c r="I34"/>
  <c r="F1150" i="10" s="1"/>
  <c r="I35" i="18"/>
  <c r="H6"/>
  <c r="AH6" i="17" s="1"/>
  <c r="H7" i="18"/>
  <c r="AH7" i="17" s="1"/>
  <c r="H8" i="18"/>
  <c r="AH8" i="17" s="1"/>
  <c r="H9" i="18"/>
  <c r="H10"/>
  <c r="Q166" i="10" s="1"/>
  <c r="H11" i="18"/>
  <c r="AH11" i="17" s="1"/>
  <c r="H12" i="18"/>
  <c r="AH12" i="17" s="1"/>
  <c r="H13" i="18"/>
  <c r="H14"/>
  <c r="Q330" i="10" s="1"/>
  <c r="H15" i="18"/>
  <c r="AH15" i="17" s="1"/>
  <c r="H16" i="18"/>
  <c r="Q412" i="10" s="1"/>
  <c r="H17" i="18"/>
  <c r="Q453" i="10" s="1"/>
  <c r="H18" i="18"/>
  <c r="AH18" i="17" s="1"/>
  <c r="H19" i="18"/>
  <c r="H20"/>
  <c r="Q576" i="10" s="1"/>
  <c r="H21" i="18"/>
  <c r="Q617" i="10" s="1"/>
  <c r="H22" i="18"/>
  <c r="AH22" i="17" s="1"/>
  <c r="H23" i="18"/>
  <c r="AH23" i="17" s="1"/>
  <c r="H24" i="18"/>
  <c r="Q740" i="10" s="1"/>
  <c r="H25" i="18"/>
  <c r="AH25" i="17" s="1"/>
  <c r="H26" i="18"/>
  <c r="Q822" i="10" s="1"/>
  <c r="H27" i="18"/>
  <c r="H28"/>
  <c r="AH28" i="17" s="1"/>
  <c r="H29" i="18"/>
  <c r="Q945" i="10" s="1"/>
  <c r="H30" i="18"/>
  <c r="AH30" i="17" s="1"/>
  <c r="H31" i="18"/>
  <c r="AH31" i="17" s="1"/>
  <c r="H32" i="18"/>
  <c r="AH32" i="17" s="1"/>
  <c r="H33" i="18"/>
  <c r="AH33" i="17" s="1"/>
  <c r="H34" i="18"/>
  <c r="Q1150" i="10" s="1"/>
  <c r="H35" i="18"/>
  <c r="Q1191" i="10" s="1"/>
  <c r="G6" i="18"/>
  <c r="AG6" i="17" s="1"/>
  <c r="B31" i="18"/>
  <c r="C1032" i="10" s="1"/>
  <c r="B32" i="18"/>
  <c r="B1068" i="10" s="1"/>
  <c r="B33" i="18"/>
  <c r="B1109" i="10" s="1"/>
  <c r="B34" i="18"/>
  <c r="B34" i="17" s="1"/>
  <c r="AV34" s="1"/>
  <c r="B35" i="18"/>
  <c r="AA35" i="17" s="1"/>
  <c r="C31" i="18"/>
  <c r="C32"/>
  <c r="D32" s="1"/>
  <c r="C33"/>
  <c r="D33" s="1"/>
  <c r="C34"/>
  <c r="D34" s="1"/>
  <c r="C35"/>
  <c r="AB35" i="17" s="1"/>
  <c r="AC35" s="1"/>
  <c r="G7" i="18"/>
  <c r="AG7" i="17" s="1"/>
  <c r="G8" i="18"/>
  <c r="AG8" i="17" s="1"/>
  <c r="G9" i="18"/>
  <c r="AG9" i="17" s="1"/>
  <c r="G10" i="18"/>
  <c r="AG10" i="17" s="1"/>
  <c r="G12" i="18"/>
  <c r="AG12" i="17" s="1"/>
  <c r="G13" i="18"/>
  <c r="AG13" i="17" s="1"/>
  <c r="G14" i="18"/>
  <c r="AG14" i="17" s="1"/>
  <c r="G15" i="18"/>
  <c r="AG15" i="17" s="1"/>
  <c r="G16" i="18"/>
  <c r="AG16" i="17" s="1"/>
  <c r="G17" i="18"/>
  <c r="AG17" i="17" s="1"/>
  <c r="G18" i="18"/>
  <c r="AG18" i="17" s="1"/>
  <c r="G19" i="18"/>
  <c r="AG19" i="17" s="1"/>
  <c r="G20" i="18"/>
  <c r="AG20" i="17" s="1"/>
  <c r="G21" i="18"/>
  <c r="AG21" i="17" s="1"/>
  <c r="G22" i="18"/>
  <c r="AG22" i="17" s="1"/>
  <c r="G23" i="18"/>
  <c r="AG23" i="17" s="1"/>
  <c r="G24" i="18"/>
  <c r="AG24" i="17" s="1"/>
  <c r="G25" i="18"/>
  <c r="AG25" i="17" s="1"/>
  <c r="G26" i="18"/>
  <c r="AG26" i="17" s="1"/>
  <c r="G27" i="18"/>
  <c r="AG27" i="17" s="1"/>
  <c r="G28" i="18"/>
  <c r="AG28" i="17" s="1"/>
  <c r="G29" i="18"/>
  <c r="AG29" i="17" s="1"/>
  <c r="G30" i="18"/>
  <c r="AG30" i="17" s="1"/>
  <c r="G31" i="18"/>
  <c r="AG31" i="17" s="1"/>
  <c r="G32" i="18"/>
  <c r="AG32" i="17" s="1"/>
  <c r="G33" i="18"/>
  <c r="AG33" i="17" s="1"/>
  <c r="G34" i="18"/>
  <c r="AG34" i="17" s="1"/>
  <c r="G35" i="18"/>
  <c r="AG35" i="17" s="1"/>
  <c r="F6" i="18"/>
  <c r="D6" i="17" s="1"/>
  <c r="AX6" s="1"/>
  <c r="F7" i="18"/>
  <c r="AF7" i="17" s="1"/>
  <c r="F8" i="18"/>
  <c r="AF8" i="17" s="1"/>
  <c r="F9" i="18"/>
  <c r="AF9" i="17" s="1"/>
  <c r="F10" i="18"/>
  <c r="AF10" i="17" s="1"/>
  <c r="F11" i="18"/>
  <c r="F12"/>
  <c r="D12" i="17" s="1"/>
  <c r="AX12" s="1"/>
  <c r="F13" i="18"/>
  <c r="AF13" i="17" s="1"/>
  <c r="F14" i="18"/>
  <c r="AF14" i="17" s="1"/>
  <c r="F15" i="18"/>
  <c r="AF15" i="17" s="1"/>
  <c r="F16" i="18"/>
  <c r="D16" i="17" s="1"/>
  <c r="AX16" s="1"/>
  <c r="F17" i="18"/>
  <c r="F18"/>
  <c r="AF18" i="17" s="1"/>
  <c r="F19" i="18"/>
  <c r="AF19" i="17" s="1"/>
  <c r="F20" i="18"/>
  <c r="D20" i="17" s="1"/>
  <c r="AX20" s="1"/>
  <c r="F21" i="18"/>
  <c r="F22"/>
  <c r="AF22" i="17" s="1"/>
  <c r="F23" i="18"/>
  <c r="D23" i="17" s="1"/>
  <c r="AX23" s="1"/>
  <c r="F24" i="18"/>
  <c r="D24" i="17" s="1"/>
  <c r="AX24" s="1"/>
  <c r="F25" i="18"/>
  <c r="AF25" i="17" s="1"/>
  <c r="F26" i="18"/>
  <c r="AF26" i="17" s="1"/>
  <c r="F27" i="18"/>
  <c r="F28"/>
  <c r="AF28" i="17" s="1"/>
  <c r="F29" i="18"/>
  <c r="AF29" i="17" s="1"/>
  <c r="F30" i="18"/>
  <c r="AF30" i="17" s="1"/>
  <c r="F31" i="18"/>
  <c r="F32"/>
  <c r="D32" i="17" s="1"/>
  <c r="AX32" s="1"/>
  <c r="F33" i="18"/>
  <c r="AF33" i="17" s="1"/>
  <c r="F34" i="18"/>
  <c r="AF34" i="17" s="1"/>
  <c r="F35" i="18"/>
  <c r="E6"/>
  <c r="AE6" i="17" s="1"/>
  <c r="E7" i="18"/>
  <c r="AE7" i="17" s="1"/>
  <c r="E8" i="18"/>
  <c r="AE8" i="17" s="1"/>
  <c r="E9" i="18"/>
  <c r="AE9" i="17" s="1"/>
  <c r="E10" i="18"/>
  <c r="AE10" i="17" s="1"/>
  <c r="E11" i="18"/>
  <c r="E12"/>
  <c r="AE12" i="17" s="1"/>
  <c r="E13" i="18"/>
  <c r="AE13" i="17" s="1"/>
  <c r="E14" i="18"/>
  <c r="AE14" i="17" s="1"/>
  <c r="E15" i="18"/>
  <c r="AE15" i="17" s="1"/>
  <c r="E16" i="18"/>
  <c r="AE16" i="17" s="1"/>
  <c r="E17" i="18"/>
  <c r="AE17" i="17" s="1"/>
  <c r="E18" i="18"/>
  <c r="AE18" i="17" s="1"/>
  <c r="E19" i="18"/>
  <c r="AE19" i="17" s="1"/>
  <c r="E20" i="18"/>
  <c r="AE20" i="17" s="1"/>
  <c r="E21" i="18"/>
  <c r="AE21" i="17" s="1"/>
  <c r="E22" i="18"/>
  <c r="AE22" i="17" s="1"/>
  <c r="E23" i="18"/>
  <c r="AE23" i="17" s="1"/>
  <c r="E24" i="18"/>
  <c r="AE24" i="17" s="1"/>
  <c r="E25" i="18"/>
  <c r="AE25" i="17" s="1"/>
  <c r="E26" i="18"/>
  <c r="AE26" i="17" s="1"/>
  <c r="E27" i="18"/>
  <c r="AE27" i="17" s="1"/>
  <c r="E28" i="18"/>
  <c r="AE28" i="17" s="1"/>
  <c r="E29" i="18"/>
  <c r="AE29" i="17" s="1"/>
  <c r="E30" i="18"/>
  <c r="AE30" i="17" s="1"/>
  <c r="E31" i="18"/>
  <c r="AE31" i="17" s="1"/>
  <c r="E32" i="18"/>
  <c r="AE32" i="17" s="1"/>
  <c r="E33" i="18"/>
  <c r="AE33" i="17" s="1"/>
  <c r="E34" i="18"/>
  <c r="AE34" i="17" s="1"/>
  <c r="E35" i="18"/>
  <c r="AE35" i="17" s="1"/>
  <c r="C6" i="18"/>
  <c r="AB6" i="17" s="1"/>
  <c r="AC6" s="1"/>
  <c r="C7" i="18"/>
  <c r="C8"/>
  <c r="AB8" i="17" s="1"/>
  <c r="AC8" s="1"/>
  <c r="C9" i="18"/>
  <c r="D9" s="1"/>
  <c r="C9" i="17" s="1"/>
  <c r="AW9" s="1"/>
  <c r="C10" i="18"/>
  <c r="AB10" i="17" s="1"/>
  <c r="AC10" s="1"/>
  <c r="C11" i="18"/>
  <c r="C12"/>
  <c r="AB12" i="17" s="1"/>
  <c r="AC12" s="1"/>
  <c r="C13" i="18"/>
  <c r="D13" s="1"/>
  <c r="C13" i="17" s="1"/>
  <c r="AW13" s="1"/>
  <c r="C14" i="18"/>
  <c r="D14" s="1"/>
  <c r="C14" i="17" s="1"/>
  <c r="AW14" s="1"/>
  <c r="C15" i="18"/>
  <c r="C16"/>
  <c r="D16" s="1"/>
  <c r="C16" i="17" s="1"/>
  <c r="AW16" s="1"/>
  <c r="C17" i="18"/>
  <c r="D17" s="1"/>
  <c r="C17" i="17" s="1"/>
  <c r="AW17" s="1"/>
  <c r="C18" i="18"/>
  <c r="AB18" i="17" s="1"/>
  <c r="AC18" s="1"/>
  <c r="C19" i="18"/>
  <c r="C20"/>
  <c r="D20" s="1"/>
  <c r="C20" i="17" s="1"/>
  <c r="AW20" s="1"/>
  <c r="C21" i="18"/>
  <c r="D21" s="1"/>
  <c r="C21" i="17" s="1"/>
  <c r="AW21" s="1"/>
  <c r="C22" i="18"/>
  <c r="D22" s="1"/>
  <c r="C22" i="17" s="1"/>
  <c r="AW22" s="1"/>
  <c r="C23" i="18"/>
  <c r="C24"/>
  <c r="D24" s="1"/>
  <c r="C24" i="17" s="1"/>
  <c r="AW24" s="1"/>
  <c r="C25" i="18"/>
  <c r="D25" s="1"/>
  <c r="C25" i="17" s="1"/>
  <c r="AW25" s="1"/>
  <c r="C26" i="18"/>
  <c r="D26" s="1"/>
  <c r="C26" i="17" s="1"/>
  <c r="AW26" s="1"/>
  <c r="C27" i="18"/>
  <c r="C28"/>
  <c r="D28" s="1"/>
  <c r="C29"/>
  <c r="D29" s="1"/>
  <c r="C30"/>
  <c r="D30" s="1"/>
  <c r="C30" i="17" s="1"/>
  <c r="AW30" s="1"/>
  <c r="B6" i="18"/>
  <c r="AA6" i="17" s="1"/>
  <c r="B7" i="18"/>
  <c r="B8"/>
  <c r="B9"/>
  <c r="B10"/>
  <c r="B10" i="17" s="1"/>
  <c r="AV10" s="1"/>
  <c r="B11" i="18"/>
  <c r="AA11" i="17" s="1"/>
  <c r="B12" i="18"/>
  <c r="AA12" i="17" s="1"/>
  <c r="B13" i="18"/>
  <c r="AA13" i="17" s="1"/>
  <c r="B14" i="18"/>
  <c r="AA14" i="17" s="1"/>
  <c r="B15" i="18"/>
  <c r="AA15" i="17" s="1"/>
  <c r="B16" i="18"/>
  <c r="AA16" i="17" s="1"/>
  <c r="B17" i="18"/>
  <c r="AA17" i="17" s="1"/>
  <c r="B18" i="18"/>
  <c r="B19"/>
  <c r="AA19" i="17" s="1"/>
  <c r="B20" i="18"/>
  <c r="B21"/>
  <c r="B22"/>
  <c r="AA22" i="17" s="1"/>
  <c r="B23" i="18"/>
  <c r="B24"/>
  <c r="B24" i="17" s="1"/>
  <c r="AV24" s="1"/>
  <c r="B25" i="18"/>
  <c r="B26"/>
  <c r="AA26" i="17" s="1"/>
  <c r="B27" i="18"/>
  <c r="B28"/>
  <c r="AA28" i="17" s="1"/>
  <c r="B29" i="18"/>
  <c r="B30"/>
  <c r="B30" i="17" s="1"/>
  <c r="AV30" s="1"/>
  <c r="A14" i="19"/>
  <c r="R1195" i="10"/>
  <c r="P1195"/>
  <c r="N1195"/>
  <c r="L1195"/>
  <c r="J1195"/>
  <c r="H1195"/>
  <c r="F1195"/>
  <c r="D1195"/>
  <c r="R1154"/>
  <c r="P1154"/>
  <c r="N1154"/>
  <c r="L1154"/>
  <c r="J1154"/>
  <c r="H1154"/>
  <c r="F1154"/>
  <c r="D1154"/>
  <c r="R1113"/>
  <c r="P1113"/>
  <c r="N1113"/>
  <c r="L1113"/>
  <c r="J1113"/>
  <c r="H1113"/>
  <c r="F1113"/>
  <c r="D1113"/>
  <c r="R1072"/>
  <c r="P1072"/>
  <c r="N1072"/>
  <c r="L1072"/>
  <c r="J1072"/>
  <c r="H1072"/>
  <c r="F1072"/>
  <c r="D1072"/>
  <c r="R1031"/>
  <c r="P1031"/>
  <c r="N1031"/>
  <c r="L1031"/>
  <c r="J1031"/>
  <c r="H1031"/>
  <c r="F1031"/>
  <c r="D1031"/>
  <c r="R990"/>
  <c r="P990"/>
  <c r="N990"/>
  <c r="L990"/>
  <c r="J990"/>
  <c r="H990"/>
  <c r="F990"/>
  <c r="D990"/>
  <c r="R949"/>
  <c r="P949"/>
  <c r="N949"/>
  <c r="L949"/>
  <c r="J949"/>
  <c r="H949"/>
  <c r="F949"/>
  <c r="D949"/>
  <c r="R908"/>
  <c r="P908"/>
  <c r="N908"/>
  <c r="L908"/>
  <c r="J908"/>
  <c r="H908"/>
  <c r="F908"/>
  <c r="D908"/>
  <c r="R867"/>
  <c r="P867"/>
  <c r="N867"/>
  <c r="L867"/>
  <c r="J867"/>
  <c r="H867"/>
  <c r="F867"/>
  <c r="D867"/>
  <c r="R826"/>
  <c r="P826"/>
  <c r="N826"/>
  <c r="L826"/>
  <c r="J826"/>
  <c r="H826"/>
  <c r="F826"/>
  <c r="D826"/>
  <c r="R785"/>
  <c r="P785"/>
  <c r="N785"/>
  <c r="L785"/>
  <c r="J785"/>
  <c r="H785"/>
  <c r="F785"/>
  <c r="D785"/>
  <c r="R744"/>
  <c r="P744"/>
  <c r="N744"/>
  <c r="L744"/>
  <c r="J744"/>
  <c r="H744"/>
  <c r="F744"/>
  <c r="D744"/>
  <c r="R703"/>
  <c r="P703"/>
  <c r="N703"/>
  <c r="L703"/>
  <c r="J703"/>
  <c r="H703"/>
  <c r="F703"/>
  <c r="D703"/>
  <c r="R662"/>
  <c r="P662"/>
  <c r="N662"/>
  <c r="L662"/>
  <c r="J662"/>
  <c r="H662"/>
  <c r="F662"/>
  <c r="D662"/>
  <c r="R621"/>
  <c r="P621"/>
  <c r="N621"/>
  <c r="L621"/>
  <c r="J621"/>
  <c r="H621"/>
  <c r="F621"/>
  <c r="D621"/>
  <c r="R580"/>
  <c r="P580"/>
  <c r="N580"/>
  <c r="L580"/>
  <c r="J580"/>
  <c r="H580"/>
  <c r="F580"/>
  <c r="D580"/>
  <c r="R539"/>
  <c r="P539"/>
  <c r="N539"/>
  <c r="L539"/>
  <c r="J539"/>
  <c r="H539"/>
  <c r="F539"/>
  <c r="D539"/>
  <c r="R498"/>
  <c r="P498"/>
  <c r="N498"/>
  <c r="L498"/>
  <c r="J498"/>
  <c r="H498"/>
  <c r="F498"/>
  <c r="D498"/>
  <c r="R457"/>
  <c r="P457"/>
  <c r="N457"/>
  <c r="L457"/>
  <c r="J457"/>
  <c r="H457"/>
  <c r="F457"/>
  <c r="D457"/>
  <c r="R416"/>
  <c r="P416"/>
  <c r="N416"/>
  <c r="L416"/>
  <c r="J416"/>
  <c r="H416"/>
  <c r="F416"/>
  <c r="D416"/>
  <c r="R375"/>
  <c r="P375"/>
  <c r="N375"/>
  <c r="L375"/>
  <c r="J375"/>
  <c r="H375"/>
  <c r="F375"/>
  <c r="D375"/>
  <c r="R334"/>
  <c r="P334"/>
  <c r="N334"/>
  <c r="L334"/>
  <c r="J334"/>
  <c r="H334"/>
  <c r="F334"/>
  <c r="D334"/>
  <c r="R293"/>
  <c r="P293"/>
  <c r="N293"/>
  <c r="L293"/>
  <c r="J293"/>
  <c r="H293"/>
  <c r="F293"/>
  <c r="D293"/>
  <c r="R252"/>
  <c r="P252"/>
  <c r="N252"/>
  <c r="L252"/>
  <c r="J252"/>
  <c r="H252"/>
  <c r="F252"/>
  <c r="D252"/>
  <c r="R211"/>
  <c r="P211"/>
  <c r="N211"/>
  <c r="L211"/>
  <c r="J211"/>
  <c r="H211"/>
  <c r="F211"/>
  <c r="D211"/>
  <c r="R170"/>
  <c r="P170"/>
  <c r="N170"/>
  <c r="L170"/>
  <c r="J170"/>
  <c r="H170"/>
  <c r="F170"/>
  <c r="D170"/>
  <c r="R129"/>
  <c r="P129"/>
  <c r="N129"/>
  <c r="L129"/>
  <c r="J129"/>
  <c r="H129"/>
  <c r="F129"/>
  <c r="D129"/>
  <c r="R88"/>
  <c r="P88"/>
  <c r="N88"/>
  <c r="L88"/>
  <c r="J88"/>
  <c r="H88"/>
  <c r="F88"/>
  <c r="D88"/>
  <c r="R47"/>
  <c r="P47"/>
  <c r="N47"/>
  <c r="L47"/>
  <c r="J47"/>
  <c r="H47"/>
  <c r="F47"/>
  <c r="D47"/>
  <c r="D6"/>
  <c r="F6"/>
  <c r="H6"/>
  <c r="J6"/>
  <c r="L6"/>
  <c r="N6"/>
  <c r="P6"/>
  <c r="R6"/>
  <c r="BP5" i="17"/>
  <c r="BN5"/>
  <c r="BL5"/>
  <c r="BJ5"/>
  <c r="BH5"/>
  <c r="BF5"/>
  <c r="BD5"/>
  <c r="BB5"/>
  <c r="U5"/>
  <c r="S5"/>
  <c r="Q5"/>
  <c r="O5"/>
  <c r="M5"/>
  <c r="K5"/>
  <c r="I5"/>
  <c r="G5"/>
  <c r="S27"/>
  <c r="BN27" s="1"/>
  <c r="Q10"/>
  <c r="N171" i="10" s="1"/>
  <c r="M9" i="17"/>
  <c r="BH9" s="1"/>
  <c r="M12"/>
  <c r="J253" i="10" s="1"/>
  <c r="M16" i="17"/>
  <c r="J417" i="10" s="1"/>
  <c r="M19" i="17"/>
  <c r="J540" i="10" s="1"/>
  <c r="M21" i="17"/>
  <c r="J622" i="10" s="1"/>
  <c r="M23" i="17"/>
  <c r="J704" i="10" s="1"/>
  <c r="M25" i="17"/>
  <c r="J786" i="10" s="1"/>
  <c r="M27" i="17"/>
  <c r="BH27" s="1"/>
  <c r="M29"/>
  <c r="J950" i="10" s="1"/>
  <c r="M31" i="17"/>
  <c r="J1032" i="10" s="1"/>
  <c r="M33" i="17"/>
  <c r="N33" s="1"/>
  <c r="K1114" i="10" s="1"/>
  <c r="AA1114" s="1"/>
  <c r="M35" i="17"/>
  <c r="J1196" i="10" s="1"/>
  <c r="G7" i="17"/>
  <c r="G9"/>
  <c r="D130" i="10" s="1"/>
  <c r="G11" i="17"/>
  <c r="BB11" s="1"/>
  <c r="G13"/>
  <c r="H13" s="1"/>
  <c r="E294" i="10" s="1"/>
  <c r="X294" s="1"/>
  <c r="G15" i="17"/>
  <c r="G17"/>
  <c r="D458" i="10" s="1"/>
  <c r="G30" i="17"/>
  <c r="BB30" s="1"/>
  <c r="I12"/>
  <c r="F253" i="10" s="1"/>
  <c r="F581"/>
  <c r="I31" i="17"/>
  <c r="BD31" s="1"/>
  <c r="AB34"/>
  <c r="AC34" s="1"/>
  <c r="AJ22"/>
  <c r="AJ28"/>
  <c r="AI22"/>
  <c r="AG11"/>
  <c r="AF12"/>
  <c r="AE11"/>
  <c r="F8"/>
  <c r="AZ8" s="1"/>
  <c r="F12"/>
  <c r="AZ12" s="1"/>
  <c r="F16"/>
  <c r="AZ16" s="1"/>
  <c r="F20"/>
  <c r="AZ20" s="1"/>
  <c r="F24"/>
  <c r="AZ24" s="1"/>
  <c r="F28"/>
  <c r="AZ28" s="1"/>
  <c r="F32"/>
  <c r="AZ32" s="1"/>
  <c r="BP15"/>
  <c r="O9"/>
  <c r="P9" s="1"/>
  <c r="M130" i="10" s="1"/>
  <c r="AB130" s="1"/>
  <c r="O13" i="17"/>
  <c r="P13" s="1"/>
  <c r="M294" i="10" s="1"/>
  <c r="AB294" s="1"/>
  <c r="O17" i="17"/>
  <c r="P17" s="1"/>
  <c r="O21"/>
  <c r="P21" s="1"/>
  <c r="O27"/>
  <c r="P27" s="1"/>
  <c r="O31"/>
  <c r="P31" s="1"/>
  <c r="K13"/>
  <c r="L13" s="1"/>
  <c r="K28"/>
  <c r="BH21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BP7"/>
  <c r="BN17"/>
  <c r="BL34"/>
  <c r="BL16"/>
  <c r="J24"/>
  <c r="G745" i="10" s="1"/>
  <c r="Y745" s="1"/>
  <c r="Q1068"/>
  <c r="E34" i="17"/>
  <c r="AY34" s="1"/>
  <c r="F2" i="10"/>
  <c r="AI14" i="17"/>
  <c r="Q904" i="10"/>
  <c r="B986"/>
  <c r="AH24" i="17"/>
  <c r="AH16"/>
  <c r="AI20"/>
  <c r="E26"/>
  <c r="AY26" s="1"/>
  <c r="D33"/>
  <c r="AX33" s="1"/>
  <c r="D19"/>
  <c r="AX19" s="1"/>
  <c r="Q2" i="10"/>
  <c r="AJ30" i="17"/>
  <c r="AB25"/>
  <c r="AC25" s="1"/>
  <c r="AB9"/>
  <c r="AC9" s="1"/>
  <c r="S294" i="10"/>
  <c r="AE294" s="1"/>
  <c r="BB13" i="17"/>
  <c r="H19"/>
  <c r="E540" i="10" s="1"/>
  <c r="X540" s="1"/>
  <c r="H35" i="17"/>
  <c r="E1196" i="10" s="1"/>
  <c r="X1196" s="1"/>
  <c r="B822"/>
  <c r="P1073"/>
  <c r="BN19" i="17"/>
  <c r="BP35"/>
  <c r="BP21"/>
  <c r="J9"/>
  <c r="G130" i="10" s="1"/>
  <c r="Y130" s="1"/>
  <c r="N130"/>
  <c r="BJ25" i="17"/>
  <c r="C991" i="10"/>
  <c r="AI34" i="17"/>
  <c r="AI8"/>
  <c r="K576" i="10"/>
  <c r="L786"/>
  <c r="K32" i="18"/>
  <c r="E24" i="17"/>
  <c r="AY24" s="1"/>
  <c r="M24" i="18"/>
  <c r="M22"/>
  <c r="AM22" i="17" s="1"/>
  <c r="Z677" i="10" s="1"/>
  <c r="B7"/>
  <c r="F822"/>
  <c r="K14" i="18"/>
  <c r="M14"/>
  <c r="BD9" i="17"/>
  <c r="F335" i="10"/>
  <c r="BJ26" i="17"/>
  <c r="BJ34"/>
  <c r="BJ10"/>
  <c r="L991" i="10"/>
  <c r="L335"/>
  <c r="R21" i="17"/>
  <c r="O622" i="10" s="1"/>
  <c r="AC622" s="1"/>
  <c r="P417"/>
  <c r="BL33" i="17"/>
  <c r="AA33"/>
  <c r="D35" i="18"/>
  <c r="AD35" i="17" s="1"/>
  <c r="BF25"/>
  <c r="P48" i="10"/>
  <c r="K904"/>
  <c r="AE97" i="20"/>
  <c r="L7" i="10"/>
  <c r="BD6" i="17"/>
  <c r="AJ95" i="20"/>
  <c r="AE92"/>
  <c r="AE93"/>
  <c r="AA94"/>
  <c r="AB96"/>
  <c r="AE96"/>
  <c r="BF21" i="17"/>
  <c r="J31"/>
  <c r="G1032" i="10" s="1"/>
  <c r="Y1032" s="1"/>
  <c r="BN11" i="17"/>
  <c r="T28"/>
  <c r="Q909" i="10" s="1"/>
  <c r="AD909" s="1"/>
  <c r="T19" i="17"/>
  <c r="Q540" i="10" s="1"/>
  <c r="AD540" s="1"/>
  <c r="F294"/>
  <c r="R28" i="17"/>
  <c r="O909" i="10" s="1"/>
  <c r="AC909" s="1"/>
  <c r="J130"/>
  <c r="BN30" i="17"/>
  <c r="B1150" i="10"/>
  <c r="Q986"/>
  <c r="Q494"/>
  <c r="Q84"/>
  <c r="AI30" i="17"/>
  <c r="M16" i="18"/>
  <c r="AJ16" i="17"/>
  <c r="BB25"/>
  <c r="R950" i="10"/>
  <c r="S458"/>
  <c r="AE458" s="1"/>
  <c r="R16" i="17"/>
  <c r="O417" i="10" s="1"/>
  <c r="AC417" s="1"/>
  <c r="R7" i="17"/>
  <c r="O48" i="10" s="1"/>
  <c r="AC48" s="1"/>
  <c r="I417"/>
  <c r="Z417" s="1"/>
  <c r="AE95" i="20"/>
  <c r="BD34" i="17"/>
  <c r="BF33"/>
  <c r="R7" i="10"/>
  <c r="H1196"/>
  <c r="H1032"/>
  <c r="H950"/>
  <c r="H622"/>
  <c r="J868"/>
  <c r="N745"/>
  <c r="BN33" i="17"/>
  <c r="B453" i="10"/>
  <c r="AF23" i="17"/>
  <c r="D13"/>
  <c r="AX13" s="1"/>
  <c r="D7"/>
  <c r="AX7" s="1"/>
  <c r="AH26"/>
  <c r="AH14"/>
  <c r="E28"/>
  <c r="AY28" s="1"/>
  <c r="AI12"/>
  <c r="BA12" s="1"/>
  <c r="E8"/>
  <c r="AY8" s="1"/>
  <c r="AI6"/>
  <c r="L10"/>
  <c r="I171" i="10" s="1"/>
  <c r="Z171" s="1"/>
  <c r="L33" i="17"/>
  <c r="I1114" i="10" s="1"/>
  <c r="Z1114" s="1"/>
  <c r="L25" i="17"/>
  <c r="I786" i="10" s="1"/>
  <c r="Z786" s="1"/>
  <c r="L23" i="17"/>
  <c r="I704" i="10" s="1"/>
  <c r="Z704" s="1"/>
  <c r="L15" i="17"/>
  <c r="I376" i="10" s="1"/>
  <c r="Z376" s="1"/>
  <c r="L11" i="17"/>
  <c r="I212" i="10" s="1"/>
  <c r="Z212" s="1"/>
  <c r="J22" i="17"/>
  <c r="G663" i="10" s="1"/>
  <c r="Y663" s="1"/>
  <c r="BH33" i="17"/>
  <c r="D12" i="18"/>
  <c r="AD12" i="17" s="1"/>
  <c r="M34" i="18"/>
  <c r="AM34" i="17" s="1"/>
  <c r="Z1169" i="10" s="1"/>
  <c r="AJ34" i="17"/>
  <c r="AK34" s="1"/>
  <c r="Y1169" i="10" s="1"/>
  <c r="K31" i="18"/>
  <c r="AJ20" i="17"/>
  <c r="AJ18"/>
  <c r="K330" i="10"/>
  <c r="BB33" i="17"/>
  <c r="H29"/>
  <c r="E950" i="10" s="1"/>
  <c r="X950" s="1"/>
  <c r="T17" i="17"/>
  <c r="Q458" i="10" s="1"/>
  <c r="AD458" s="1"/>
  <c r="F991"/>
  <c r="F745"/>
  <c r="R6" i="17"/>
  <c r="O7" i="10" s="1"/>
  <c r="AC7" s="1"/>
  <c r="R25" i="17"/>
  <c r="O786" i="10" s="1"/>
  <c r="AC786" s="1"/>
  <c r="BL22" i="17"/>
  <c r="N499" i="10"/>
  <c r="R18" i="17"/>
  <c r="O499" i="10" s="1"/>
  <c r="AC499" s="1"/>
  <c r="N89"/>
  <c r="AL26" i="17"/>
  <c r="X841" i="10" s="1"/>
  <c r="M97" i="20"/>
  <c r="K166" i="10"/>
  <c r="X92" i="20" l="1"/>
  <c r="V93"/>
  <c r="Q93"/>
  <c r="P92"/>
  <c r="BD35" i="17"/>
  <c r="F1196" i="10"/>
  <c r="J35" i="17"/>
  <c r="G1196" i="10" s="1"/>
  <c r="Y1196" s="1"/>
  <c r="J745"/>
  <c r="N24" i="17"/>
  <c r="K745" i="10" s="1"/>
  <c r="AA745" s="1"/>
  <c r="J581"/>
  <c r="BH20" i="17"/>
  <c r="J171" i="10"/>
  <c r="N10" i="17"/>
  <c r="K171" i="10" s="1"/>
  <c r="AA171" s="1"/>
  <c r="P15" i="17"/>
  <c r="M376" i="10" s="1"/>
  <c r="AB376" s="1"/>
  <c r="BJ15" i="17"/>
  <c r="L376" i="10"/>
  <c r="P7" i="17"/>
  <c r="M48" i="10" s="1"/>
  <c r="AB48" s="1"/>
  <c r="BJ7" i="17"/>
  <c r="A63" i="20"/>
  <c r="A14"/>
  <c r="S1196" i="10"/>
  <c r="AE1196" s="1"/>
  <c r="V35" i="17"/>
  <c r="S950" i="10"/>
  <c r="AE950" s="1"/>
  <c r="V29" i="17"/>
  <c r="S704" i="10"/>
  <c r="AE704" s="1"/>
  <c r="V23" i="17"/>
  <c r="K84" i="10"/>
  <c r="M32" i="18"/>
  <c r="AM32" i="17" s="1"/>
  <c r="Z1087" i="10" s="1"/>
  <c r="R35" i="17"/>
  <c r="O1196" i="10" s="1"/>
  <c r="AC1196" s="1"/>
  <c r="BN15" i="17"/>
  <c r="P786" i="10"/>
  <c r="H33" i="17"/>
  <c r="E1114" i="10" s="1"/>
  <c r="X1114" s="1"/>
  <c r="AJ14" i="17"/>
  <c r="K494" i="10"/>
  <c r="K20" i="18"/>
  <c r="K34"/>
  <c r="K1150" i="10"/>
  <c r="K2"/>
  <c r="K8" i="18"/>
  <c r="K10"/>
  <c r="E12" i="17"/>
  <c r="AY12" s="1"/>
  <c r="F904" i="10"/>
  <c r="BF16" i="17"/>
  <c r="E30"/>
  <c r="AY30" s="1"/>
  <c r="C1073" i="10"/>
  <c r="J21" i="17"/>
  <c r="G622" i="10" s="1"/>
  <c r="Y622" s="1"/>
  <c r="N458"/>
  <c r="BJ6" i="17"/>
  <c r="K1068" i="10"/>
  <c r="BJ31" i="17"/>
  <c r="K248" i="10"/>
  <c r="K12" i="18"/>
  <c r="K16"/>
  <c r="K28"/>
  <c r="K658" i="10"/>
  <c r="K740"/>
  <c r="F658"/>
  <c r="M18" i="18"/>
  <c r="K822" i="10"/>
  <c r="F576"/>
  <c r="BD25" i="17"/>
  <c r="R19"/>
  <c r="O540" i="10" s="1"/>
  <c r="AC540" s="1"/>
  <c r="N31" i="17"/>
  <c r="K1032" i="10" s="1"/>
  <c r="AA1032" s="1"/>
  <c r="AB17" i="17"/>
  <c r="AC17" s="1"/>
  <c r="AB33"/>
  <c r="AC33" s="1"/>
  <c r="AA34"/>
  <c r="D9"/>
  <c r="AX9" s="1"/>
  <c r="D29"/>
  <c r="AX29" s="1"/>
  <c r="B32"/>
  <c r="AV32" s="1"/>
  <c r="F494" i="10"/>
  <c r="AH10" i="17"/>
  <c r="AH20"/>
  <c r="AH34"/>
  <c r="F1068" i="10"/>
  <c r="Q658"/>
  <c r="AI32" i="17"/>
  <c r="AK32" s="1"/>
  <c r="Y1087" i="10" s="1"/>
  <c r="E10" i="17"/>
  <c r="AY10" s="1"/>
  <c r="Q248" i="10"/>
  <c r="E22" i="17"/>
  <c r="AY22" s="1"/>
  <c r="BB35"/>
  <c r="F26"/>
  <c r="AZ26" s="1"/>
  <c r="F10"/>
  <c r="AZ10" s="1"/>
  <c r="AI26"/>
  <c r="BA26" s="1"/>
  <c r="AJ93" i="20"/>
  <c r="AD97"/>
  <c r="P95"/>
  <c r="AB13" i="17"/>
  <c r="AC13" s="1"/>
  <c r="AB21"/>
  <c r="AC21" s="1"/>
  <c r="AB29"/>
  <c r="AC29" s="1"/>
  <c r="D15"/>
  <c r="AX15" s="1"/>
  <c r="D25"/>
  <c r="AX25" s="1"/>
  <c r="B658" i="10"/>
  <c r="R48"/>
  <c r="S48"/>
  <c r="AE48" s="1"/>
  <c r="K93" i="20"/>
  <c r="C950" i="10"/>
  <c r="AA29" i="17"/>
  <c r="B27"/>
  <c r="AV27" s="1"/>
  <c r="AA27"/>
  <c r="C786" i="10"/>
  <c r="AA25" i="17"/>
  <c r="B699" i="10"/>
  <c r="AA23" i="17"/>
  <c r="B617" i="10"/>
  <c r="AA21" i="17"/>
  <c r="B9"/>
  <c r="AV9" s="1"/>
  <c r="AA9"/>
  <c r="B7"/>
  <c r="AV7" s="1"/>
  <c r="AA7"/>
  <c r="C745" i="10"/>
  <c r="AA24" i="17"/>
  <c r="C581" i="10"/>
  <c r="AA20" i="17"/>
  <c r="C499" i="10"/>
  <c r="AA18" i="17"/>
  <c r="B166" i="10"/>
  <c r="AA10" i="17"/>
  <c r="C89" i="10"/>
  <c r="AA8" i="17"/>
  <c r="M26" i="18"/>
  <c r="V97" i="20"/>
  <c r="AB95"/>
  <c r="Y96"/>
  <c r="M28" i="18"/>
  <c r="AM28" i="17" s="1"/>
  <c r="Z923" i="10" s="1"/>
  <c r="M8" i="18"/>
  <c r="AM8" i="17" s="1"/>
  <c r="Z103" i="10" s="1"/>
  <c r="M10" i="18"/>
  <c r="BL8" i="17"/>
  <c r="R22"/>
  <c r="O663" i="10" s="1"/>
  <c r="AC663" s="1"/>
  <c r="BD30" i="17"/>
  <c r="BN18"/>
  <c r="P827" i="10"/>
  <c r="R704"/>
  <c r="D950"/>
  <c r="K125"/>
  <c r="M20" i="18"/>
  <c r="AJ23" i="17"/>
  <c r="BA23" s="1"/>
  <c r="AF32"/>
  <c r="N21"/>
  <c r="K622" i="10" s="1"/>
  <c r="AA622" s="1"/>
  <c r="D294"/>
  <c r="F663"/>
  <c r="H212"/>
  <c r="H376"/>
  <c r="H704"/>
  <c r="L27" i="17"/>
  <c r="I868" i="10" s="1"/>
  <c r="Z868" s="1"/>
  <c r="B1027"/>
  <c r="B23" i="17"/>
  <c r="AV23" s="1"/>
  <c r="R10"/>
  <c r="O171" i="10" s="1"/>
  <c r="AC171" s="1"/>
  <c r="BL24" i="17"/>
  <c r="D253" i="10"/>
  <c r="L130"/>
  <c r="L29" i="17"/>
  <c r="I950" i="10" s="1"/>
  <c r="Z950" s="1"/>
  <c r="L31" i="17"/>
  <c r="I1032" i="10" s="1"/>
  <c r="Z1032" s="1"/>
  <c r="L35" i="17"/>
  <c r="I1196" i="10" s="1"/>
  <c r="Z1196" s="1"/>
  <c r="J34" i="17"/>
  <c r="G1155" i="10" s="1"/>
  <c r="Y1155" s="1"/>
  <c r="R294"/>
  <c r="H25" i="17"/>
  <c r="E786" i="10" s="1"/>
  <c r="X786" s="1"/>
  <c r="D22" i="17"/>
  <c r="AX22" s="1"/>
  <c r="BH11"/>
  <c r="J20"/>
  <c r="G581" i="10" s="1"/>
  <c r="Y581" s="1"/>
  <c r="T6" i="17"/>
  <c r="Q7" i="10" s="1"/>
  <c r="AD7" s="1"/>
  <c r="F1032"/>
  <c r="AD94" i="20"/>
  <c r="AD92"/>
  <c r="D7" i="10"/>
  <c r="F7"/>
  <c r="R34" i="17"/>
  <c r="O1155" i="10" s="1"/>
  <c r="AC1155" s="1"/>
  <c r="BJ14" i="17"/>
  <c r="L171" i="10"/>
  <c r="BJ20" i="17"/>
  <c r="P34"/>
  <c r="M1155" i="10" s="1"/>
  <c r="AB1155" s="1"/>
  <c r="L827"/>
  <c r="M12" i="18"/>
  <c r="H1073" i="10"/>
  <c r="D34" i="17"/>
  <c r="AX34" s="1"/>
  <c r="AI25"/>
  <c r="BB23"/>
  <c r="H23"/>
  <c r="E704" i="10" s="1"/>
  <c r="X704" s="1"/>
  <c r="BJ8" i="17"/>
  <c r="N909" i="10"/>
  <c r="BP17" i="17"/>
  <c r="BH31"/>
  <c r="BB19"/>
  <c r="BH35"/>
  <c r="D14"/>
  <c r="AX14" s="1"/>
  <c r="AH17"/>
  <c r="R1196" i="10"/>
  <c r="M30" i="18"/>
  <c r="AM30" i="17" s="1"/>
  <c r="Z1005" i="10" s="1"/>
  <c r="R1155"/>
  <c r="S1155"/>
  <c r="AE1155" s="1"/>
  <c r="L97" i="20"/>
  <c r="Q95"/>
  <c r="S92"/>
  <c r="V95"/>
  <c r="U92"/>
  <c r="AB97"/>
  <c r="AI93"/>
  <c r="AG96"/>
  <c r="R93"/>
  <c r="R94"/>
  <c r="Q96"/>
  <c r="AB93"/>
  <c r="K92"/>
  <c r="S96"/>
  <c r="U94"/>
  <c r="T93"/>
  <c r="L93"/>
  <c r="Q92"/>
  <c r="X93"/>
  <c r="Z97"/>
  <c r="W94"/>
  <c r="U97"/>
  <c r="AB92"/>
  <c r="AC94"/>
  <c r="Y92"/>
  <c r="R97"/>
  <c r="AG95"/>
  <c r="W97"/>
  <c r="AC97"/>
  <c r="X96"/>
  <c r="K96"/>
  <c r="X95"/>
  <c r="AD96"/>
  <c r="U96"/>
  <c r="P96"/>
  <c r="Z95"/>
  <c r="Y94"/>
  <c r="Z93"/>
  <c r="L95"/>
  <c r="BB6" i="17"/>
  <c r="L24"/>
  <c r="I745" i="10" s="1"/>
  <c r="Z745" s="1"/>
  <c r="BF24" i="17"/>
  <c r="D8" i="18"/>
  <c r="C8" i="17" s="1"/>
  <c r="AW8" s="1"/>
  <c r="H11"/>
  <c r="E212" i="10" s="1"/>
  <c r="X212" s="1"/>
  <c r="BF10" i="17"/>
  <c r="F540" i="10"/>
  <c r="AH21" i="17"/>
  <c r="D28"/>
  <c r="AX28" s="1"/>
  <c r="B21"/>
  <c r="AV21" s="1"/>
  <c r="L294" i="10"/>
  <c r="N48"/>
  <c r="R15" i="17"/>
  <c r="O376" i="10" s="1"/>
  <c r="AC376" s="1"/>
  <c r="B29" i="17"/>
  <c r="AV29" s="1"/>
  <c r="BD13"/>
  <c r="J25"/>
  <c r="G786" i="10" s="1"/>
  <c r="Y786" s="1"/>
  <c r="AB26" i="17"/>
  <c r="AC26" s="1"/>
  <c r="R17"/>
  <c r="O458" i="10" s="1"/>
  <c r="AC458" s="1"/>
  <c r="AK8" i="17"/>
  <c r="Y103" i="10" s="1"/>
  <c r="BL21" i="17"/>
  <c r="M15" i="18"/>
  <c r="H294" i="10"/>
  <c r="D18" i="18"/>
  <c r="C18" i="17" s="1"/>
  <c r="AW18" s="1"/>
  <c r="K371" i="10"/>
  <c r="BD16" i="17"/>
  <c r="BL9"/>
  <c r="R23"/>
  <c r="O704" i="10" s="1"/>
  <c r="AC704" s="1"/>
  <c r="BJ21" i="17"/>
  <c r="F945" i="10"/>
  <c r="AJ15" i="17"/>
  <c r="T18"/>
  <c r="T26"/>
  <c r="Q827" i="10" s="1"/>
  <c r="AD827" s="1"/>
  <c r="T27" i="17"/>
  <c r="Q868" i="10" s="1"/>
  <c r="AD868" s="1"/>
  <c r="BP13" i="17"/>
  <c r="R458" i="10"/>
  <c r="BP29" i="17"/>
  <c r="BN6"/>
  <c r="T16"/>
  <c r="Q417" i="10" s="1"/>
  <c r="AD417" s="1"/>
  <c r="BP23" i="17"/>
  <c r="BN28"/>
  <c r="AG92" i="20"/>
  <c r="P622" i="10"/>
  <c r="T21" i="17"/>
  <c r="Q622" i="10" s="1"/>
  <c r="AD622" s="1"/>
  <c r="P24" i="17"/>
  <c r="M745" i="10" s="1"/>
  <c r="AB745" s="1"/>
  <c r="BJ24" i="17"/>
  <c r="L745" i="10"/>
  <c r="AD93" i="20"/>
  <c r="AA92"/>
  <c r="P97"/>
  <c r="S97"/>
  <c r="T97"/>
  <c r="V92"/>
  <c r="Z92"/>
  <c r="D10" i="18"/>
  <c r="AD10" i="17" s="1"/>
  <c r="BH14"/>
  <c r="B535" i="10"/>
  <c r="C704"/>
  <c r="B781"/>
  <c r="BJ9" i="17"/>
  <c r="BJ13"/>
  <c r="BJ27"/>
  <c r="BA30"/>
  <c r="B863" i="10"/>
  <c r="J827"/>
  <c r="C212"/>
  <c r="Q699"/>
  <c r="M25" i="18"/>
  <c r="B17" i="17"/>
  <c r="AV17" s="1"/>
  <c r="L868" i="10"/>
  <c r="E15" i="17"/>
  <c r="AY15" s="1"/>
  <c r="D26"/>
  <c r="AX26" s="1"/>
  <c r="B371" i="10"/>
  <c r="AI19" i="17"/>
  <c r="AB30"/>
  <c r="AC30" s="1"/>
  <c r="BP18"/>
  <c r="D30"/>
  <c r="AX30" s="1"/>
  <c r="AF6"/>
  <c r="AF24"/>
  <c r="Q207" i="10"/>
  <c r="R909"/>
  <c r="S909"/>
  <c r="AE909" s="1"/>
  <c r="R745"/>
  <c r="BP14" i="17"/>
  <c r="BP12"/>
  <c r="R89" i="10"/>
  <c r="W92" i="20"/>
  <c r="AB94"/>
  <c r="R622" i="10"/>
  <c r="S622"/>
  <c r="AE622" s="1"/>
  <c r="R376"/>
  <c r="S376"/>
  <c r="AE376" s="1"/>
  <c r="S7"/>
  <c r="AE7" s="1"/>
  <c r="AI92" i="20"/>
  <c r="M92"/>
  <c r="Q94"/>
  <c r="U93"/>
  <c r="X97"/>
  <c r="AJ97"/>
  <c r="AC92"/>
  <c r="Y97"/>
  <c r="R92"/>
  <c r="J294" i="10"/>
  <c r="N13" i="17"/>
  <c r="K294" i="10" s="1"/>
  <c r="AA294" s="1"/>
  <c r="BH13" i="17"/>
  <c r="BJ16"/>
  <c r="P16"/>
  <c r="M417" i="10" s="1"/>
  <c r="AB417" s="1"/>
  <c r="L417"/>
  <c r="BD7" i="17"/>
  <c r="F48" i="10"/>
  <c r="J7" i="17"/>
  <c r="G48" i="10" s="1"/>
  <c r="Y48" s="1"/>
  <c r="L26" i="17"/>
  <c r="BF26"/>
  <c r="H89" i="10"/>
  <c r="L8" i="17"/>
  <c r="I89" i="10" s="1"/>
  <c r="Z89" s="1"/>
  <c r="BA19" i="17"/>
  <c r="AK23"/>
  <c r="Y718" i="10" s="1"/>
  <c r="N27" i="17"/>
  <c r="K868" i="10" s="1"/>
  <c r="AA868" s="1"/>
  <c r="M95" i="20"/>
  <c r="BL25" i="17"/>
  <c r="N1196" i="10"/>
  <c r="P376"/>
  <c r="BN25" i="17"/>
  <c r="R253" i="10"/>
  <c r="K43"/>
  <c r="K11" i="18"/>
  <c r="BA14" i="17"/>
  <c r="K23" i="18"/>
  <c r="K781" i="10"/>
  <c r="N14" i="17"/>
  <c r="K335" i="10" s="1"/>
  <c r="AA335" s="1"/>
  <c r="J1114"/>
  <c r="H30" i="17"/>
  <c r="E991" i="10" s="1"/>
  <c r="X991" s="1"/>
  <c r="L48"/>
  <c r="BD19" i="17"/>
  <c r="BP28"/>
  <c r="AI15"/>
  <c r="BA15" s="1"/>
  <c r="B31"/>
  <c r="AV31" s="1"/>
  <c r="B43" i="10"/>
  <c r="C458"/>
  <c r="B19" i="17"/>
  <c r="AV19" s="1"/>
  <c r="C540" i="10"/>
  <c r="C622"/>
  <c r="B25" i="17"/>
  <c r="AV25" s="1"/>
  <c r="P868" i="10"/>
  <c r="H12" i="17"/>
  <c r="E253" i="10" s="1"/>
  <c r="X253" s="1"/>
  <c r="L94" i="20"/>
  <c r="T94"/>
  <c r="M94"/>
  <c r="S95"/>
  <c r="S94"/>
  <c r="AG94"/>
  <c r="AA97"/>
  <c r="H417" i="10"/>
  <c r="BL15" i="17"/>
  <c r="AI17"/>
  <c r="C868" i="10"/>
  <c r="BN21" i="17"/>
  <c r="N9"/>
  <c r="K130" i="10" s="1"/>
  <c r="AA130" s="1"/>
  <c r="N11" i="17"/>
  <c r="K212" i="10" s="1"/>
  <c r="AA212" s="1"/>
  <c r="AI97" i="20"/>
  <c r="F622" i="10"/>
  <c r="B207"/>
  <c r="P212"/>
  <c r="AI96" i="20"/>
  <c r="AC96"/>
  <c r="AA96"/>
  <c r="W96"/>
  <c r="M96"/>
  <c r="AI95"/>
  <c r="AC95"/>
  <c r="AA95"/>
  <c r="W95"/>
  <c r="AI94"/>
  <c r="X94"/>
  <c r="AG93"/>
  <c r="AC93"/>
  <c r="AA93"/>
  <c r="W93"/>
  <c r="M93"/>
  <c r="AJ96"/>
  <c r="Z96"/>
  <c r="V96"/>
  <c r="T96"/>
  <c r="R96"/>
  <c r="L96"/>
  <c r="AD95"/>
  <c r="Y95"/>
  <c r="U95"/>
  <c r="AJ94"/>
  <c r="Z94"/>
  <c r="V94"/>
  <c r="P94"/>
  <c r="Y93"/>
  <c r="S93"/>
  <c r="P93"/>
  <c r="AJ92"/>
  <c r="T92"/>
  <c r="L92"/>
  <c r="AG97"/>
  <c r="BH19" i="17"/>
  <c r="Q371" i="10"/>
  <c r="BP24" i="17"/>
  <c r="N1114" i="10"/>
  <c r="BJ30" i="17"/>
  <c r="P20"/>
  <c r="M581" i="10" s="1"/>
  <c r="AB581" s="1"/>
  <c r="S89"/>
  <c r="AE89" s="1"/>
  <c r="M9" i="18"/>
  <c r="K15"/>
  <c r="H745" i="10"/>
  <c r="L89"/>
  <c r="Q1027"/>
  <c r="D6" i="18"/>
  <c r="C6" i="17" s="1"/>
  <c r="AW6" s="1"/>
  <c r="B13"/>
  <c r="AV13" s="1"/>
  <c r="F11"/>
  <c r="AZ11" s="1"/>
  <c r="K535" i="10"/>
  <c r="BD17" i="17"/>
  <c r="N540" i="10"/>
  <c r="N704"/>
  <c r="BB9" i="17"/>
  <c r="H16"/>
  <c r="E417" i="10" s="1"/>
  <c r="X417" s="1"/>
  <c r="AB24" i="17"/>
  <c r="AC24" s="1"/>
  <c r="J17"/>
  <c r="G458" i="10" s="1"/>
  <c r="Y458" s="1"/>
  <c r="N12" i="17"/>
  <c r="K253" i="10" s="1"/>
  <c r="AA253" s="1"/>
  <c r="BN7" i="17"/>
  <c r="AF16"/>
  <c r="AH29"/>
  <c r="AI7"/>
  <c r="AB32"/>
  <c r="AC32" s="1"/>
  <c r="Q781" i="10"/>
  <c r="T95" i="20"/>
  <c r="K97"/>
  <c r="H34" i="17"/>
  <c r="E1155" i="10" s="1"/>
  <c r="X1155" s="1"/>
  <c r="D1155"/>
  <c r="BB34" i="17"/>
  <c r="BB24"/>
  <c r="H24"/>
  <c r="E745" i="10" s="1"/>
  <c r="X745" s="1"/>
  <c r="D745"/>
  <c r="R663"/>
  <c r="BP22" i="17"/>
  <c r="S663" i="10"/>
  <c r="AE663" s="1"/>
  <c r="F1114"/>
  <c r="J33" i="17"/>
  <c r="G1114" i="10" s="1"/>
  <c r="Y1114" s="1"/>
  <c r="F827"/>
  <c r="J26" i="17"/>
  <c r="G827" i="10" s="1"/>
  <c r="Y827" s="1"/>
  <c r="BH34" i="17"/>
  <c r="J1155" i="10"/>
  <c r="J991"/>
  <c r="BH30" i="17"/>
  <c r="N30"/>
  <c r="K991" i="10" s="1"/>
  <c r="AA991" s="1"/>
  <c r="BN12" i="17"/>
  <c r="T12"/>
  <c r="Q253" i="10" s="1"/>
  <c r="AD253" s="1"/>
  <c r="B35" i="17"/>
  <c r="AV35" s="1"/>
  <c r="B1191" i="10"/>
  <c r="Q863"/>
  <c r="AH27" i="17"/>
  <c r="Q535" i="10"/>
  <c r="AH19" i="17"/>
  <c r="Q289" i="10"/>
  <c r="AH13" i="17"/>
  <c r="Q125" i="10"/>
  <c r="AH9" i="17"/>
  <c r="K35" i="18"/>
  <c r="E35" i="17"/>
  <c r="AY35" s="1"/>
  <c r="F1191" i="10"/>
  <c r="F1109"/>
  <c r="E33" i="17"/>
  <c r="AY33" s="1"/>
  <c r="K33" i="18"/>
  <c r="AI31" i="17"/>
  <c r="AK31" s="1"/>
  <c r="Y1046" i="10" s="1"/>
  <c r="E31" i="17"/>
  <c r="AY31" s="1"/>
  <c r="AI27"/>
  <c r="E27"/>
  <c r="AY27" s="1"/>
  <c r="F863" i="10"/>
  <c r="K27" i="18"/>
  <c r="E17" i="17"/>
  <c r="AY17" s="1"/>
  <c r="F453" i="10"/>
  <c r="F33" i="17"/>
  <c r="AZ33" s="1"/>
  <c r="K1109" i="10"/>
  <c r="M29" i="18"/>
  <c r="F29" i="17"/>
  <c r="AZ29" s="1"/>
  <c r="F27"/>
  <c r="AZ27" s="1"/>
  <c r="AJ27"/>
  <c r="K617" i="10"/>
  <c r="F21" i="17"/>
  <c r="AZ21" s="1"/>
  <c r="AJ21"/>
  <c r="M21" i="18"/>
  <c r="F19" i="17"/>
  <c r="AZ19" s="1"/>
  <c r="M19" i="18"/>
  <c r="AM19" i="17" s="1"/>
  <c r="Z554" i="10" s="1"/>
  <c r="K453"/>
  <c r="F17" i="17"/>
  <c r="AZ17" s="1"/>
  <c r="K289" i="10"/>
  <c r="F13" i="17"/>
  <c r="AZ13" s="1"/>
  <c r="M13" i="18"/>
  <c r="BB32" i="17"/>
  <c r="H32"/>
  <c r="E1073" i="10" s="1"/>
  <c r="X1073" s="1"/>
  <c r="H28" i="17"/>
  <c r="E909" i="10" s="1"/>
  <c r="X909" s="1"/>
  <c r="BB28" i="17"/>
  <c r="H22"/>
  <c r="E663" i="10" s="1"/>
  <c r="X663" s="1"/>
  <c r="D663"/>
  <c r="H14" i="17"/>
  <c r="E335" i="10" s="1"/>
  <c r="X335" s="1"/>
  <c r="BB14" i="17"/>
  <c r="D171" i="10"/>
  <c r="H10" i="17"/>
  <c r="E171" i="10" s="1"/>
  <c r="X171" s="1"/>
  <c r="D89"/>
  <c r="BB8" i="17"/>
  <c r="R991" i="10"/>
  <c r="S991"/>
  <c r="AE991" s="1"/>
  <c r="BP30" i="17"/>
  <c r="R581" i="10"/>
  <c r="BP20" i="17"/>
  <c r="R499" i="10"/>
  <c r="S499"/>
  <c r="AE499" s="1"/>
  <c r="R335"/>
  <c r="S335"/>
  <c r="AE335" s="1"/>
  <c r="R171"/>
  <c r="BP10" i="17"/>
  <c r="R29"/>
  <c r="O950" i="10" s="1"/>
  <c r="AC950" s="1"/>
  <c r="BL29" i="17"/>
  <c r="L28"/>
  <c r="H909" i="10"/>
  <c r="L20" i="17"/>
  <c r="I581" i="10" s="1"/>
  <c r="Z581" s="1"/>
  <c r="BF20" i="17"/>
  <c r="H581" i="10"/>
  <c r="BJ11" i="17"/>
  <c r="L212" i="10"/>
  <c r="BD12" i="17"/>
  <c r="J12"/>
  <c r="G253" i="10" s="1"/>
  <c r="Y253" s="1"/>
  <c r="BL27" i="17"/>
  <c r="N868" i="10"/>
  <c r="T31" i="17"/>
  <c r="Q1032" i="10" s="1"/>
  <c r="AD1032" s="1"/>
  <c r="BN31" i="17"/>
  <c r="B904" i="10"/>
  <c r="C909"/>
  <c r="B28" i="17"/>
  <c r="AV28" s="1"/>
  <c r="B26"/>
  <c r="AV26" s="1"/>
  <c r="B22"/>
  <c r="AV22" s="1"/>
  <c r="C417" i="10"/>
  <c r="B16" i="17"/>
  <c r="AV16" s="1"/>
  <c r="C335" i="10"/>
  <c r="B14" i="17"/>
  <c r="AV14" s="1"/>
  <c r="C253" i="10"/>
  <c r="B248"/>
  <c r="B6" i="17"/>
  <c r="AV6" s="1"/>
  <c r="B2" i="10"/>
  <c r="C7"/>
  <c r="D27" i="18"/>
  <c r="AD27" i="17" s="1"/>
  <c r="AB27"/>
  <c r="AC27" s="1"/>
  <c r="D23" i="18"/>
  <c r="C23" i="17" s="1"/>
  <c r="AW23" s="1"/>
  <c r="AB23"/>
  <c r="AC23" s="1"/>
  <c r="D19" i="18"/>
  <c r="AD19" i="17" s="1"/>
  <c r="AB19"/>
  <c r="AC19" s="1"/>
  <c r="D15" i="18"/>
  <c r="C15" i="17" s="1"/>
  <c r="AW15" s="1"/>
  <c r="AB15"/>
  <c r="AC15" s="1"/>
  <c r="D11" i="18"/>
  <c r="AD11" i="17" s="1"/>
  <c r="AB11"/>
  <c r="AC11" s="1"/>
  <c r="D7" i="18"/>
  <c r="AD7" i="17" s="1"/>
  <c r="AB7"/>
  <c r="AC7" s="1"/>
  <c r="AF35"/>
  <c r="D35"/>
  <c r="AX35" s="1"/>
  <c r="AF31"/>
  <c r="D31"/>
  <c r="AX31" s="1"/>
  <c r="AF27"/>
  <c r="D27"/>
  <c r="AX27" s="1"/>
  <c r="AF21"/>
  <c r="D21"/>
  <c r="AX21" s="1"/>
  <c r="AF17"/>
  <c r="D17"/>
  <c r="AX17" s="1"/>
  <c r="AF11"/>
  <c r="D11"/>
  <c r="AX11" s="1"/>
  <c r="D31" i="18"/>
  <c r="AD31" i="17" s="1"/>
  <c r="AB31"/>
  <c r="AC31" s="1"/>
  <c r="BN32"/>
  <c r="T32"/>
  <c r="Q1073" i="10" s="1"/>
  <c r="AD1073" s="1"/>
  <c r="T30" i="17"/>
  <c r="Q991" i="10" s="1"/>
  <c r="AD991" s="1"/>
  <c r="P991"/>
  <c r="P745"/>
  <c r="BN24" i="17"/>
  <c r="P581" i="10"/>
  <c r="BN20" i="17"/>
  <c r="P89" i="10"/>
  <c r="T8" i="17"/>
  <c r="Q89" i="10" s="1"/>
  <c r="AD89" s="1"/>
  <c r="F499"/>
  <c r="BD18" i="17"/>
  <c r="J10"/>
  <c r="G171" i="10" s="1"/>
  <c r="Y171" s="1"/>
  <c r="F171"/>
  <c r="R32" i="17"/>
  <c r="O1073" i="10" s="1"/>
  <c r="AC1073" s="1"/>
  <c r="N1073"/>
  <c r="L19" i="17"/>
  <c r="I540" i="10" s="1"/>
  <c r="Z540" s="1"/>
  <c r="H540"/>
  <c r="BF19" i="17"/>
  <c r="O92" i="20"/>
  <c r="K7" i="18"/>
  <c r="BP34" i="17"/>
  <c r="S253" i="10"/>
  <c r="AE253" s="1"/>
  <c r="M7" i="18"/>
  <c r="AJ7" i="17"/>
  <c r="BA7" s="1"/>
  <c r="AJ9"/>
  <c r="M23" i="18"/>
  <c r="AM23" i="17" s="1"/>
  <c r="Z718" i="10" s="1"/>
  <c r="K699"/>
  <c r="AJ25" i="17"/>
  <c r="AK25" s="1"/>
  <c r="Y800" i="10" s="1"/>
  <c r="M31" i="18"/>
  <c r="AM31" i="17" s="1"/>
  <c r="Z1046" i="10" s="1"/>
  <c r="D212"/>
  <c r="D991"/>
  <c r="AJ6" i="17"/>
  <c r="BA6" s="1"/>
  <c r="M6" i="18"/>
  <c r="AA31" i="17"/>
  <c r="T33"/>
  <c r="Q1114" i="10" s="1"/>
  <c r="AD1114" s="1"/>
  <c r="BL10" i="17"/>
  <c r="BF8"/>
  <c r="BP6"/>
  <c r="K863" i="10"/>
  <c r="AJ33" i="17"/>
  <c r="AI11"/>
  <c r="AI35"/>
  <c r="N34"/>
  <c r="K1155" i="10" s="1"/>
  <c r="AA1155" s="1"/>
  <c r="N950"/>
  <c r="D335"/>
  <c r="D1073"/>
  <c r="BD26" i="17"/>
  <c r="BA32"/>
  <c r="BH8"/>
  <c r="C1196" i="10"/>
  <c r="BH10" i="17"/>
  <c r="N26"/>
  <c r="K827" i="10" s="1"/>
  <c r="AA827" s="1"/>
  <c r="M17" i="18"/>
  <c r="M33"/>
  <c r="AM33" i="17" s="1"/>
  <c r="Z1128" i="10" s="1"/>
  <c r="M27" i="18"/>
  <c r="H18" i="17"/>
  <c r="E499" i="10" s="1"/>
  <c r="X499" s="1"/>
  <c r="AJ13" i="17"/>
  <c r="AJ17"/>
  <c r="F207" i="10"/>
  <c r="F699"/>
  <c r="AI29" i="17"/>
  <c r="Q43" i="10"/>
  <c r="BB16" i="17"/>
  <c r="J16"/>
  <c r="G417" i="10" s="1"/>
  <c r="Y417" s="1"/>
  <c r="T29" i="17"/>
  <c r="Q950" i="10" s="1"/>
  <c r="AD950" s="1"/>
  <c r="S745"/>
  <c r="AE745" s="1"/>
  <c r="N20" i="17"/>
  <c r="K581" i="10" s="1"/>
  <c r="AA581" s="1"/>
  <c r="J499"/>
  <c r="AI33" i="17"/>
  <c r="BA33" s="1"/>
  <c r="E29"/>
  <c r="AY29" s="1"/>
  <c r="E23"/>
  <c r="AY23" s="1"/>
  <c r="AJ29"/>
  <c r="S171" i="10"/>
  <c r="AE171" s="1"/>
  <c r="E7" i="17"/>
  <c r="AY7" s="1"/>
  <c r="AH35"/>
  <c r="Q1109" i="10"/>
  <c r="L34" i="17"/>
  <c r="I1155" i="10" s="1"/>
  <c r="Z1155" s="1"/>
  <c r="BF34" i="17"/>
  <c r="L17"/>
  <c r="I458" i="10" s="1"/>
  <c r="Z458" s="1"/>
  <c r="BF17" i="17"/>
  <c r="D376" i="10"/>
  <c r="BB15" i="17"/>
  <c r="H7"/>
  <c r="E48" i="10" s="1"/>
  <c r="X48" s="1"/>
  <c r="BB7" i="17"/>
  <c r="D48" i="10"/>
  <c r="J1073"/>
  <c r="N32" i="17"/>
  <c r="K1073" i="10" s="1"/>
  <c r="AA1073" s="1"/>
  <c r="BH28" i="17"/>
  <c r="N28"/>
  <c r="K909" i="10" s="1"/>
  <c r="AA909" s="1"/>
  <c r="N22" i="17"/>
  <c r="K663" i="10" s="1"/>
  <c r="AA663" s="1"/>
  <c r="BH22" i="17"/>
  <c r="J376" i="10"/>
  <c r="N15" i="17"/>
  <c r="K376" i="10" s="1"/>
  <c r="AA376" s="1"/>
  <c r="P704"/>
  <c r="T23" i="17"/>
  <c r="Q704" i="10" s="1"/>
  <c r="AD704" s="1"/>
  <c r="BN23" i="17"/>
  <c r="B33"/>
  <c r="AV33" s="1"/>
  <c r="C1114" i="10"/>
  <c r="F781"/>
  <c r="E25" i="17"/>
  <c r="AY25" s="1"/>
  <c r="F617" i="10"/>
  <c r="E21" i="17"/>
  <c r="AY21" s="1"/>
  <c r="K21" i="18"/>
  <c r="E19" i="17"/>
  <c r="AY19" s="1"/>
  <c r="K19" i="18"/>
  <c r="F289" i="10"/>
  <c r="AI13" i="17"/>
  <c r="K13" i="18"/>
  <c r="E9" i="17"/>
  <c r="AY9" s="1"/>
  <c r="F125" i="10"/>
  <c r="K9" i="18"/>
  <c r="AJ35" i="17"/>
  <c r="F35"/>
  <c r="AZ35" s="1"/>
  <c r="K1191" i="10"/>
  <c r="M35" i="18"/>
  <c r="AM35" i="17" s="1"/>
  <c r="Z1210" i="10" s="1"/>
  <c r="F31" i="17"/>
  <c r="AZ31" s="1"/>
  <c r="AJ31"/>
  <c r="AJ11"/>
  <c r="M11" i="18"/>
  <c r="AK17" i="17"/>
  <c r="Y472" i="10" s="1"/>
  <c r="K6" i="18"/>
  <c r="AK12" i="17"/>
  <c r="Y267" i="10" s="1"/>
  <c r="BJ35" i="17"/>
  <c r="BF27"/>
  <c r="BJ29"/>
  <c r="L950" i="10"/>
  <c r="J14" i="17"/>
  <c r="G335" i="10" s="1"/>
  <c r="Y335" s="1"/>
  <c r="P11" i="17"/>
  <c r="M212" i="10" s="1"/>
  <c r="AB212" s="1"/>
  <c r="P19" i="17"/>
  <c r="M540" i="10" s="1"/>
  <c r="AB540" s="1"/>
  <c r="L1196"/>
  <c r="C130"/>
  <c r="B15" i="17"/>
  <c r="AV15" s="1"/>
  <c r="BF7"/>
  <c r="J18"/>
  <c r="G499" i="10" s="1"/>
  <c r="Y499" s="1"/>
  <c r="BF13" i="17"/>
  <c r="BB17"/>
  <c r="N35"/>
  <c r="K1196" i="10" s="1"/>
  <c r="AA1196" s="1"/>
  <c r="H48"/>
  <c r="C48"/>
  <c r="A7" i="18"/>
  <c r="A7" i="17" s="1"/>
  <c r="AU7" s="1"/>
  <c r="B125" i="10"/>
  <c r="AB16" i="17"/>
  <c r="AC16" s="1"/>
  <c r="AB14"/>
  <c r="AC14" s="1"/>
  <c r="H26"/>
  <c r="E827" i="10" s="1"/>
  <c r="X827" s="1"/>
  <c r="N19" i="17"/>
  <c r="K540" i="10" s="1"/>
  <c r="AA540" s="1"/>
  <c r="BN9" i="17"/>
  <c r="BP8"/>
  <c r="H458" i="10"/>
  <c r="AK26" i="17"/>
  <c r="Y841" i="10" s="1"/>
  <c r="D622"/>
  <c r="BB21" i="17"/>
  <c r="H21"/>
  <c r="BP33"/>
  <c r="R1114" i="10"/>
  <c r="S1114"/>
  <c r="AE1114" s="1"/>
  <c r="S1032"/>
  <c r="AE1032" s="1"/>
  <c r="R1032"/>
  <c r="BP31" i="17"/>
  <c r="L6"/>
  <c r="I7" i="10" s="1"/>
  <c r="Z7" s="1"/>
  <c r="H7"/>
  <c r="BF6" i="17"/>
  <c r="H20"/>
  <c r="E581" i="10" s="1"/>
  <c r="X581" s="1"/>
  <c r="D581"/>
  <c r="BB20" i="17"/>
  <c r="R1073" i="10"/>
  <c r="BP32" i="17"/>
  <c r="S1073" i="10"/>
  <c r="AE1073" s="1"/>
  <c r="AK28" i="17"/>
  <c r="Y923" i="10" s="1"/>
  <c r="BA18" i="17"/>
  <c r="AK6"/>
  <c r="Y21" i="10" s="1"/>
  <c r="AK33" i="17"/>
  <c r="Y1128" i="10" s="1"/>
  <c r="BJ17" i="17"/>
  <c r="BF28"/>
  <c r="BF32"/>
  <c r="H15"/>
  <c r="E376" i="10" s="1"/>
  <c r="X376" s="1"/>
  <c r="BH16" i="17"/>
  <c r="BH12"/>
  <c r="L622" i="10"/>
  <c r="L1032"/>
  <c r="L458"/>
  <c r="H663"/>
  <c r="H827"/>
  <c r="H991"/>
  <c r="H1155"/>
  <c r="BA8" i="17"/>
  <c r="D18"/>
  <c r="AX18" s="1"/>
  <c r="B11"/>
  <c r="AV11" s="1"/>
  <c r="C294" i="10"/>
  <c r="C376"/>
  <c r="H17" i="17"/>
  <c r="E458" i="10" s="1"/>
  <c r="X458" s="1"/>
  <c r="AK21" i="17"/>
  <c r="Y636" i="10" s="1"/>
  <c r="D10" i="17"/>
  <c r="AX10" s="1"/>
  <c r="H9"/>
  <c r="E130" i="10" s="1"/>
  <c r="X130" s="1"/>
  <c r="BB26" i="17"/>
  <c r="BB18"/>
  <c r="H8"/>
  <c r="E89" i="10" s="1"/>
  <c r="X89" s="1"/>
  <c r="BF30" i="17"/>
  <c r="B945" i="10"/>
  <c r="B289"/>
  <c r="AB20" i="17"/>
  <c r="AC20" s="1"/>
  <c r="AB28"/>
  <c r="AC28" s="1"/>
  <c r="AB22"/>
  <c r="AC22" s="1"/>
  <c r="N16"/>
  <c r="K417" i="10" s="1"/>
  <c r="AA417" s="1"/>
  <c r="N29" i="17"/>
  <c r="K950" i="10" s="1"/>
  <c r="AA950" s="1"/>
  <c r="BH29" i="17"/>
  <c r="BH23"/>
  <c r="D8"/>
  <c r="AX8" s="1"/>
  <c r="AF20"/>
  <c r="BA22"/>
  <c r="A15" i="19"/>
  <c r="A15" i="20" s="1"/>
  <c r="AK24" i="17"/>
  <c r="Y759" i="10" s="1"/>
  <c r="BA24" i="17"/>
  <c r="AK18"/>
  <c r="Y513" i="10" s="1"/>
  <c r="K18" i="18"/>
  <c r="E6" i="17"/>
  <c r="AY6" s="1"/>
  <c r="AI10"/>
  <c r="AK30"/>
  <c r="Y1005" i="10" s="1"/>
  <c r="F986"/>
  <c r="K95" i="20"/>
  <c r="K94"/>
  <c r="F330" i="10"/>
  <c r="F412"/>
  <c r="E18" i="17"/>
  <c r="AY18" s="1"/>
  <c r="K24" i="18"/>
  <c r="AI16" i="17"/>
  <c r="AK22"/>
  <c r="Y677" i="10" s="1"/>
  <c r="F740"/>
  <c r="AA30" i="17"/>
  <c r="AD17"/>
  <c r="AD25"/>
  <c r="C35"/>
  <c r="AW35" s="1"/>
  <c r="AD21"/>
  <c r="AD9"/>
  <c r="AD13"/>
  <c r="B494" i="10"/>
  <c r="AD20" i="17"/>
  <c r="B330" i="10"/>
  <c r="AA32" i="17"/>
  <c r="C1155" i="10"/>
  <c r="B18" i="17"/>
  <c r="AV18" s="1"/>
  <c r="B84" i="10"/>
  <c r="C663"/>
  <c r="C827"/>
  <c r="B740"/>
  <c r="B576"/>
  <c r="C171"/>
  <c r="B8" i="17"/>
  <c r="AV8" s="1"/>
  <c r="B12"/>
  <c r="AV12" s="1"/>
  <c r="B20"/>
  <c r="AV20" s="1"/>
  <c r="B412" i="10"/>
  <c r="C28" i="17"/>
  <c r="AW28" s="1"/>
  <c r="AD28"/>
  <c r="C34"/>
  <c r="AW34" s="1"/>
  <c r="AD34"/>
  <c r="C32"/>
  <c r="AW32" s="1"/>
  <c r="AD32"/>
  <c r="BD32"/>
  <c r="J32"/>
  <c r="G1073" i="10" s="1"/>
  <c r="Y1073" s="1"/>
  <c r="F1073"/>
  <c r="J28" i="17"/>
  <c r="G909" i="10" s="1"/>
  <c r="Y909" s="1"/>
  <c r="BD28" i="17"/>
  <c r="F909" i="10"/>
  <c r="R30" i="17"/>
  <c r="BL30"/>
  <c r="N991" i="10"/>
  <c r="J458"/>
  <c r="N17" i="17"/>
  <c r="K458" i="10" s="1"/>
  <c r="AA458" s="1"/>
  <c r="BH17" i="17"/>
  <c r="C29"/>
  <c r="AW29" s="1"/>
  <c r="AD29"/>
  <c r="C33"/>
  <c r="AW33" s="1"/>
  <c r="AD33"/>
  <c r="J29"/>
  <c r="G950" i="10" s="1"/>
  <c r="Y950" s="1"/>
  <c r="BD29" i="17"/>
  <c r="F950" i="10"/>
  <c r="J27" i="17"/>
  <c r="G868" i="10" s="1"/>
  <c r="Y868" s="1"/>
  <c r="F868"/>
  <c r="BD27" i="17"/>
  <c r="R31"/>
  <c r="O1032" i="10" s="1"/>
  <c r="AC1032" s="1"/>
  <c r="N1032"/>
  <c r="BL31" i="17"/>
  <c r="BA28"/>
  <c r="BA9"/>
  <c r="BA20"/>
  <c r="AK19"/>
  <c r="Y554" i="10" s="1"/>
  <c r="BA21" i="17"/>
  <c r="K986" i="10"/>
  <c r="AD16" i="17"/>
  <c r="AD30"/>
  <c r="AD14"/>
  <c r="AD26"/>
  <c r="AD24"/>
  <c r="AD22"/>
  <c r="D1032" i="10"/>
  <c r="H31" i="17"/>
  <c r="BB31"/>
  <c r="R417" i="10"/>
  <c r="S417"/>
  <c r="AE417" s="1"/>
  <c r="BP16" i="17"/>
  <c r="P335" i="10"/>
  <c r="BN14" i="17"/>
  <c r="T14"/>
  <c r="Q335" i="10" s="1"/>
  <c r="AD335" s="1"/>
  <c r="BN10" i="17"/>
  <c r="P171" i="10"/>
  <c r="T10" i="17"/>
  <c r="Q171" i="10" s="1"/>
  <c r="AD171" s="1"/>
  <c r="N335"/>
  <c r="R14" i="17"/>
  <c r="O335" i="10" s="1"/>
  <c r="AC335" s="1"/>
  <c r="BL14" i="17"/>
  <c r="N253" i="10"/>
  <c r="R12" i="17"/>
  <c r="O253" i="10" s="1"/>
  <c r="AC253" s="1"/>
  <c r="BL12" i="17"/>
  <c r="X21" i="10"/>
  <c r="AM6" i="17"/>
  <c r="Z21" i="10" s="1"/>
  <c r="L909"/>
  <c r="BJ28" i="17"/>
  <c r="P28"/>
  <c r="M909" i="10" s="1"/>
  <c r="AB909" s="1"/>
  <c r="P22" i="17"/>
  <c r="M663" i="10" s="1"/>
  <c r="AB663" s="1"/>
  <c r="BJ22" i="17"/>
  <c r="L663" i="10"/>
  <c r="R540"/>
  <c r="BP19" i="17"/>
  <c r="BP11"/>
  <c r="S212" i="10"/>
  <c r="AE212" s="1"/>
  <c r="U39" i="17"/>
  <c r="U38"/>
  <c r="R212" i="10"/>
  <c r="U40" i="17"/>
  <c r="U36"/>
  <c r="U37"/>
  <c r="P294" i="10"/>
  <c r="T13" i="17"/>
  <c r="Q294" i="10" s="1"/>
  <c r="AD294" s="1"/>
  <c r="BN13" i="17"/>
  <c r="I37"/>
  <c r="I40"/>
  <c r="J15"/>
  <c r="F376" i="10"/>
  <c r="BD15" i="17"/>
  <c r="I39"/>
  <c r="I38"/>
  <c r="I36"/>
  <c r="BL13"/>
  <c r="N294" i="10"/>
  <c r="R13" i="17"/>
  <c r="O294" i="10" s="1"/>
  <c r="AC294" s="1"/>
  <c r="N212"/>
  <c r="Q36" i="17"/>
  <c r="BL11"/>
  <c r="R11"/>
  <c r="O212" i="10" s="1"/>
  <c r="AC212" s="1"/>
  <c r="X1128"/>
  <c r="X185"/>
  <c r="AM10" i="17"/>
  <c r="Z185" i="10" s="1"/>
  <c r="BF14" i="17"/>
  <c r="L14"/>
  <c r="H335" i="10"/>
  <c r="P23" i="17"/>
  <c r="M704" i="10" s="1"/>
  <c r="AB704" s="1"/>
  <c r="L704"/>
  <c r="BJ23" i="17"/>
  <c r="AM14"/>
  <c r="Z349" i="10" s="1"/>
  <c r="AM20" i="17"/>
  <c r="Z595" i="10" s="1"/>
  <c r="AM26" i="17"/>
  <c r="Z841" i="10" s="1"/>
  <c r="AK9" i="17"/>
  <c r="Y144" i="10" s="1"/>
  <c r="AK20" i="17"/>
  <c r="Y595" i="10" s="1"/>
  <c r="AK14" i="17"/>
  <c r="Y349" i="10" s="1"/>
  <c r="AM18" i="17"/>
  <c r="Z513" i="10" s="1"/>
  <c r="AM9" i="17"/>
  <c r="Z144" i="10" s="1"/>
  <c r="AM16" i="17"/>
  <c r="Z431" i="10" s="1"/>
  <c r="BJ19" i="17"/>
  <c r="BH24"/>
  <c r="BH18"/>
  <c r="BN29"/>
  <c r="C12"/>
  <c r="AW12" s="1"/>
  <c r="D868" i="10"/>
  <c r="BB27" i="17"/>
  <c r="G38"/>
  <c r="G40"/>
  <c r="H27"/>
  <c r="G37"/>
  <c r="G39"/>
  <c r="G36"/>
  <c r="R827" i="10"/>
  <c r="BP26" i="17"/>
  <c r="R130" i="10"/>
  <c r="BP9" i="17"/>
  <c r="BN34"/>
  <c r="T34"/>
  <c r="P1155" i="10"/>
  <c r="BD11" i="17"/>
  <c r="J11"/>
  <c r="F212" i="10"/>
  <c r="L12" i="17"/>
  <c r="H253" i="10"/>
  <c r="L1114"/>
  <c r="BJ33" i="17"/>
  <c r="P33"/>
  <c r="P18"/>
  <c r="M499" i="10" s="1"/>
  <c r="AB499" s="1"/>
  <c r="L499"/>
  <c r="BJ18" i="17"/>
  <c r="L253" i="10"/>
  <c r="O39" i="17"/>
  <c r="O38"/>
  <c r="O40"/>
  <c r="BJ12"/>
  <c r="P12"/>
  <c r="M253" i="10" s="1"/>
  <c r="AB253" s="1"/>
  <c r="O36" i="17"/>
  <c r="O37"/>
  <c r="BH6"/>
  <c r="M39"/>
  <c r="M36"/>
  <c r="M38"/>
  <c r="N6"/>
  <c r="M37"/>
  <c r="J7" i="10"/>
  <c r="M40" i="17"/>
  <c r="AM7"/>
  <c r="Z62" i="10" s="1"/>
  <c r="R868"/>
  <c r="BP27" i="17"/>
  <c r="BP25"/>
  <c r="R786" i="10"/>
  <c r="T35" i="17"/>
  <c r="P1196" i="10"/>
  <c r="BN35" i="17"/>
  <c r="P663" i="10"/>
  <c r="BN22" i="17"/>
  <c r="S40"/>
  <c r="S36"/>
  <c r="S37"/>
  <c r="T22"/>
  <c r="Q663" i="10" s="1"/>
  <c r="AD663" s="1"/>
  <c r="S39" i="17"/>
  <c r="S38"/>
  <c r="F704" i="10"/>
  <c r="BD23" i="17"/>
  <c r="J23"/>
  <c r="J8"/>
  <c r="BD8"/>
  <c r="F89" i="10"/>
  <c r="N7"/>
  <c r="Q39" i="17"/>
  <c r="Q38"/>
  <c r="Q37"/>
  <c r="Q40"/>
  <c r="BL26"/>
  <c r="R26"/>
  <c r="N827" i="10"/>
  <c r="N581"/>
  <c r="R20" i="17"/>
  <c r="BL20"/>
  <c r="X267" i="10"/>
  <c r="AM12" i="17"/>
  <c r="Z267" i="10" s="1"/>
  <c r="L18" i="17"/>
  <c r="H499" i="10"/>
  <c r="BF18" i="17"/>
  <c r="L9"/>
  <c r="H130" i="10"/>
  <c r="K39" i="17"/>
  <c r="K40"/>
  <c r="K38"/>
  <c r="BF9"/>
  <c r="K36"/>
  <c r="K37"/>
  <c r="O97" i="20"/>
  <c r="BH7" i="17"/>
  <c r="N7"/>
  <c r="J48" i="10"/>
  <c r="L1073"/>
  <c r="BJ32" i="17"/>
  <c r="P32"/>
  <c r="M1073" i="10" s="1"/>
  <c r="AB1073" s="1"/>
  <c r="AM24" i="17"/>
  <c r="Z759" i="10" s="1"/>
  <c r="AM27" i="17"/>
  <c r="Z882" i="10" s="1"/>
  <c r="BD33" i="17"/>
  <c r="R95" i="20"/>
  <c r="AE94"/>
  <c r="I294" i="10"/>
  <c r="Z294" s="1"/>
  <c r="BK29" i="17"/>
  <c r="M950" i="10"/>
  <c r="AB950" s="1"/>
  <c r="M622"/>
  <c r="AB622" s="1"/>
  <c r="BK35" i="17"/>
  <c r="BK10"/>
  <c r="M458" i="10"/>
  <c r="AB458" s="1"/>
  <c r="BK15" i="17"/>
  <c r="BK30"/>
  <c r="BK13"/>
  <c r="I909" i="10"/>
  <c r="Z909" s="1"/>
  <c r="I827"/>
  <c r="Z827" s="1"/>
  <c r="M1032"/>
  <c r="AB1032" s="1"/>
  <c r="BK31" i="17"/>
  <c r="M868" i="10"/>
  <c r="AB868" s="1"/>
  <c r="BA34" i="17"/>
  <c r="Q499" i="10"/>
  <c r="AD499" s="1"/>
  <c r="BE27" i="17"/>
  <c r="W24"/>
  <c r="AK27"/>
  <c r="Y882" i="10" s="1"/>
  <c r="BA17" i="17"/>
  <c r="T9"/>
  <c r="BO18" s="1"/>
  <c r="N25"/>
  <c r="BF22"/>
  <c r="N8"/>
  <c r="N23"/>
  <c r="BH25"/>
  <c r="BF12"/>
  <c r="BK27" l="1"/>
  <c r="BK7"/>
  <c r="BK14"/>
  <c r="BK8"/>
  <c r="BG28"/>
  <c r="BK11"/>
  <c r="W11"/>
  <c r="T212" i="10" s="1"/>
  <c r="BA31" i="17"/>
  <c r="AK15"/>
  <c r="Y390" i="10" s="1"/>
  <c r="W13" i="17"/>
  <c r="AM96" i="20"/>
  <c r="AM95"/>
  <c r="AM92"/>
  <c r="AM93"/>
  <c r="AM97"/>
  <c r="AM94"/>
  <c r="BK28" i="17"/>
  <c r="BK22"/>
  <c r="BK9"/>
  <c r="BK16"/>
  <c r="BK24"/>
  <c r="W17"/>
  <c r="BG30"/>
  <c r="W26"/>
  <c r="B48" i="10"/>
  <c r="AK29" i="17"/>
  <c r="Y964" i="10" s="1"/>
  <c r="BG15" i="17"/>
  <c r="C10"/>
  <c r="AW10" s="1"/>
  <c r="BG27"/>
  <c r="BA25"/>
  <c r="AK7"/>
  <c r="Y62" i="10" s="1"/>
  <c r="AM15" i="17"/>
  <c r="Z390" i="10" s="1"/>
  <c r="AD18" i="17"/>
  <c r="AD6"/>
  <c r="AD8"/>
  <c r="O93" i="20"/>
  <c r="O96"/>
  <c r="C7" i="17"/>
  <c r="AW7" s="1"/>
  <c r="BG6"/>
  <c r="O94" i="20"/>
  <c r="AM11" i="17"/>
  <c r="Z226" i="10" s="1"/>
  <c r="BG14" i="17"/>
  <c r="AM17"/>
  <c r="Z472" i="10" s="1"/>
  <c r="AM21" i="17"/>
  <c r="Z636" i="10" s="1"/>
  <c r="BA27" i="17"/>
  <c r="AM25"/>
  <c r="Z800" i="10" s="1"/>
  <c r="BG21" i="17"/>
  <c r="BG22"/>
  <c r="BG8"/>
  <c r="O95" i="20"/>
  <c r="AM13" i="17"/>
  <c r="Z308" i="10" s="1"/>
  <c r="AM29" i="17"/>
  <c r="Z964" i="10" s="1"/>
  <c r="C31" i="17"/>
  <c r="AW31" s="1"/>
  <c r="C27"/>
  <c r="AW27" s="1"/>
  <c r="AD23"/>
  <c r="C11"/>
  <c r="AW11" s="1"/>
  <c r="AD15"/>
  <c r="C19"/>
  <c r="AW19" s="1"/>
  <c r="AK13"/>
  <c r="Y308" i="10" s="1"/>
  <c r="BA13" i="17"/>
  <c r="BA11"/>
  <c r="AK11"/>
  <c r="Y226" i="10" s="1"/>
  <c r="BM11" i="17"/>
  <c r="BK18"/>
  <c r="L38"/>
  <c r="W16"/>
  <c r="T417" i="10" s="1"/>
  <c r="W28" i="17"/>
  <c r="T909" i="10" s="1"/>
  <c r="BA29" i="17"/>
  <c r="AK35"/>
  <c r="Y1210" i="10" s="1"/>
  <c r="BA35" i="17"/>
  <c r="W27"/>
  <c r="P38"/>
  <c r="P37"/>
  <c r="E622" i="10"/>
  <c r="X622" s="1"/>
  <c r="W21" i="17"/>
  <c r="T622" i="10" s="1"/>
  <c r="P39" i="17"/>
  <c r="P36"/>
  <c r="W10"/>
  <c r="T171" i="10" s="1"/>
  <c r="W29" i="17"/>
  <c r="T950" i="10" s="1"/>
  <c r="A16" i="19"/>
  <c r="A16" i="20" s="1"/>
  <c r="A64"/>
  <c r="A8" i="18"/>
  <c r="AK16" i="17"/>
  <c r="Y431" i="10" s="1"/>
  <c r="BA16" i="17"/>
  <c r="AK10"/>
  <c r="Y185" i="10" s="1"/>
  <c r="BA10" i="17"/>
  <c r="O991" i="10"/>
  <c r="AC991" s="1"/>
  <c r="W30" i="17"/>
  <c r="T991" i="10" s="1"/>
  <c r="S540"/>
  <c r="AE540" s="1"/>
  <c r="W19" i="17"/>
  <c r="T540" i="10" s="1"/>
  <c r="P40" i="17"/>
  <c r="BK6"/>
  <c r="BK34"/>
  <c r="BK17"/>
  <c r="BK12"/>
  <c r="BK25"/>
  <c r="BK19"/>
  <c r="BK23"/>
  <c r="BK32"/>
  <c r="BK33"/>
  <c r="BK26"/>
  <c r="BK20"/>
  <c r="BK21"/>
  <c r="BG31"/>
  <c r="BG9"/>
  <c r="BG17"/>
  <c r="BG19"/>
  <c r="BG24"/>
  <c r="BG20"/>
  <c r="BG33"/>
  <c r="BG10"/>
  <c r="I335" i="10"/>
  <c r="Z335" s="1"/>
  <c r="W14" i="17"/>
  <c r="T335" i="10" s="1"/>
  <c r="W15" i="17"/>
  <c r="T376" i="10" s="1"/>
  <c r="G376"/>
  <c r="Y376" s="1"/>
  <c r="E1032"/>
  <c r="X1032" s="1"/>
  <c r="W31" i="17"/>
  <c r="T1032" i="10" s="1"/>
  <c r="N95" i="20"/>
  <c r="N94"/>
  <c r="N97"/>
  <c r="N96"/>
  <c r="N93"/>
  <c r="N92"/>
  <c r="I499" i="10"/>
  <c r="Z499" s="1"/>
  <c r="BG18" i="17"/>
  <c r="O581" i="10"/>
  <c r="AC581" s="1"/>
  <c r="BM8" i="17"/>
  <c r="BM22"/>
  <c r="BM28"/>
  <c r="BM30"/>
  <c r="BM33"/>
  <c r="BM29"/>
  <c r="BM24"/>
  <c r="R37"/>
  <c r="BM31"/>
  <c r="BM34"/>
  <c r="BM9"/>
  <c r="BM7"/>
  <c r="BM16"/>
  <c r="BM27"/>
  <c r="BM10"/>
  <c r="BM18"/>
  <c r="BM12"/>
  <c r="BM25"/>
  <c r="BM35"/>
  <c r="R38"/>
  <c r="R39"/>
  <c r="BM14"/>
  <c r="BM19"/>
  <c r="R36"/>
  <c r="BM17"/>
  <c r="BM32"/>
  <c r="BM23"/>
  <c r="BM6"/>
  <c r="R40"/>
  <c r="BM21"/>
  <c r="BM13"/>
  <c r="W20"/>
  <c r="T581" i="10" s="1"/>
  <c r="BM15" i="17"/>
  <c r="G89" i="10"/>
  <c r="Y89" s="1"/>
  <c r="BE12" i="17"/>
  <c r="BE30"/>
  <c r="BE14"/>
  <c r="BE18"/>
  <c r="BE20"/>
  <c r="BE6"/>
  <c r="BE32"/>
  <c r="J39"/>
  <c r="J36"/>
  <c r="BE17"/>
  <c r="BE8"/>
  <c r="BE13"/>
  <c r="J40"/>
  <c r="J38"/>
  <c r="BE28"/>
  <c r="BE34"/>
  <c r="BE22"/>
  <c r="BE25"/>
  <c r="BE24"/>
  <c r="BE15"/>
  <c r="BE10"/>
  <c r="BE21"/>
  <c r="J37"/>
  <c r="BE9"/>
  <c r="BE26"/>
  <c r="BE33"/>
  <c r="BE19"/>
  <c r="BE29"/>
  <c r="BE31"/>
  <c r="BE7"/>
  <c r="BE16"/>
  <c r="BE35"/>
  <c r="Q1196" i="10"/>
  <c r="AD1196" s="1"/>
  <c r="W35" i="17"/>
  <c r="T1196" i="10" s="1"/>
  <c r="I253"/>
  <c r="Z253" s="1"/>
  <c r="W12" i="17"/>
  <c r="T253" i="10" s="1"/>
  <c r="BG12" i="17"/>
  <c r="G212" i="10"/>
  <c r="Y212" s="1"/>
  <c r="BE11" i="17"/>
  <c r="S827" i="10"/>
  <c r="AE827" s="1"/>
  <c r="BQ26" i="17"/>
  <c r="E868" i="10"/>
  <c r="X868" s="1"/>
  <c r="BC10" i="17"/>
  <c r="BC22"/>
  <c r="BC19"/>
  <c r="BC32"/>
  <c r="BC18"/>
  <c r="BC26"/>
  <c r="H36"/>
  <c r="H40"/>
  <c r="BC14"/>
  <c r="H37"/>
  <c r="BC34"/>
  <c r="BC17"/>
  <c r="BC27"/>
  <c r="BC15"/>
  <c r="BC9"/>
  <c r="BC13"/>
  <c r="BC20"/>
  <c r="BC12"/>
  <c r="BC16"/>
  <c r="BC6"/>
  <c r="H39"/>
  <c r="BC11"/>
  <c r="BC7"/>
  <c r="BC21"/>
  <c r="BC24"/>
  <c r="BC23"/>
  <c r="H38"/>
  <c r="BC28"/>
  <c r="BC8"/>
  <c r="BC31"/>
  <c r="BC25"/>
  <c r="BC35"/>
  <c r="BC30"/>
  <c r="BC29"/>
  <c r="BC33"/>
  <c r="W32"/>
  <c r="T1073" i="10" s="1"/>
  <c r="BM20" i="17"/>
  <c r="W7"/>
  <c r="T48" i="10" s="1"/>
  <c r="K48"/>
  <c r="AA48" s="1"/>
  <c r="I130"/>
  <c r="Z130" s="1"/>
  <c r="BG16" i="17"/>
  <c r="L37"/>
  <c r="L39"/>
  <c r="BG32"/>
  <c r="BG35"/>
  <c r="BG11"/>
  <c r="BG23"/>
  <c r="BG25"/>
  <c r="L40"/>
  <c r="BG7"/>
  <c r="L36"/>
  <c r="BG34"/>
  <c r="BG13"/>
  <c r="BG29"/>
  <c r="BG26"/>
  <c r="O827" i="10"/>
  <c r="AC827" s="1"/>
  <c r="BM26" i="17"/>
  <c r="G704" i="10"/>
  <c r="Y704" s="1"/>
  <c r="BE23" i="17"/>
  <c r="S786" i="10"/>
  <c r="AE786" s="1"/>
  <c r="BQ25" i="17"/>
  <c r="S868" i="10"/>
  <c r="AE868" s="1"/>
  <c r="BQ27" i="17"/>
  <c r="K7" i="10"/>
  <c r="AA7" s="1"/>
  <c r="W6" i="17"/>
  <c r="T7" i="10" s="1"/>
  <c r="M1114"/>
  <c r="AB1114" s="1"/>
  <c r="W33" i="17"/>
  <c r="T1114" i="10" s="1"/>
  <c r="Q1155"/>
  <c r="AD1155" s="1"/>
  <c r="W34" i="17"/>
  <c r="T1155" i="10" s="1"/>
  <c r="S130"/>
  <c r="AE130" s="1"/>
  <c r="BQ12" i="17"/>
  <c r="BQ7"/>
  <c r="V39"/>
  <c r="BQ13"/>
  <c r="BQ15"/>
  <c r="V37"/>
  <c r="BQ33"/>
  <c r="V36"/>
  <c r="BQ23"/>
  <c r="BQ34"/>
  <c r="BQ31"/>
  <c r="BQ18"/>
  <c r="BQ16"/>
  <c r="V40"/>
  <c r="BQ30"/>
  <c r="BQ6"/>
  <c r="BQ10"/>
  <c r="BQ11"/>
  <c r="BQ21"/>
  <c r="BQ19"/>
  <c r="BQ20"/>
  <c r="BQ24"/>
  <c r="BQ8"/>
  <c r="BQ29"/>
  <c r="BQ14"/>
  <c r="BQ17"/>
  <c r="BQ22"/>
  <c r="BQ9"/>
  <c r="BQ32"/>
  <c r="BQ35"/>
  <c r="BQ28"/>
  <c r="V38"/>
  <c r="W18"/>
  <c r="T499" i="10" s="1"/>
  <c r="W22" i="17"/>
  <c r="T663" i="10" s="1"/>
  <c r="K704"/>
  <c r="AA704" s="1"/>
  <c r="W23" i="17"/>
  <c r="BI23"/>
  <c r="T745" i="10"/>
  <c r="T868"/>
  <c r="Q130"/>
  <c r="AD130" s="1"/>
  <c r="W9" i="17"/>
  <c r="BO16"/>
  <c r="BO29"/>
  <c r="T38"/>
  <c r="BO19"/>
  <c r="BO20"/>
  <c r="BO35"/>
  <c r="BO22"/>
  <c r="BO10"/>
  <c r="BO21"/>
  <c r="BO17"/>
  <c r="BO34"/>
  <c r="T36"/>
  <c r="BO11"/>
  <c r="BO32"/>
  <c r="BO25"/>
  <c r="BO28"/>
  <c r="BO33"/>
  <c r="BO26"/>
  <c r="BO14"/>
  <c r="BO15"/>
  <c r="T40"/>
  <c r="BO30"/>
  <c r="BO9"/>
  <c r="BO13"/>
  <c r="BO7"/>
  <c r="BO6"/>
  <c r="BO31"/>
  <c r="T39"/>
  <c r="BO23"/>
  <c r="T37"/>
  <c r="BO24"/>
  <c r="BO12"/>
  <c r="BO27"/>
  <c r="BO8"/>
  <c r="K89" i="10"/>
  <c r="AA89" s="1"/>
  <c r="BI21" i="17"/>
  <c r="BI27"/>
  <c r="BI14"/>
  <c r="BI31"/>
  <c r="BI13"/>
  <c r="BI24"/>
  <c r="N40"/>
  <c r="N38"/>
  <c r="BI30"/>
  <c r="BI20"/>
  <c r="BI28"/>
  <c r="BI34"/>
  <c r="N37"/>
  <c r="BI6"/>
  <c r="BI16"/>
  <c r="BI35"/>
  <c r="BI10"/>
  <c r="BI17"/>
  <c r="BI32"/>
  <c r="W8"/>
  <c r="BI26"/>
  <c r="BI19"/>
  <c r="BI12"/>
  <c r="BI9"/>
  <c r="BI8"/>
  <c r="BI29"/>
  <c r="BI7"/>
  <c r="BI11"/>
  <c r="BI22"/>
  <c r="N36"/>
  <c r="N39"/>
  <c r="BI33"/>
  <c r="BI18"/>
  <c r="BI15"/>
  <c r="K786" i="10"/>
  <c r="AA786" s="1"/>
  <c r="W25" i="17"/>
  <c r="BI25"/>
  <c r="T827" i="10"/>
  <c r="T458"/>
  <c r="T294"/>
  <c r="X26" i="17" l="1"/>
  <c r="AN26" s="1"/>
  <c r="X17"/>
  <c r="AO17" s="1"/>
  <c r="X13"/>
  <c r="BR13" s="1"/>
  <c r="A65" i="20"/>
  <c r="A17" i="19"/>
  <c r="A17" i="20" s="1"/>
  <c r="A9" i="18"/>
  <c r="A8" i="17"/>
  <c r="AU8" s="1"/>
  <c r="B89" i="10"/>
  <c r="X24" i="17"/>
  <c r="AO24" s="1"/>
  <c r="T130" i="10"/>
  <c r="X9" i="17"/>
  <c r="X27"/>
  <c r="X25"/>
  <c r="T786" i="10"/>
  <c r="X8" i="17"/>
  <c r="T89" i="10"/>
  <c r="X21" i="17"/>
  <c r="X20"/>
  <c r="W40"/>
  <c r="X29"/>
  <c r="X15"/>
  <c r="W37"/>
  <c r="X28"/>
  <c r="X16"/>
  <c r="X11"/>
  <c r="W38"/>
  <c r="X34"/>
  <c r="X31"/>
  <c r="X22"/>
  <c r="X14"/>
  <c r="W36"/>
  <c r="W39"/>
  <c r="X7"/>
  <c r="X30"/>
  <c r="X35"/>
  <c r="X12"/>
  <c r="X18"/>
  <c r="X32"/>
  <c r="X6"/>
  <c r="X19"/>
  <c r="X33"/>
  <c r="X10"/>
  <c r="X23"/>
  <c r="T704" i="10"/>
  <c r="BR17" i="17" l="1"/>
  <c r="AN17"/>
  <c r="AO13"/>
  <c r="AR13" s="1"/>
  <c r="BR26"/>
  <c r="AO26"/>
  <c r="AS26" s="1"/>
  <c r="U827" i="10"/>
  <c r="U458"/>
  <c r="AN13" i="17"/>
  <c r="U294" i="10"/>
  <c r="U745"/>
  <c r="A9" i="17"/>
  <c r="AU9" s="1"/>
  <c r="B130" i="10"/>
  <c r="A66" i="20"/>
  <c r="A10" i="18"/>
  <c r="A18" i="19"/>
  <c r="A18" i="20" s="1"/>
  <c r="AN24" i="17"/>
  <c r="BR24"/>
  <c r="AO6"/>
  <c r="BR6"/>
  <c r="AN6"/>
  <c r="U7" i="10"/>
  <c r="AN10" i="17"/>
  <c r="BR10"/>
  <c r="AO10"/>
  <c r="U171" i="10"/>
  <c r="AO19" i="17"/>
  <c r="AN19"/>
  <c r="BR19"/>
  <c r="U540" i="10"/>
  <c r="U1073"/>
  <c r="BR32" i="17"/>
  <c r="AN32"/>
  <c r="AO32"/>
  <c r="AO12"/>
  <c r="U253" i="10"/>
  <c r="AN12" i="17"/>
  <c r="BR12"/>
  <c r="AN30"/>
  <c r="BR30"/>
  <c r="U991" i="10"/>
  <c r="AO30" i="17"/>
  <c r="U335" i="10"/>
  <c r="AN14" i="17"/>
  <c r="BR14"/>
  <c r="AO14"/>
  <c r="AO31"/>
  <c r="BR31"/>
  <c r="AN31"/>
  <c r="U1032" i="10"/>
  <c r="AO16" i="17"/>
  <c r="BR16"/>
  <c r="AN16"/>
  <c r="U417" i="10"/>
  <c r="U950"/>
  <c r="BR29" i="17"/>
  <c r="AN29"/>
  <c r="AO29"/>
  <c r="BR20"/>
  <c r="U581" i="10"/>
  <c r="AO20" i="17"/>
  <c r="AN20"/>
  <c r="AR17"/>
  <c r="AS17"/>
  <c r="AP17"/>
  <c r="AQ17"/>
  <c r="AN27"/>
  <c r="AO27"/>
  <c r="U868" i="10"/>
  <c r="BR27" i="17"/>
  <c r="AR24"/>
  <c r="AP24"/>
  <c r="AQ24"/>
  <c r="AS24"/>
  <c r="U704" i="10"/>
  <c r="AO23" i="17"/>
  <c r="BR23"/>
  <c r="AN23"/>
  <c r="AO33"/>
  <c r="AN33"/>
  <c r="U1114" i="10"/>
  <c r="BR33" i="17"/>
  <c r="AO18"/>
  <c r="U499" i="10"/>
  <c r="AN18" i="17"/>
  <c r="BR18"/>
  <c r="AO35"/>
  <c r="U1196" i="10"/>
  <c r="BR35" i="17"/>
  <c r="AN35"/>
  <c r="AN7"/>
  <c r="AO7"/>
  <c r="U48" i="10"/>
  <c r="BR7" i="17"/>
  <c r="AO22"/>
  <c r="U663" i="10"/>
  <c r="AN22" i="17"/>
  <c r="BR22"/>
  <c r="BR34"/>
  <c r="U1155" i="10"/>
  <c r="AO34" i="17"/>
  <c r="AN34"/>
  <c r="AN11"/>
  <c r="AO11"/>
  <c r="U212" i="10"/>
  <c r="BR11" i="17"/>
  <c r="BR28"/>
  <c r="U909" i="10"/>
  <c r="AO28" i="17"/>
  <c r="AN28"/>
  <c r="AO15"/>
  <c r="U376" i="10"/>
  <c r="AN15" i="17"/>
  <c r="BR15"/>
  <c r="BR21"/>
  <c r="AO21"/>
  <c r="U622" i="10"/>
  <c r="AN21" i="17"/>
  <c r="BR8"/>
  <c r="AN8"/>
  <c r="U89" i="10"/>
  <c r="AO8" i="17"/>
  <c r="AO25"/>
  <c r="U786" i="10"/>
  <c r="AN25" i="17"/>
  <c r="BR25"/>
  <c r="AO9"/>
  <c r="U130" i="10"/>
  <c r="BR9" i="17"/>
  <c r="AN9"/>
  <c r="AS13" l="1"/>
  <c r="AP26"/>
  <c r="AP13"/>
  <c r="AQ26"/>
  <c r="AQ13"/>
  <c r="AR26"/>
  <c r="B171" i="10"/>
  <c r="A10" i="17"/>
  <c r="AU10" s="1"/>
  <c r="A67" i="20"/>
  <c r="A11" i="18"/>
  <c r="A19" i="19"/>
  <c r="A19" i="20" s="1"/>
  <c r="AQ9" i="17"/>
  <c r="AP9"/>
  <c r="AR9"/>
  <c r="AS9"/>
  <c r="AQ25"/>
  <c r="AP25"/>
  <c r="AR25"/>
  <c r="AS25"/>
  <c r="AS15"/>
  <c r="AP15"/>
  <c r="AR15"/>
  <c r="AQ15"/>
  <c r="AR28"/>
  <c r="AS28"/>
  <c r="AQ28"/>
  <c r="AP28"/>
  <c r="AS34"/>
  <c r="AQ34"/>
  <c r="AR34"/>
  <c r="AP34"/>
  <c r="AQ22"/>
  <c r="AR22"/>
  <c r="AS22"/>
  <c r="AP22"/>
  <c r="AQ35"/>
  <c r="AS35"/>
  <c r="AP35"/>
  <c r="AR35"/>
  <c r="AR18"/>
  <c r="AS18"/>
  <c r="AQ18"/>
  <c r="AP18"/>
  <c r="AS33"/>
  <c r="AQ33"/>
  <c r="AR33"/>
  <c r="AP33"/>
  <c r="AQ20"/>
  <c r="AP20"/>
  <c r="AS20"/>
  <c r="AR20"/>
  <c r="AQ16"/>
  <c r="AR16"/>
  <c r="AP16"/>
  <c r="AS16"/>
  <c r="AS31"/>
  <c r="AR31"/>
  <c r="AQ31"/>
  <c r="AP31"/>
  <c r="AR12"/>
  <c r="AQ12"/>
  <c r="AS12"/>
  <c r="AP12"/>
  <c r="AR19"/>
  <c r="AQ19"/>
  <c r="AP19"/>
  <c r="AS19"/>
  <c r="AQ10"/>
  <c r="AP10"/>
  <c r="AR10"/>
  <c r="AS10"/>
  <c r="AS6"/>
  <c r="AR6"/>
  <c r="AQ6"/>
  <c r="AP6"/>
  <c r="AQ8"/>
  <c r="AS8"/>
  <c r="AR8"/>
  <c r="AP8"/>
  <c r="AS21"/>
  <c r="AR21"/>
  <c r="AQ21"/>
  <c r="AP21"/>
  <c r="AS11"/>
  <c r="AP11"/>
  <c r="AQ11"/>
  <c r="AR11"/>
  <c r="AR7"/>
  <c r="AQ7"/>
  <c r="AP7"/>
  <c r="AS7"/>
  <c r="AP23"/>
  <c r="AQ23"/>
  <c r="AR23"/>
  <c r="AS23"/>
  <c r="AQ27"/>
  <c r="AS27"/>
  <c r="AP27"/>
  <c r="AR27"/>
  <c r="AQ29"/>
  <c r="AR29"/>
  <c r="AS29"/>
  <c r="AP29"/>
  <c r="AP14"/>
  <c r="AQ14"/>
  <c r="AS14"/>
  <c r="AR14"/>
  <c r="AQ30"/>
  <c r="AR30"/>
  <c r="AP30"/>
  <c r="AS30"/>
  <c r="AS32"/>
  <c r="AQ32"/>
  <c r="AP32"/>
  <c r="AR32"/>
  <c r="A11" l="1"/>
  <c r="AU11" s="1"/>
  <c r="B212" i="10"/>
  <c r="A20" i="19"/>
  <c r="A20" i="20" s="1"/>
  <c r="A68"/>
  <c r="A12" i="18"/>
  <c r="A12" i="17" l="1"/>
  <c r="AU12" s="1"/>
  <c r="B253" i="10"/>
  <c r="A69" i="20"/>
  <c r="A21" i="19"/>
  <c r="A21" i="20" s="1"/>
  <c r="A13" i="18"/>
  <c r="A13" i="17" l="1"/>
  <c r="AU13" s="1"/>
  <c r="B294" i="10"/>
  <c r="A22" i="19"/>
  <c r="A22" i="20" s="1"/>
  <c r="A14" i="18"/>
  <c r="A70" i="20"/>
  <c r="A71" l="1"/>
  <c r="A15" i="18"/>
  <c r="A23" i="19"/>
  <c r="A23" i="20" s="1"/>
  <c r="B335" i="10"/>
  <c r="A14" i="17"/>
  <c r="AU14" s="1"/>
  <c r="A16" i="18" l="1"/>
  <c r="A24" i="19"/>
  <c r="A24" i="20" s="1"/>
  <c r="A72"/>
  <c r="B376" i="10"/>
  <c r="A15" i="17"/>
  <c r="AU15" s="1"/>
  <c r="A16" l="1"/>
  <c r="AU16" s="1"/>
  <c r="B417" i="10"/>
  <c r="A73" i="20"/>
  <c r="A25" i="19"/>
  <c r="A25" i="20" s="1"/>
  <c r="A17" i="18"/>
  <c r="A18" l="1"/>
  <c r="A74" i="20"/>
  <c r="A26" i="19"/>
  <c r="A26" i="20" s="1"/>
  <c r="B458" i="10"/>
  <c r="A17" i="17"/>
  <c r="AU17" s="1"/>
  <c r="A75" i="20" l="1"/>
  <c r="A27" i="19"/>
  <c r="A27" i="20" s="1"/>
  <c r="A19" i="18"/>
  <c r="B499" i="10"/>
  <c r="A18" i="17"/>
  <c r="AU18" s="1"/>
  <c r="A19" l="1"/>
  <c r="AU19" s="1"/>
  <c r="B540" i="10"/>
  <c r="A28" i="19"/>
  <c r="A28" i="20" s="1"/>
  <c r="A20" i="18"/>
  <c r="A76" i="20"/>
  <c r="A77" l="1"/>
  <c r="A21" i="18"/>
  <c r="A29" i="19"/>
  <c r="A29" i="20" s="1"/>
  <c r="B581" i="10"/>
  <c r="A20" i="17"/>
  <c r="AU20" s="1"/>
  <c r="B622" i="10" l="1"/>
  <c r="A21" i="17"/>
  <c r="AU21" s="1"/>
  <c r="A30" i="19"/>
  <c r="A30" i="20" s="1"/>
  <c r="A78"/>
  <c r="A22" i="18"/>
  <c r="A22" i="17" l="1"/>
  <c r="AU22" s="1"/>
  <c r="B663" i="10"/>
  <c r="A79" i="20"/>
  <c r="A31" i="19"/>
  <c r="A31" i="20" s="1"/>
  <c r="A23" i="18"/>
  <c r="A23" i="17" l="1"/>
  <c r="AU23" s="1"/>
  <c r="B704" i="10"/>
  <c r="A32" i="19"/>
  <c r="A32" i="20" s="1"/>
  <c r="A80"/>
  <c r="A24" i="18"/>
  <c r="A24" i="17" l="1"/>
  <c r="AU24" s="1"/>
  <c r="B745" i="10"/>
  <c r="A81" i="20"/>
  <c r="A33" i="19"/>
  <c r="A33" i="20" s="1"/>
  <c r="A25" i="18"/>
  <c r="A25" i="17" l="1"/>
  <c r="AU25" s="1"/>
  <c r="B786" i="10"/>
  <c r="A34" i="19"/>
  <c r="A34" i="20" s="1"/>
  <c r="A26" i="18"/>
  <c r="A82" i="20"/>
  <c r="A26" i="17" l="1"/>
  <c r="AU26" s="1"/>
  <c r="B827" i="10"/>
  <c r="A83" i="20"/>
  <c r="A35" i="19"/>
  <c r="A35" i="20" s="1"/>
  <c r="A27" i="18"/>
  <c r="B868" i="10" l="1"/>
  <c r="A27" i="17"/>
  <c r="AU27" s="1"/>
  <c r="A28" i="18"/>
  <c r="A84" i="20"/>
  <c r="A36" i="19"/>
  <c r="A36" i="20" s="1"/>
  <c r="A85" l="1"/>
  <c r="A37" i="19"/>
  <c r="A37" i="20" s="1"/>
  <c r="A29" i="18"/>
  <c r="B909" i="10"/>
  <c r="A28" i="17"/>
  <c r="AU28" s="1"/>
  <c r="B950" i="10" l="1"/>
  <c r="A29" i="17"/>
  <c r="AU29" s="1"/>
  <c r="A38" i="19"/>
  <c r="A38" i="20" s="1"/>
  <c r="A30" i="18"/>
  <c r="A86" i="20"/>
  <c r="A30" i="17" l="1"/>
  <c r="AU30" s="1"/>
  <c r="B991" i="10"/>
  <c r="A87" i="20"/>
  <c r="A39" i="19"/>
  <c r="A39" i="20" s="1"/>
  <c r="A31" i="18"/>
  <c r="A31" i="17" l="1"/>
  <c r="AU31" s="1"/>
  <c r="B1032" i="10"/>
  <c r="A40" i="19"/>
  <c r="A40" i="20" s="1"/>
  <c r="A88"/>
  <c r="A32" i="18"/>
  <c r="A32" i="17" l="1"/>
  <c r="AU32" s="1"/>
  <c r="B1073" i="10"/>
  <c r="A89" i="20"/>
  <c r="A33" i="18"/>
  <c r="A41" i="19"/>
  <c r="A41" i="20" s="1"/>
  <c r="A34" i="18" l="1"/>
  <c r="A42" i="19"/>
  <c r="A42" i="20" s="1"/>
  <c r="A90"/>
  <c r="B1114" i="10"/>
  <c r="A33" i="17"/>
  <c r="AU33" s="1"/>
  <c r="A34" l="1"/>
  <c r="AU34" s="1"/>
  <c r="B1155" i="10"/>
  <c r="A91" i="20"/>
  <c r="A35" i="18"/>
  <c r="A35" i="17" l="1"/>
  <c r="AU35" s="1"/>
  <c r="B1196" i="10"/>
</calcChain>
</file>

<file path=xl/sharedStrings.xml><?xml version="1.0" encoding="utf-8"?>
<sst xmlns="http://schemas.openxmlformats.org/spreadsheetml/2006/main" count="2583" uniqueCount="284">
  <si>
    <t>氏名</t>
    <rPh sb="0" eb="2">
      <t>シメイ</t>
    </rPh>
    <phoneticPr fontId="5"/>
  </si>
  <si>
    <t>総得点</t>
    <rPh sb="0" eb="3">
      <t>ソウトクテン</t>
    </rPh>
    <phoneticPr fontId="5"/>
  </si>
  <si>
    <t>順位</t>
    <rPh sb="0" eb="2">
      <t>ジュンイ</t>
    </rPh>
    <phoneticPr fontId="5"/>
  </si>
  <si>
    <t>記録</t>
    <rPh sb="0" eb="2">
      <t>キロク</t>
    </rPh>
    <phoneticPr fontId="5"/>
  </si>
  <si>
    <t>得点</t>
    <rPh sb="0" eb="2">
      <t>トクテン</t>
    </rPh>
    <phoneticPr fontId="5"/>
  </si>
  <si>
    <t>日付</t>
    <rPh sb="0" eb="2">
      <t>ヒヅケ</t>
    </rPh>
    <phoneticPr fontId="3"/>
  </si>
  <si>
    <t>no.</t>
    <phoneticPr fontId="5"/>
  </si>
  <si>
    <t>pts</t>
    <phoneticPr fontId="5"/>
  </si>
  <si>
    <t>All pts</t>
    <phoneticPr fontId="5"/>
  </si>
  <si>
    <t>Rank</t>
    <phoneticPr fontId="5"/>
  </si>
  <si>
    <t>氏名</t>
    <rPh sb="0" eb="2">
      <t>シメイ</t>
    </rPh>
    <phoneticPr fontId="3"/>
  </si>
  <si>
    <t>身長</t>
    <rPh sb="0" eb="2">
      <t>シンチョウ</t>
    </rPh>
    <phoneticPr fontId="3"/>
  </si>
  <si>
    <t>ｃｍ</t>
    <phoneticPr fontId="3"/>
  </si>
  <si>
    <t>体重</t>
    <rPh sb="0" eb="2">
      <t>タイジュウ</t>
    </rPh>
    <phoneticPr fontId="3"/>
  </si>
  <si>
    <t>ｋｇ</t>
    <phoneticPr fontId="3"/>
  </si>
  <si>
    <t>ポジション</t>
    <phoneticPr fontId="3"/>
  </si>
  <si>
    <t>20m</t>
    <phoneticPr fontId="3"/>
  </si>
  <si>
    <t>PAT</t>
    <phoneticPr fontId="3"/>
  </si>
  <si>
    <t>％FAT（体脂肪率）は２０％以下を基準とする</t>
    <rPh sb="5" eb="9">
      <t>タイシボウリツ</t>
    </rPh>
    <rPh sb="14" eb="16">
      <t>イカ</t>
    </rPh>
    <rPh sb="17" eb="19">
      <t>キジュン</t>
    </rPh>
    <phoneticPr fontId="3"/>
  </si>
  <si>
    <t>BMIは21～24を標準範囲（VB女子：高校生）とする</t>
    <rPh sb="10" eb="12">
      <t>ヒョウジュン</t>
    </rPh>
    <rPh sb="12" eb="14">
      <t>ハンイ</t>
    </rPh>
    <rPh sb="17" eb="19">
      <t>ジョシ</t>
    </rPh>
    <rPh sb="20" eb="23">
      <t>コウコウセイ</t>
    </rPh>
    <phoneticPr fontId="3"/>
  </si>
  <si>
    <t>※</t>
    <phoneticPr fontId="3"/>
  </si>
  <si>
    <r>
      <t>LBM（除脂肪体重：</t>
    </r>
    <r>
      <rPr>
        <sz val="9"/>
        <rFont val="ＭＳ Ｐ明朝"/>
        <family val="1"/>
        <charset val="128"/>
      </rPr>
      <t>黒線</t>
    </r>
    <r>
      <rPr>
        <sz val="9"/>
        <color indexed="17"/>
        <rFont val="ＭＳ Ｐ明朝"/>
        <family val="1"/>
        <charset val="128"/>
      </rPr>
      <t>は近似値）は増加傾向が望ましい</t>
    </r>
    <rPh sb="4" eb="5">
      <t>ジョ</t>
    </rPh>
    <rPh sb="5" eb="7">
      <t>シボウ</t>
    </rPh>
    <rPh sb="7" eb="9">
      <t>タイジュウ</t>
    </rPh>
    <rPh sb="10" eb="12">
      <t>クロセン</t>
    </rPh>
    <rPh sb="13" eb="16">
      <t>キンジチ</t>
    </rPh>
    <rPh sb="18" eb="20">
      <t>ゾウカ</t>
    </rPh>
    <rPh sb="20" eb="22">
      <t>ケイコウ</t>
    </rPh>
    <rPh sb="23" eb="24">
      <t>ノゾ</t>
    </rPh>
    <phoneticPr fontId="3"/>
  </si>
  <si>
    <t>２０ｍ</t>
  </si>
  <si>
    <t>ＰｒｏＡｇｉｌｉｔｙＴｅｓｔ</t>
  </si>
  <si>
    <t>体脂肪率</t>
    <rPh sb="0" eb="4">
      <t>タイシボウリツ</t>
    </rPh>
    <phoneticPr fontId="3"/>
  </si>
  <si>
    <t>除脂肪体重</t>
    <rPh sb="0" eb="1">
      <t>ジョ</t>
    </rPh>
    <rPh sb="1" eb="3">
      <t>シボウ</t>
    </rPh>
    <rPh sb="3" eb="5">
      <t>タイジュウ</t>
    </rPh>
    <phoneticPr fontId="3"/>
  </si>
  <si>
    <t>◆フィジカルテスト得点表（女子）◆</t>
    <rPh sb="9" eb="11">
      <t>トクテン</t>
    </rPh>
    <rPh sb="11" eb="12">
      <t>ヒョウ</t>
    </rPh>
    <rPh sb="13" eb="15">
      <t>ジョシ</t>
    </rPh>
    <phoneticPr fontId="3"/>
  </si>
  <si>
    <t>種目／得点</t>
    <rPh sb="0" eb="2">
      <t>シュモク</t>
    </rPh>
    <rPh sb="3" eb="5">
      <t>トクテン</t>
    </rPh>
    <phoneticPr fontId="3"/>
  </si>
  <si>
    <t>垂直跳び</t>
    <rPh sb="0" eb="2">
      <t>スイチョク</t>
    </rPh>
    <rPh sb="2" eb="3">
      <t>ト</t>
    </rPh>
    <phoneticPr fontId="3"/>
  </si>
  <si>
    <t>ブロックジャンプ</t>
  </si>
  <si>
    <t>ＭＢオーバーヘッドスロー（１ｋｇ）</t>
    <phoneticPr fontId="3"/>
  </si>
  <si>
    <t>立ち幅跳び</t>
    <rPh sb="0" eb="1">
      <t>タ</t>
    </rPh>
    <rPh sb="2" eb="4">
      <t>ハバト</t>
    </rPh>
    <phoneticPr fontId="3"/>
  </si>
  <si>
    <t>立ち５段跳び</t>
    <rPh sb="0" eb="1">
      <t>タ</t>
    </rPh>
    <rPh sb="3" eb="4">
      <t>ダン</t>
    </rPh>
    <rPh sb="4" eb="5">
      <t>ト</t>
    </rPh>
    <phoneticPr fontId="3"/>
  </si>
  <si>
    <t>両脚３回跳び</t>
    <rPh sb="0" eb="2">
      <t>リョウアシ</t>
    </rPh>
    <rPh sb="3" eb="4">
      <t>カイ</t>
    </rPh>
    <rPh sb="4" eb="5">
      <t>ト</t>
    </rPh>
    <phoneticPr fontId="3"/>
  </si>
  <si>
    <t>両脚５回跳び</t>
    <rPh sb="0" eb="2">
      <t>リョウアシ</t>
    </rPh>
    <rPh sb="3" eb="4">
      <t>カイ</t>
    </rPh>
    <rPh sb="4" eb="5">
      <t>ト</t>
    </rPh>
    <phoneticPr fontId="3"/>
  </si>
  <si>
    <t>ＭＢバックスロー（３ｋｇ）</t>
    <phoneticPr fontId="3"/>
  </si>
  <si>
    <t>ＭＢフロントスロー（３ｋｇ）</t>
    <phoneticPr fontId="3"/>
  </si>
  <si>
    <t>３０Ｓｅｃシットアップ</t>
    <phoneticPr fontId="3"/>
  </si>
  <si>
    <t>-</t>
    <phoneticPr fontId="3"/>
  </si>
  <si>
    <t>Ｙｏ－Ｙｏ Ｔｅｓｔ （Ｒ）</t>
    <phoneticPr fontId="3"/>
  </si>
  <si>
    <t>-</t>
    <phoneticPr fontId="3"/>
  </si>
  <si>
    <t>垂直跳び</t>
    <rPh sb="0" eb="2">
      <t>スイチョク</t>
    </rPh>
    <rPh sb="2" eb="3">
      <t>ト</t>
    </rPh>
    <phoneticPr fontId="5"/>
  </si>
  <si>
    <t>３０秒シットアップ</t>
    <rPh sb="2" eb="3">
      <t>ビョウ</t>
    </rPh>
    <phoneticPr fontId="5"/>
  </si>
  <si>
    <t>％FAT（体脂肪率）は13％以下を基準とする</t>
    <rPh sb="5" eb="9">
      <t>タイシボウリツ</t>
    </rPh>
    <rPh sb="14" eb="16">
      <t>イカ</t>
    </rPh>
    <rPh sb="17" eb="19">
      <t>キジュン</t>
    </rPh>
    <phoneticPr fontId="3"/>
  </si>
  <si>
    <t>BMIは21～25を標準範囲（VB男子：高校生）とする</t>
    <rPh sb="10" eb="12">
      <t>ヒョウジュン</t>
    </rPh>
    <rPh sb="12" eb="14">
      <t>ハンイ</t>
    </rPh>
    <rPh sb="17" eb="19">
      <t>ダンシ</t>
    </rPh>
    <rPh sb="20" eb="23">
      <t>コウコウセイ</t>
    </rPh>
    <phoneticPr fontId="3"/>
  </si>
  <si>
    <t>２０ｍ</t>
    <phoneticPr fontId="5"/>
  </si>
  <si>
    <t>Yo-YoTest</t>
    <phoneticPr fontId="5"/>
  </si>
  <si>
    <t>no.</t>
    <phoneticPr fontId="3"/>
  </si>
  <si>
    <t>総得点</t>
    <rPh sb="0" eb="3">
      <t>ソウトクテン</t>
    </rPh>
    <phoneticPr fontId="3"/>
  </si>
  <si>
    <t>順位</t>
    <rPh sb="0" eb="2">
      <t>ジュンイ</t>
    </rPh>
    <phoneticPr fontId="3"/>
  </si>
  <si>
    <t>記録</t>
    <rPh sb="0" eb="2">
      <t>キロク</t>
    </rPh>
    <phoneticPr fontId="3"/>
  </si>
  <si>
    <t>得点</t>
    <rPh sb="0" eb="2">
      <t>トクテン</t>
    </rPh>
    <phoneticPr fontId="3"/>
  </si>
  <si>
    <t>pts</t>
    <phoneticPr fontId="3"/>
  </si>
  <si>
    <t>All pts</t>
    <phoneticPr fontId="3"/>
  </si>
  <si>
    <t>Rank</t>
    <phoneticPr fontId="3"/>
  </si>
  <si>
    <t>平均値</t>
    <rPh sb="0" eb="3">
      <t>ヘイキンチ</t>
    </rPh>
    <phoneticPr fontId="3"/>
  </si>
  <si>
    <t>標準偏差</t>
    <rPh sb="0" eb="2">
      <t>ヒョウジュン</t>
    </rPh>
    <rPh sb="2" eb="4">
      <t>ヘンサ</t>
    </rPh>
    <phoneticPr fontId="3"/>
  </si>
  <si>
    <t>ＰｒｏＡｇｉｌｉｔｙＴｅｓｔ</t>
    <phoneticPr fontId="5"/>
  </si>
  <si>
    <t>９ｍ３往復走</t>
    <rPh sb="3" eb="5">
      <t>オウフク</t>
    </rPh>
    <rPh sb="5" eb="6">
      <t>ソウ</t>
    </rPh>
    <phoneticPr fontId="5"/>
  </si>
  <si>
    <t>９ｍ３往復走</t>
    <rPh sb="3" eb="5">
      <t>オウフク</t>
    </rPh>
    <rPh sb="5" eb="6">
      <t>ハシ</t>
    </rPh>
    <phoneticPr fontId="3"/>
  </si>
  <si>
    <t>ランニングジャンプ</t>
    <phoneticPr fontId="5"/>
  </si>
  <si>
    <t>オーバーヘッドスロー</t>
    <phoneticPr fontId="5"/>
  </si>
  <si>
    <t>氏名</t>
    <phoneticPr fontId="21"/>
  </si>
  <si>
    <t>学年</t>
    <rPh sb="0" eb="2">
      <t>ガクネン</t>
    </rPh>
    <phoneticPr fontId="21"/>
  </si>
  <si>
    <t>高校名</t>
    <rPh sb="0" eb="2">
      <t>コウコウ</t>
    </rPh>
    <rPh sb="2" eb="3">
      <t>メイ</t>
    </rPh>
    <phoneticPr fontId="3"/>
  </si>
  <si>
    <t>２０ｍ</t>
    <phoneticPr fontId="3"/>
  </si>
  <si>
    <t>ＰｒｏＡｇｉｌｉｔｙＴｅｓｔ</t>
    <phoneticPr fontId="3"/>
  </si>
  <si>
    <t>垂直跳び</t>
    <phoneticPr fontId="3"/>
  </si>
  <si>
    <t>オーバーヘッドスロー</t>
    <phoneticPr fontId="3"/>
  </si>
  <si>
    <t>３０秒シットアップ</t>
    <phoneticPr fontId="3"/>
  </si>
  <si>
    <t>Yo-YoTest
シットアップ</t>
    <phoneticPr fontId="3"/>
  </si>
  <si>
    <t>ランニングジャンプ
スロー</t>
    <phoneticPr fontId="3"/>
  </si>
  <si>
    <t>身長</t>
    <rPh sb="0" eb="2">
      <t>シンチョウ</t>
    </rPh>
    <phoneticPr fontId="21"/>
  </si>
  <si>
    <t>最高点</t>
    <rPh sb="0" eb="3">
      <t>サイコウテン</t>
    </rPh>
    <phoneticPr fontId="3"/>
  </si>
  <si>
    <t>最低点</t>
    <rPh sb="0" eb="2">
      <t>サイテイ</t>
    </rPh>
    <rPh sb="2" eb="3">
      <t>テン</t>
    </rPh>
    <phoneticPr fontId="3"/>
  </si>
  <si>
    <t>中央値</t>
    <rPh sb="0" eb="2">
      <t>チュウオウ</t>
    </rPh>
    <rPh sb="2" eb="3">
      <t>チ</t>
    </rPh>
    <phoneticPr fontId="3"/>
  </si>
  <si>
    <t>9m3往復</t>
    <rPh sb="3" eb="5">
      <t>オウフク</t>
    </rPh>
    <phoneticPr fontId="3"/>
  </si>
  <si>
    <t>ランニングジャンプ</t>
    <phoneticPr fontId="3"/>
  </si>
  <si>
    <t>オーバーヘッドスロー</t>
    <phoneticPr fontId="3"/>
  </si>
  <si>
    <t>Yo-YoTest</t>
    <phoneticPr fontId="3"/>
  </si>
  <si>
    <t>30秒シットアップ</t>
    <phoneticPr fontId="3"/>
  </si>
  <si>
    <t>Rank</t>
    <phoneticPr fontId="3"/>
  </si>
  <si>
    <t>総順位</t>
    <rPh sb="0" eb="1">
      <t>ソウ</t>
    </rPh>
    <rPh sb="1" eb="3">
      <t>ジュンイ</t>
    </rPh>
    <phoneticPr fontId="3"/>
  </si>
  <si>
    <t>生年月日</t>
    <rPh sb="0" eb="2">
      <t>セイネン</t>
    </rPh>
    <rPh sb="2" eb="4">
      <t>ガッピ</t>
    </rPh>
    <phoneticPr fontId="25"/>
  </si>
  <si>
    <t>利き腕</t>
    <rPh sb="0" eb="1">
      <t>キ</t>
    </rPh>
    <rPh sb="2" eb="3">
      <t>ウデ</t>
    </rPh>
    <phoneticPr fontId="25"/>
  </si>
  <si>
    <t>ポジション</t>
    <phoneticPr fontId="25"/>
  </si>
  <si>
    <t>都道府県名</t>
    <rPh sb="0" eb="4">
      <t>トドウフケン</t>
    </rPh>
    <rPh sb="4" eb="5">
      <t>メイ</t>
    </rPh>
    <phoneticPr fontId="25"/>
  </si>
  <si>
    <t>生年月日</t>
    <rPh sb="0" eb="2">
      <t>セイネン</t>
    </rPh>
    <rPh sb="2" eb="4">
      <t>ガッピ</t>
    </rPh>
    <phoneticPr fontId="21"/>
  </si>
  <si>
    <t>年齢</t>
    <rPh sb="0" eb="2">
      <t>ネンレイ</t>
    </rPh>
    <phoneticPr fontId="21"/>
  </si>
  <si>
    <t>都道府県名</t>
    <rPh sb="0" eb="4">
      <t>トドウフケン</t>
    </rPh>
    <rPh sb="4" eb="5">
      <t>メイ</t>
    </rPh>
    <phoneticPr fontId="21"/>
  </si>
  <si>
    <t>利き腕</t>
    <rPh sb="0" eb="1">
      <t>キ</t>
    </rPh>
    <rPh sb="2" eb="3">
      <t>ウデ</t>
    </rPh>
    <phoneticPr fontId="21"/>
  </si>
  <si>
    <t>ポジション</t>
    <phoneticPr fontId="21"/>
  </si>
  <si>
    <t>BMI</t>
    <phoneticPr fontId="21"/>
  </si>
  <si>
    <t>no.</t>
    <phoneticPr fontId="3"/>
  </si>
  <si>
    <t>氏名</t>
    <phoneticPr fontId="3"/>
  </si>
  <si>
    <t>学年</t>
    <rPh sb="0" eb="2">
      <t>ガクネン</t>
    </rPh>
    <phoneticPr fontId="3"/>
  </si>
  <si>
    <t>ＢＭＩ</t>
    <phoneticPr fontId="3"/>
  </si>
  <si>
    <t>各順位</t>
    <rPh sb="0" eb="1">
      <t>カク</t>
    </rPh>
    <rPh sb="1" eb="3">
      <t>ジュンイ</t>
    </rPh>
    <phoneticPr fontId="21"/>
  </si>
  <si>
    <t>Min</t>
    <phoneticPr fontId="21"/>
  </si>
  <si>
    <t>Ave</t>
    <phoneticPr fontId="21"/>
  </si>
  <si>
    <t>Max</t>
    <phoneticPr fontId="21"/>
  </si>
  <si>
    <t>Median</t>
    <phoneticPr fontId="21"/>
  </si>
  <si>
    <t>作成</t>
    <rPh sb="0" eb="2">
      <t>サクセイ</t>
    </rPh>
    <phoneticPr fontId="16"/>
  </si>
  <si>
    <t>２０ｍ</t>
    <phoneticPr fontId="5"/>
  </si>
  <si>
    <t>ＰｒｏＡｇｉｌｉｔｙＴｅｓｔ</t>
    <phoneticPr fontId="5"/>
  </si>
  <si>
    <t>ランニングジャンプ</t>
    <phoneticPr fontId="5"/>
  </si>
  <si>
    <t>オーバーヘッドスロー</t>
    <phoneticPr fontId="5"/>
  </si>
  <si>
    <t>Yo-YoTest</t>
    <phoneticPr fontId="5"/>
  </si>
  <si>
    <r>
      <t>LBM（除脂肪体重</t>
    </r>
    <r>
      <rPr>
        <sz val="9"/>
        <color indexed="17"/>
        <rFont val="ＭＳ Ｐ明朝"/>
        <family val="1"/>
        <charset val="128"/>
      </rPr>
      <t>）は増加傾向が望ましい</t>
    </r>
    <rPh sb="4" eb="5">
      <t>ジョ</t>
    </rPh>
    <rPh sb="5" eb="7">
      <t>シボウ</t>
    </rPh>
    <rPh sb="7" eb="9">
      <t>タイジュウ</t>
    </rPh>
    <rPh sb="11" eb="13">
      <t>ゾウカ</t>
    </rPh>
    <rPh sb="13" eb="15">
      <t>ケイコウ</t>
    </rPh>
    <rPh sb="16" eb="17">
      <t>ノゾ</t>
    </rPh>
    <phoneticPr fontId="3"/>
  </si>
  <si>
    <t>sec</t>
  </si>
  <si>
    <t>cm</t>
  </si>
  <si>
    <t>m</t>
  </si>
  <si>
    <t>測定場所</t>
    <phoneticPr fontId="26"/>
  </si>
  <si>
    <t>チームカテゴリー</t>
    <phoneticPr fontId="26"/>
  </si>
  <si>
    <t>フリガナ</t>
    <phoneticPr fontId="26"/>
  </si>
  <si>
    <t>性別</t>
    <rPh sb="0" eb="2">
      <t>セイベツ</t>
    </rPh>
    <phoneticPr fontId="26"/>
  </si>
  <si>
    <t>身長</t>
    <rPh sb="0" eb="2">
      <t>シンチョウ</t>
    </rPh>
    <phoneticPr fontId="26"/>
  </si>
  <si>
    <t>体重</t>
    <rPh sb="0" eb="2">
      <t>タイジュウ</t>
    </rPh>
    <phoneticPr fontId="26"/>
  </si>
  <si>
    <t>体脂肪率</t>
    <rPh sb="0" eb="1">
      <t>タイ</t>
    </rPh>
    <rPh sb="1" eb="3">
      <t>シボウ</t>
    </rPh>
    <rPh sb="3" eb="4">
      <t>リツ</t>
    </rPh>
    <phoneticPr fontId="26"/>
  </si>
  <si>
    <t>kg</t>
    <phoneticPr fontId="26"/>
  </si>
  <si>
    <t>cm</t>
    <phoneticPr fontId="26"/>
  </si>
  <si>
    <t>cm</t>
    <phoneticPr fontId="26"/>
  </si>
  <si>
    <t>%</t>
    <phoneticPr fontId="26"/>
  </si>
  <si>
    <t>BMI</t>
    <phoneticPr fontId="26"/>
  </si>
  <si>
    <t>形態</t>
    <rPh sb="0" eb="2">
      <t>ケイタイ</t>
    </rPh>
    <phoneticPr fontId="3"/>
  </si>
  <si>
    <t>スピード</t>
    <phoneticPr fontId="26"/>
  </si>
  <si>
    <t>20ｍスプリント</t>
    <phoneticPr fontId="26"/>
  </si>
  <si>
    <t>sec</t>
    <phoneticPr fontId="26"/>
  </si>
  <si>
    <t>敏捷性</t>
    <phoneticPr fontId="26"/>
  </si>
  <si>
    <t>プロアジリティー</t>
    <phoneticPr fontId="26"/>
  </si>
  <si>
    <t>9m3往復</t>
    <phoneticPr fontId="26"/>
  </si>
  <si>
    <t>上肢</t>
    <phoneticPr fontId="26"/>
  </si>
  <si>
    <t>ランニングジャンプ</t>
    <phoneticPr fontId="26"/>
  </si>
  <si>
    <t>3回跳び</t>
    <phoneticPr fontId="26"/>
  </si>
  <si>
    <t>オーバーヘッドスロー</t>
    <phoneticPr fontId="26"/>
  </si>
  <si>
    <t>除脂肪体重</t>
    <phoneticPr fontId="26"/>
  </si>
  <si>
    <t>1st</t>
    <phoneticPr fontId="26"/>
  </si>
  <si>
    <t>2st</t>
    <phoneticPr fontId="26"/>
  </si>
  <si>
    <t>m</t>
    <phoneticPr fontId="26"/>
  </si>
  <si>
    <t>パワー</t>
    <phoneticPr fontId="26"/>
  </si>
  <si>
    <t>下肢</t>
    <phoneticPr fontId="26"/>
  </si>
  <si>
    <t>垂直跳び</t>
    <phoneticPr fontId="26"/>
  </si>
  <si>
    <t>柔軟性</t>
    <phoneticPr fontId="26"/>
  </si>
  <si>
    <t>肩関節</t>
    <phoneticPr fontId="26"/>
  </si>
  <si>
    <t>股関節</t>
    <phoneticPr fontId="26"/>
  </si>
  <si>
    <t>動的</t>
    <phoneticPr fontId="26"/>
  </si>
  <si>
    <t>バッククラッチ</t>
    <phoneticPr fontId="26"/>
  </si>
  <si>
    <t>開脚テスト</t>
    <phoneticPr fontId="26"/>
  </si>
  <si>
    <t>片脚ファンクナルリーチ</t>
    <phoneticPr fontId="26"/>
  </si>
  <si>
    <t>持久力</t>
    <phoneticPr fontId="26"/>
  </si>
  <si>
    <t>YO-YO　テスト</t>
    <phoneticPr fontId="26"/>
  </si>
  <si>
    <t>30秒シットアップ</t>
    <phoneticPr fontId="26"/>
  </si>
  <si>
    <t>測定日【関数】</t>
    <rPh sb="0" eb="2">
      <t>ソクテイ</t>
    </rPh>
    <rPh sb="2" eb="3">
      <t>ビ</t>
    </rPh>
    <rPh sb="4" eb="6">
      <t>カンスウ</t>
    </rPh>
    <phoneticPr fontId="26"/>
  </si>
  <si>
    <t>測定日【表示】</t>
    <rPh sb="0" eb="2">
      <t>ソクテイ</t>
    </rPh>
    <rPh sb="2" eb="3">
      <t>ビ</t>
    </rPh>
    <rPh sb="4" eb="6">
      <t>ヒョウジ</t>
    </rPh>
    <phoneticPr fontId="26"/>
  </si>
  <si>
    <t>ＪＶＡ 体力・形態測定【入力シート】</t>
    <rPh sb="12" eb="14">
      <t>ニュウリョク</t>
    </rPh>
    <phoneticPr fontId="26"/>
  </si>
  <si>
    <t>ジャンプ高</t>
    <rPh sb="4" eb="5">
      <t>コウ</t>
    </rPh>
    <phoneticPr fontId="26"/>
  </si>
  <si>
    <t>９ｍ３往復走</t>
    <phoneticPr fontId="3"/>
  </si>
  <si>
    <t>片手</t>
    <rPh sb="0" eb="2">
      <t>カタテ</t>
    </rPh>
    <phoneticPr fontId="26"/>
  </si>
  <si>
    <t>両手</t>
    <rPh sb="0" eb="2">
      <t>リョウテ</t>
    </rPh>
    <phoneticPr fontId="26"/>
  </si>
  <si>
    <t>ｋｇ/ｍ*m</t>
    <phoneticPr fontId="26"/>
  </si>
  <si>
    <t>右上</t>
    <rPh sb="0" eb="2">
      <t>ミギウエ</t>
    </rPh>
    <phoneticPr fontId="26"/>
  </si>
  <si>
    <t>左上</t>
    <rPh sb="0" eb="2">
      <t>ヒダリウエ</t>
    </rPh>
    <phoneticPr fontId="26"/>
  </si>
  <si>
    <t>m</t>
    <phoneticPr fontId="26"/>
  </si>
  <si>
    <t>m</t>
    <phoneticPr fontId="25"/>
  </si>
  <si>
    <t>回</t>
    <rPh sb="0" eb="1">
      <t>カイ</t>
    </rPh>
    <phoneticPr fontId="26"/>
  </si>
  <si>
    <t>回</t>
    <rPh sb="0" eb="1">
      <t>カイ</t>
    </rPh>
    <phoneticPr fontId="25"/>
  </si>
  <si>
    <t>体脂肪率（FAT）</t>
    <phoneticPr fontId="3"/>
  </si>
  <si>
    <t>体脂肪率（FAT）</t>
    <rPh sb="0" eb="1">
      <t>タイ</t>
    </rPh>
    <rPh sb="1" eb="3">
      <t>シボウ</t>
    </rPh>
    <rPh sb="3" eb="4">
      <t>リツ</t>
    </rPh>
    <phoneticPr fontId="3"/>
  </si>
  <si>
    <t>除脂肪体重（LBM）</t>
    <phoneticPr fontId="3"/>
  </si>
  <si>
    <t>除脂肪体重（LBM）</t>
    <rPh sb="0" eb="1">
      <t>ジョ</t>
    </rPh>
    <rPh sb="1" eb="3">
      <t>シボウ</t>
    </rPh>
    <rPh sb="3" eb="5">
      <t>タイジュウ</t>
    </rPh>
    <phoneticPr fontId="3"/>
  </si>
  <si>
    <t>BMI</t>
    <phoneticPr fontId="25"/>
  </si>
  <si>
    <t>※未入力可</t>
    <rPh sb="1" eb="4">
      <t>ミニュウリョク</t>
    </rPh>
    <rPh sb="4" eb="5">
      <t>カ</t>
    </rPh>
    <phoneticPr fontId="26"/>
  </si>
  <si>
    <t>平均値</t>
    <rPh sb="0" eb="3">
      <t>ヘイキンチ</t>
    </rPh>
    <phoneticPr fontId="27"/>
  </si>
  <si>
    <t>標準偏差</t>
    <rPh sb="0" eb="2">
      <t>ヒョウジュン</t>
    </rPh>
    <rPh sb="2" eb="4">
      <t>ヘンサ</t>
    </rPh>
    <phoneticPr fontId="27"/>
  </si>
  <si>
    <t>最高値</t>
    <rPh sb="0" eb="2">
      <t>サイコウ</t>
    </rPh>
    <rPh sb="2" eb="3">
      <t>チ</t>
    </rPh>
    <phoneticPr fontId="27"/>
  </si>
  <si>
    <t>最低値</t>
    <rPh sb="0" eb="2">
      <t>サイテイ</t>
    </rPh>
    <rPh sb="2" eb="3">
      <t>チ</t>
    </rPh>
    <phoneticPr fontId="27"/>
  </si>
  <si>
    <t>中央値</t>
    <rPh sb="0" eb="2">
      <t>チュウオウ</t>
    </rPh>
    <rPh sb="2" eb="3">
      <t>チ</t>
    </rPh>
    <phoneticPr fontId="27"/>
  </si>
  <si>
    <t>分散</t>
    <rPh sb="0" eb="2">
      <t>ブンサン</t>
    </rPh>
    <phoneticPr fontId="27"/>
  </si>
  <si>
    <t>指高</t>
    <phoneticPr fontId="26"/>
  </si>
  <si>
    <t>指高</t>
    <phoneticPr fontId="26"/>
  </si>
  <si>
    <t>3回跳び</t>
    <phoneticPr fontId="26"/>
  </si>
  <si>
    <t>ＪＶＡ 体力・形態測定【全体項目一覧結果シート】</t>
    <rPh sb="12" eb="14">
      <t>ゼンタイ</t>
    </rPh>
    <rPh sb="14" eb="16">
      <t>コウモク</t>
    </rPh>
    <rPh sb="16" eb="18">
      <t>イチラン</t>
    </rPh>
    <rPh sb="18" eb="20">
      <t>ケッカ</t>
    </rPh>
    <phoneticPr fontId="26"/>
  </si>
  <si>
    <t>※２回実施：良い方の結果のみを自動表示</t>
    <rPh sb="2" eb="3">
      <t>カイ</t>
    </rPh>
    <rPh sb="3" eb="5">
      <t>ジッシ</t>
    </rPh>
    <rPh sb="6" eb="7">
      <t>ヨ</t>
    </rPh>
    <rPh sb="8" eb="9">
      <t>ホウ</t>
    </rPh>
    <rPh sb="10" eb="12">
      <t>ケッカ</t>
    </rPh>
    <rPh sb="15" eb="17">
      <t>ジドウ</t>
    </rPh>
    <rPh sb="17" eb="19">
      <t>ヒョウジ</t>
    </rPh>
    <phoneticPr fontId="26"/>
  </si>
  <si>
    <t>※ジャンプ高：『各ジャンプ到達点－片手指高』で全て自動計算【ジャンプを２回実施の場合は良い方の結果を基に算出】</t>
    <rPh sb="5" eb="6">
      <t>コウ</t>
    </rPh>
    <rPh sb="8" eb="9">
      <t>カク</t>
    </rPh>
    <rPh sb="13" eb="15">
      <t>トウタツ</t>
    </rPh>
    <rPh sb="15" eb="16">
      <t>テン</t>
    </rPh>
    <rPh sb="17" eb="19">
      <t>カタテ</t>
    </rPh>
    <rPh sb="19" eb="20">
      <t>ユビ</t>
    </rPh>
    <rPh sb="20" eb="21">
      <t>コウ</t>
    </rPh>
    <rPh sb="23" eb="24">
      <t>スベ</t>
    </rPh>
    <rPh sb="25" eb="27">
      <t>ジドウ</t>
    </rPh>
    <rPh sb="27" eb="29">
      <t>ケイサン</t>
    </rPh>
    <rPh sb="36" eb="37">
      <t>カイ</t>
    </rPh>
    <rPh sb="37" eb="39">
      <t>ジッシ</t>
    </rPh>
    <rPh sb="40" eb="42">
      <t>バアイ</t>
    </rPh>
    <rPh sb="43" eb="44">
      <t>ヨ</t>
    </rPh>
    <rPh sb="45" eb="46">
      <t>ホウ</t>
    </rPh>
    <rPh sb="47" eb="49">
      <t>ケッカ</t>
    </rPh>
    <rPh sb="50" eb="51">
      <t>モト</t>
    </rPh>
    <rPh sb="52" eb="54">
      <t>サンシュツ</t>
    </rPh>
    <phoneticPr fontId="26"/>
  </si>
  <si>
    <t>開脚テスト</t>
    <phoneticPr fontId="26"/>
  </si>
  <si>
    <t>※未入力可：本項目が未入力の場合には全て自動計算</t>
    <rPh sb="1" eb="4">
      <t>ミニュウリョク</t>
    </rPh>
    <rPh sb="4" eb="5">
      <t>カ</t>
    </rPh>
    <rPh sb="6" eb="7">
      <t>ホン</t>
    </rPh>
    <rPh sb="7" eb="9">
      <t>コウモク</t>
    </rPh>
    <rPh sb="10" eb="13">
      <t>ミニュウリョク</t>
    </rPh>
    <rPh sb="14" eb="16">
      <t>バアイ</t>
    </rPh>
    <rPh sb="18" eb="19">
      <t>スベ</t>
    </rPh>
    <rPh sb="20" eb="22">
      <t>ジドウ</t>
    </rPh>
    <rPh sb="22" eb="24">
      <t>ケイサン</t>
    </rPh>
    <phoneticPr fontId="26"/>
  </si>
  <si>
    <t>※最高値：最も良い値を指す</t>
    <rPh sb="1" eb="3">
      <t>サイコウ</t>
    </rPh>
    <rPh sb="3" eb="4">
      <t>チ</t>
    </rPh>
    <rPh sb="5" eb="6">
      <t>モット</t>
    </rPh>
    <rPh sb="7" eb="8">
      <t>ヨ</t>
    </rPh>
    <rPh sb="9" eb="10">
      <t>アタイ</t>
    </rPh>
    <rPh sb="11" eb="12">
      <t>サ</t>
    </rPh>
    <phoneticPr fontId="26"/>
  </si>
  <si>
    <t>※最低値：最も悪い値を指す</t>
    <rPh sb="1" eb="3">
      <t>サイテイ</t>
    </rPh>
    <rPh sb="3" eb="4">
      <t>チ</t>
    </rPh>
    <rPh sb="5" eb="6">
      <t>モット</t>
    </rPh>
    <rPh sb="7" eb="8">
      <t>ワル</t>
    </rPh>
    <rPh sb="9" eb="10">
      <t>アタイ</t>
    </rPh>
    <rPh sb="11" eb="12">
      <t>サ</t>
    </rPh>
    <phoneticPr fontId="26"/>
  </si>
  <si>
    <t>ふりがな</t>
    <phoneticPr fontId="26"/>
  </si>
  <si>
    <t>20ｍスプリント</t>
    <phoneticPr fontId="3"/>
  </si>
  <si>
    <t>1st（10m）</t>
    <phoneticPr fontId="3"/>
  </si>
  <si>
    <t>1st（20m）</t>
    <phoneticPr fontId="3"/>
  </si>
  <si>
    <t>2st（10m）</t>
    <phoneticPr fontId="3"/>
  </si>
  <si>
    <t>2st（20m）</t>
    <phoneticPr fontId="3"/>
  </si>
  <si>
    <t>sec</t>
    <phoneticPr fontId="3"/>
  </si>
  <si>
    <t>上腕背部皮脂厚</t>
    <rPh sb="0" eb="2">
      <t>ジョウワン</t>
    </rPh>
    <rPh sb="2" eb="4">
      <t>ハイブ</t>
    </rPh>
    <rPh sb="4" eb="6">
      <t>ヒシ</t>
    </rPh>
    <rPh sb="6" eb="7">
      <t>アツ</t>
    </rPh>
    <phoneticPr fontId="3"/>
  </si>
  <si>
    <t>肩甲骨下角皮脂厚</t>
    <rPh sb="0" eb="3">
      <t>ケンコウコツ</t>
    </rPh>
    <rPh sb="3" eb="4">
      <t>ゲ</t>
    </rPh>
    <rPh sb="4" eb="5">
      <t>カド</t>
    </rPh>
    <rPh sb="5" eb="7">
      <t>ヒシ</t>
    </rPh>
    <rPh sb="7" eb="8">
      <t>アツ</t>
    </rPh>
    <phoneticPr fontId="3"/>
  </si>
  <si>
    <t>ＪＶＡ 体力・形態測定【全体項目一覧シート】</t>
    <rPh sb="12" eb="14">
      <t>ゼンタイ</t>
    </rPh>
    <rPh sb="14" eb="16">
      <t>コウモク</t>
    </rPh>
    <rPh sb="16" eb="18">
      <t>イチラン</t>
    </rPh>
    <phoneticPr fontId="3"/>
  </si>
  <si>
    <t>測定日【関数】</t>
    <rPh sb="0" eb="2">
      <t>ソクテイ</t>
    </rPh>
    <rPh sb="2" eb="3">
      <t>ビ</t>
    </rPh>
    <rPh sb="4" eb="6">
      <t>カンスウ</t>
    </rPh>
    <phoneticPr fontId="3"/>
  </si>
  <si>
    <t>※ジャンプ高：『各ジャンプ到達点－片手指高』で全て自動計算【ジャンプを２回実施の場合は良い方の結果を基に算出】</t>
    <rPh sb="5" eb="6">
      <t>コウ</t>
    </rPh>
    <rPh sb="8" eb="9">
      <t>カク</t>
    </rPh>
    <rPh sb="13" eb="15">
      <t>トウタツ</t>
    </rPh>
    <rPh sb="15" eb="16">
      <t>テン</t>
    </rPh>
    <rPh sb="17" eb="19">
      <t>カタテ</t>
    </rPh>
    <rPh sb="19" eb="20">
      <t>ユビ</t>
    </rPh>
    <rPh sb="20" eb="21">
      <t>コウ</t>
    </rPh>
    <rPh sb="23" eb="24">
      <t>スベ</t>
    </rPh>
    <rPh sb="25" eb="27">
      <t>ジドウ</t>
    </rPh>
    <rPh sb="27" eb="29">
      <t>ケイサン</t>
    </rPh>
    <rPh sb="36" eb="37">
      <t>カイ</t>
    </rPh>
    <rPh sb="37" eb="39">
      <t>ジッシ</t>
    </rPh>
    <rPh sb="40" eb="42">
      <t>バアイ</t>
    </rPh>
    <rPh sb="43" eb="44">
      <t>ヨ</t>
    </rPh>
    <rPh sb="45" eb="46">
      <t>ホウ</t>
    </rPh>
    <rPh sb="47" eb="49">
      <t>ケッカ</t>
    </rPh>
    <rPh sb="50" eb="51">
      <t>モト</t>
    </rPh>
    <rPh sb="52" eb="54">
      <t>サンシュツ</t>
    </rPh>
    <phoneticPr fontId="3"/>
  </si>
  <si>
    <t>測定日【表示】</t>
    <rPh sb="0" eb="2">
      <t>ソクテイ</t>
    </rPh>
    <rPh sb="2" eb="3">
      <t>ビ</t>
    </rPh>
    <rPh sb="4" eb="6">
      <t>ヒョウジ</t>
    </rPh>
    <phoneticPr fontId="3"/>
  </si>
  <si>
    <t>※最高値：最も良い値を指す</t>
    <rPh sb="1" eb="3">
      <t>サイコウ</t>
    </rPh>
    <rPh sb="3" eb="4">
      <t>チ</t>
    </rPh>
    <rPh sb="5" eb="6">
      <t>モット</t>
    </rPh>
    <rPh sb="7" eb="8">
      <t>ヨ</t>
    </rPh>
    <rPh sb="9" eb="10">
      <t>アタイ</t>
    </rPh>
    <rPh sb="11" eb="12">
      <t>サ</t>
    </rPh>
    <phoneticPr fontId="3"/>
  </si>
  <si>
    <t>測定場所</t>
    <phoneticPr fontId="3"/>
  </si>
  <si>
    <t>※最低値：最も悪い値を指す</t>
    <rPh sb="1" eb="3">
      <t>サイテイ</t>
    </rPh>
    <rPh sb="3" eb="4">
      <t>チ</t>
    </rPh>
    <rPh sb="5" eb="6">
      <t>モット</t>
    </rPh>
    <rPh sb="7" eb="8">
      <t>ワル</t>
    </rPh>
    <rPh sb="9" eb="10">
      <t>アタイ</t>
    </rPh>
    <rPh sb="11" eb="12">
      <t>サ</t>
    </rPh>
    <phoneticPr fontId="3"/>
  </si>
  <si>
    <t>チームカテゴリー</t>
    <phoneticPr fontId="3"/>
  </si>
  <si>
    <t>no.</t>
    <phoneticPr fontId="3"/>
  </si>
  <si>
    <t>氏名</t>
    <phoneticPr fontId="3"/>
  </si>
  <si>
    <t>フリガナ</t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</si>
  <si>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</si>
  <si>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</si>
  <si>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</si>
  <si>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都道府県名</t>
    <rPh sb="0" eb="4">
      <t>トドウフケン</t>
    </rPh>
    <rPh sb="4" eb="5">
      <t>メイ</t>
    </rPh>
    <phoneticPr fontId="3"/>
  </si>
  <si>
    <t>利き腕</t>
    <rPh sb="0" eb="1">
      <t>キ</t>
    </rPh>
    <rPh sb="2" eb="3">
      <t>ウデ</t>
    </rPh>
    <phoneticPr fontId="3"/>
  </si>
  <si>
    <t>ポジション</t>
    <phoneticPr fontId="3"/>
  </si>
  <si>
    <t>スピード</t>
    <phoneticPr fontId="3"/>
  </si>
  <si>
    <t>敏捷性</t>
    <phoneticPr fontId="3"/>
  </si>
  <si>
    <t>パワー</t>
    <phoneticPr fontId="3"/>
  </si>
  <si>
    <t>柔軟性</t>
    <phoneticPr fontId="3"/>
  </si>
  <si>
    <t>持久力</t>
    <phoneticPr fontId="3"/>
  </si>
  <si>
    <t>下肢</t>
    <phoneticPr fontId="3"/>
  </si>
  <si>
    <t>上肢</t>
    <phoneticPr fontId="3"/>
  </si>
  <si>
    <t>肩関節</t>
    <phoneticPr fontId="3"/>
  </si>
  <si>
    <t>股関節</t>
    <phoneticPr fontId="3"/>
  </si>
  <si>
    <t>動的</t>
    <phoneticPr fontId="3"/>
  </si>
  <si>
    <t>除脂肪体重</t>
    <phoneticPr fontId="3"/>
  </si>
  <si>
    <t>BMI</t>
    <phoneticPr fontId="3"/>
  </si>
  <si>
    <t>指高</t>
    <phoneticPr fontId="3"/>
  </si>
  <si>
    <t>20ｍスプリント</t>
    <phoneticPr fontId="3"/>
  </si>
  <si>
    <t>プロアジリティー</t>
    <phoneticPr fontId="3"/>
  </si>
  <si>
    <t>9m3往復</t>
    <phoneticPr fontId="3"/>
  </si>
  <si>
    <t>垂直跳び</t>
    <phoneticPr fontId="3"/>
  </si>
  <si>
    <t>ランニングジャンプ</t>
    <phoneticPr fontId="3"/>
  </si>
  <si>
    <t>3回跳び</t>
    <phoneticPr fontId="3"/>
  </si>
  <si>
    <t>オーバーヘッドスロー</t>
    <phoneticPr fontId="3"/>
  </si>
  <si>
    <t>バッククラッチ</t>
    <phoneticPr fontId="3"/>
  </si>
  <si>
    <t>開脚テスト</t>
    <phoneticPr fontId="3"/>
  </si>
  <si>
    <t>片脚ファンクナルリーチ</t>
    <phoneticPr fontId="3"/>
  </si>
  <si>
    <t>YO-YO　テスト</t>
    <phoneticPr fontId="3"/>
  </si>
  <si>
    <t>30秒シットアップ</t>
    <phoneticPr fontId="3"/>
  </si>
  <si>
    <t>片手</t>
    <rPh sb="0" eb="2">
      <t>カタテ</t>
    </rPh>
    <phoneticPr fontId="3"/>
  </si>
  <si>
    <t>両手</t>
    <rPh sb="0" eb="2">
      <t>リョウテ</t>
    </rPh>
    <phoneticPr fontId="3"/>
  </si>
  <si>
    <t>1st（10m）</t>
    <phoneticPr fontId="3"/>
  </si>
  <si>
    <t>1st（20m）</t>
    <phoneticPr fontId="3"/>
  </si>
  <si>
    <t>2st（10m）</t>
    <phoneticPr fontId="3"/>
  </si>
  <si>
    <t>2st（20m）</t>
    <phoneticPr fontId="3"/>
  </si>
  <si>
    <t>1st</t>
    <phoneticPr fontId="3"/>
  </si>
  <si>
    <t>2st</t>
    <phoneticPr fontId="3"/>
  </si>
  <si>
    <t>ジャンプ高</t>
    <rPh sb="4" eb="5">
      <t>コウ</t>
    </rPh>
    <phoneticPr fontId="3"/>
  </si>
  <si>
    <t>右上</t>
    <rPh sb="0" eb="2">
      <t>ミギウエ</t>
    </rPh>
    <phoneticPr fontId="3"/>
  </si>
  <si>
    <t>左上</t>
    <rPh sb="0" eb="2">
      <t>ヒダリウエ</t>
    </rPh>
    <phoneticPr fontId="3"/>
  </si>
  <si>
    <t>cm</t>
    <phoneticPr fontId="3"/>
  </si>
  <si>
    <t>kg</t>
    <phoneticPr fontId="3"/>
  </si>
  <si>
    <t>%</t>
    <phoneticPr fontId="3"/>
  </si>
  <si>
    <t>ｋｇ/ｍ*m</t>
    <phoneticPr fontId="3"/>
  </si>
  <si>
    <t>sec</t>
    <phoneticPr fontId="3"/>
  </si>
  <si>
    <t>m</t>
    <phoneticPr fontId="3"/>
  </si>
  <si>
    <t>回</t>
    <rPh sb="0" eb="1">
      <t>カイ</t>
    </rPh>
    <phoneticPr fontId="3"/>
  </si>
  <si>
    <t>最高値</t>
    <rPh sb="0" eb="2">
      <t>サイコウ</t>
    </rPh>
    <rPh sb="2" eb="3">
      <t>チ</t>
    </rPh>
    <phoneticPr fontId="3"/>
  </si>
  <si>
    <t>最低値</t>
    <rPh sb="0" eb="2">
      <t>サイテイ</t>
    </rPh>
    <rPh sb="2" eb="3">
      <t>チ</t>
    </rPh>
    <phoneticPr fontId="3"/>
  </si>
  <si>
    <t>分散</t>
    <rPh sb="0" eb="2">
      <t>ブンサン</t>
    </rPh>
    <phoneticPr fontId="3"/>
  </si>
  <si>
    <t>バレーボール指数</t>
    <phoneticPr fontId="3"/>
  </si>
  <si>
    <t>ブロックジャンプ</t>
    <phoneticPr fontId="26"/>
  </si>
  <si>
    <t>ブロックジャンプ</t>
    <phoneticPr fontId="3"/>
  </si>
  <si>
    <t>立位体前屈</t>
    <phoneticPr fontId="26"/>
  </si>
  <si>
    <t>筋力</t>
    <rPh sb="0" eb="2">
      <t>キンリョク</t>
    </rPh>
    <phoneticPr fontId="26"/>
  </si>
  <si>
    <t>ｋｇ</t>
    <phoneticPr fontId="26"/>
  </si>
  <si>
    <t>握力（右）</t>
    <rPh sb="0" eb="2">
      <t>アクリョク</t>
    </rPh>
    <rPh sb="3" eb="4">
      <t>ミギ</t>
    </rPh>
    <phoneticPr fontId="26"/>
  </si>
  <si>
    <t>握力（左）</t>
    <rPh sb="0" eb="2">
      <t>アクリョク</t>
    </rPh>
    <rPh sb="3" eb="4">
      <t>ヒダリ</t>
    </rPh>
    <phoneticPr fontId="26"/>
  </si>
  <si>
    <t>握力（右）</t>
    <phoneticPr fontId="27"/>
  </si>
  <si>
    <t>握力（左）</t>
    <rPh sb="3" eb="4">
      <t>ヒダリ</t>
    </rPh>
    <phoneticPr fontId="27"/>
  </si>
  <si>
    <t>記入例</t>
    <rPh sb="0" eb="2">
      <t>キニュウ</t>
    </rPh>
    <rPh sb="2" eb="3">
      <t>レイ</t>
    </rPh>
    <phoneticPr fontId="26"/>
  </si>
  <si>
    <t>右手</t>
    <rPh sb="0" eb="2">
      <t>ミギテ</t>
    </rPh>
    <phoneticPr fontId="26"/>
  </si>
  <si>
    <t>左手</t>
    <rPh sb="0" eb="2">
      <t>ヒダリテ</t>
    </rPh>
    <phoneticPr fontId="26"/>
  </si>
  <si>
    <t>mm</t>
    <phoneticPr fontId="3"/>
  </si>
  <si>
    <t>2015.08.15</t>
    <phoneticPr fontId="26"/>
  </si>
  <si>
    <t>National Training Center</t>
    <phoneticPr fontId="26"/>
  </si>
  <si>
    <t>２０１５年　全国●●●選抜合宿バレーボール体力指数　【表示変換シート】</t>
    <rPh sb="4" eb="5">
      <t>ネン</t>
    </rPh>
    <rPh sb="6" eb="8">
      <t>ゼンコク</t>
    </rPh>
    <rPh sb="11" eb="13">
      <t>センバツ</t>
    </rPh>
    <rPh sb="13" eb="15">
      <t>ガッシュク</t>
    </rPh>
    <rPh sb="21" eb="23">
      <t>タイリョク</t>
    </rPh>
    <rPh sb="23" eb="25">
      <t>シスウ</t>
    </rPh>
    <rPh sb="27" eb="29">
      <t>ヒョウジ</t>
    </rPh>
    <rPh sb="29" eb="31">
      <t>ヘンカン</t>
    </rPh>
    <phoneticPr fontId="3"/>
  </si>
  <si>
    <t>全国●●●選抜</t>
    <rPh sb="0" eb="2">
      <t>ゼンコク</t>
    </rPh>
    <rPh sb="5" eb="7">
      <t>センバツ</t>
    </rPh>
    <phoneticPr fontId="26"/>
  </si>
  <si>
    <t>２０１５年　全国●●●選抜合宿バレーボール体力指数（８００点満点）</t>
    <rPh sb="4" eb="5">
      <t>ネン</t>
    </rPh>
    <rPh sb="6" eb="8">
      <t>ゼンコク</t>
    </rPh>
    <rPh sb="11" eb="13">
      <t>センバツ</t>
    </rPh>
    <rPh sb="13" eb="15">
      <t>ガッシュク</t>
    </rPh>
    <rPh sb="21" eb="23">
      <t>タイリョク</t>
    </rPh>
    <rPh sb="23" eb="25">
      <t>シスウ</t>
    </rPh>
    <rPh sb="29" eb="30">
      <t>テン</t>
    </rPh>
    <rPh sb="30" eb="32">
      <t>マンテン</t>
    </rPh>
    <phoneticPr fontId="3"/>
  </si>
  <si>
    <t>２０１５年　全国●●●選抜合宿バレーボール体力指数</t>
    <phoneticPr fontId="21"/>
  </si>
  <si>
    <t>２０１５年　全国●●●選抜合宿バレーボール体力指数（順位）</t>
    <rPh sb="26" eb="28">
      <t>ジュンイ</t>
    </rPh>
    <phoneticPr fontId="21"/>
  </si>
  <si>
    <t>２０１５年　全国●●●選抜　バレーボール体力指数レーダーチャート</t>
    <rPh sb="4" eb="5">
      <t>ネン</t>
    </rPh>
    <rPh sb="6" eb="8">
      <t>ゼンコク</t>
    </rPh>
    <rPh sb="11" eb="13">
      <t>センバツ</t>
    </rPh>
    <rPh sb="20" eb="22">
      <t>タイリョク</t>
    </rPh>
    <rPh sb="22" eb="24">
      <t>シスウ</t>
    </rPh>
    <phoneticPr fontId="3"/>
  </si>
  <si>
    <t>2015/08/15（SAT）　National Training Center</t>
    <phoneticPr fontId="3"/>
  </si>
  <si>
    <t>2015/08/15（SAT）　National Training Center</t>
    <phoneticPr fontId="21"/>
  </si>
</sst>
</file>

<file path=xl/styles.xml><?xml version="1.0" encoding="utf-8"?>
<styleSheet xmlns="http://schemas.openxmlformats.org/spreadsheetml/2006/main">
  <numFmts count="9">
    <numFmt numFmtId="176" formatCode="0.00_ "/>
    <numFmt numFmtId="177" formatCode="0.0_ "/>
    <numFmt numFmtId="178" formatCode="0_);[Red]\(0\)"/>
    <numFmt numFmtId="179" formatCode="0_ "/>
    <numFmt numFmtId="180" formatCode="0.00_);[Red]\(0.00\)"/>
    <numFmt numFmtId="181" formatCode="0.0_);[Red]\(0.0\)"/>
    <numFmt numFmtId="182" formatCode="0.0"/>
    <numFmt numFmtId="183" formatCode="yyyy&quot;年&quot;m&quot;月&quot;d&quot;日&quot;;@"/>
    <numFmt numFmtId="184" formatCode="[$-F800]dddd\,\ mmmm\ dd\,\ yyyy"/>
  </numFmts>
  <fonts count="3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9"/>
      <color indexed="3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"/>
      <color indexed="8"/>
      <name val="ＭＳ Ｐ明朝"/>
      <family val="1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659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8" fontId="29" fillId="0" borderId="9" xfId="0" applyNumberFormat="1" applyFont="1" applyBorder="1" applyAlignment="1">
      <alignment horizontal="center" vertical="center"/>
    </xf>
    <xf numFmtId="180" fontId="29" fillId="0" borderId="9" xfId="0" applyNumberFormat="1" applyFont="1" applyBorder="1" applyAlignment="1">
      <alignment horizontal="center" vertical="center"/>
    </xf>
    <xf numFmtId="178" fontId="29" fillId="0" borderId="8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182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29" fillId="0" borderId="10" xfId="0" applyNumberFormat="1" applyFont="1" applyBorder="1" applyAlignment="1">
      <alignment horizontal="center" vertical="center"/>
    </xf>
    <xf numFmtId="178" fontId="29" fillId="0" borderId="11" xfId="0" applyNumberFormat="1" applyFont="1" applyBorder="1" applyAlignment="1">
      <alignment horizontal="center" vertical="center"/>
    </xf>
    <xf numFmtId="180" fontId="29" fillId="0" borderId="11" xfId="0" applyNumberFormat="1" applyFont="1" applyBorder="1" applyAlignment="1">
      <alignment horizontal="center" vertical="center"/>
    </xf>
    <xf numFmtId="178" fontId="29" fillId="0" borderId="0" xfId="0" applyNumberFormat="1" applyFont="1" applyFill="1" applyBorder="1" applyAlignment="1">
      <alignment horizontal="center" vertical="center"/>
    </xf>
    <xf numFmtId="182" fontId="29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82" fontId="29" fillId="0" borderId="0" xfId="0" applyNumberFormat="1" applyFont="1" applyFill="1" applyBorder="1" applyAlignment="1">
      <alignment horizontal="center" vertical="center"/>
    </xf>
    <xf numFmtId="0" fontId="19" fillId="3" borderId="7" xfId="5" applyFont="1" applyFill="1" applyBorder="1" applyAlignment="1">
      <alignment horizontal="center" vertical="center"/>
    </xf>
    <xf numFmtId="0" fontId="19" fillId="3" borderId="11" xfId="5" applyFont="1" applyFill="1" applyBorder="1" applyAlignment="1">
      <alignment horizontal="center" vertical="center"/>
    </xf>
    <xf numFmtId="0" fontId="19" fillId="3" borderId="12" xfId="5" applyFont="1" applyFill="1" applyBorder="1" applyAlignment="1">
      <alignment horizontal="center" vertical="center"/>
    </xf>
    <xf numFmtId="0" fontId="19" fillId="3" borderId="8" xfId="5" applyFont="1" applyFill="1" applyBorder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176" fontId="7" fillId="0" borderId="11" xfId="5" applyNumberFormat="1" applyFont="1" applyBorder="1" applyAlignment="1">
      <alignment horizontal="center" vertical="center"/>
    </xf>
    <xf numFmtId="176" fontId="7" fillId="0" borderId="12" xfId="5" applyNumberFormat="1" applyFont="1" applyBorder="1" applyAlignment="1">
      <alignment horizontal="center" vertical="center"/>
    </xf>
    <xf numFmtId="176" fontId="7" fillId="0" borderId="8" xfId="5" applyNumberFormat="1" applyFont="1" applyBorder="1" applyAlignment="1">
      <alignment horizontal="center" vertical="center"/>
    </xf>
    <xf numFmtId="0" fontId="7" fillId="0" borderId="12" xfId="5" applyFont="1" applyBorder="1" applyAlignment="1">
      <alignment horizontal="center" vertical="center"/>
    </xf>
    <xf numFmtId="179" fontId="7" fillId="0" borderId="12" xfId="5" applyNumberFormat="1" applyFont="1" applyBorder="1" applyAlignment="1">
      <alignment horizontal="center" vertical="center"/>
    </xf>
    <xf numFmtId="179" fontId="7" fillId="0" borderId="8" xfId="5" applyNumberFormat="1" applyFont="1" applyBorder="1" applyAlignment="1">
      <alignment horizontal="center" vertical="center"/>
    </xf>
    <xf numFmtId="0" fontId="7" fillId="0" borderId="11" xfId="5" applyFont="1" applyBorder="1" applyAlignment="1">
      <alignment horizontal="center" vertical="center"/>
    </xf>
    <xf numFmtId="179" fontId="7" fillId="0" borderId="11" xfId="5" applyNumberFormat="1" applyFont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22" fillId="4" borderId="1" xfId="0" applyFont="1" applyFill="1" applyBorder="1">
      <alignment vertical="center"/>
    </xf>
    <xf numFmtId="0" fontId="22" fillId="4" borderId="3" xfId="0" applyFont="1" applyFill="1" applyBorder="1">
      <alignment vertical="center"/>
    </xf>
    <xf numFmtId="0" fontId="7" fillId="5" borderId="4" xfId="0" applyFont="1" applyFill="1" applyBorder="1" applyAlignment="1">
      <alignment horizontal="right" vertical="center"/>
    </xf>
    <xf numFmtId="0" fontId="19" fillId="4" borderId="2" xfId="0" applyFont="1" applyFill="1" applyBorder="1" applyAlignment="1">
      <alignment horizontal="right" vertical="center"/>
    </xf>
    <xf numFmtId="0" fontId="19" fillId="4" borderId="5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8" fontId="4" fillId="5" borderId="8" xfId="0" applyNumberFormat="1" applyFont="1" applyFill="1" applyBorder="1" applyAlignment="1">
      <alignment horizontal="center" vertical="center"/>
    </xf>
    <xf numFmtId="38" fontId="4" fillId="5" borderId="8" xfId="1" applyFont="1" applyFill="1" applyBorder="1" applyAlignment="1">
      <alignment horizontal="center" vertical="center"/>
    </xf>
    <xf numFmtId="179" fontId="4" fillId="5" borderId="8" xfId="0" applyNumberFormat="1" applyFont="1" applyFill="1" applyBorder="1" applyAlignment="1">
      <alignment horizontal="center" vertical="center"/>
    </xf>
    <xf numFmtId="179" fontId="23" fillId="4" borderId="9" xfId="0" applyNumberFormat="1" applyFont="1" applyFill="1" applyBorder="1" applyAlignment="1">
      <alignment horizontal="center" vertical="center"/>
    </xf>
    <xf numFmtId="178" fontId="4" fillId="4" borderId="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9" fillId="6" borderId="16" xfId="0" applyFont="1" applyFill="1" applyBorder="1" applyAlignment="1">
      <alignment horizontal="center" vertical="center"/>
    </xf>
    <xf numFmtId="178" fontId="29" fillId="6" borderId="9" xfId="0" applyNumberFormat="1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180" fontId="29" fillId="6" borderId="11" xfId="0" applyNumberFormat="1" applyFont="1" applyFill="1" applyBorder="1" applyAlignment="1">
      <alignment horizontal="center" vertical="center"/>
    </xf>
    <xf numFmtId="178" fontId="29" fillId="6" borderId="10" xfId="0" applyNumberFormat="1" applyFont="1" applyFill="1" applyBorder="1" applyAlignment="1">
      <alignment horizontal="center" vertical="center"/>
    </xf>
    <xf numFmtId="180" fontId="29" fillId="6" borderId="9" xfId="0" applyNumberFormat="1" applyFont="1" applyFill="1" applyBorder="1" applyAlignment="1">
      <alignment horizontal="center" vertical="center"/>
    </xf>
    <xf numFmtId="178" fontId="29" fillId="6" borderId="8" xfId="0" applyNumberFormat="1" applyFont="1" applyFill="1" applyBorder="1" applyAlignment="1">
      <alignment horizontal="center" vertical="center"/>
    </xf>
    <xf numFmtId="178" fontId="29" fillId="6" borderId="11" xfId="0" applyNumberFormat="1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9" fontId="23" fillId="4" borderId="21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77" fontId="7" fillId="0" borderId="29" xfId="0" applyNumberFormat="1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78" fontId="7" fillId="0" borderId="32" xfId="0" applyNumberFormat="1" applyFont="1" applyFill="1" applyBorder="1" applyAlignment="1">
      <alignment horizontal="center" vertical="center"/>
    </xf>
    <xf numFmtId="180" fontId="7" fillId="0" borderId="34" xfId="0" applyNumberFormat="1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center" vertical="center"/>
    </xf>
    <xf numFmtId="180" fontId="7" fillId="0" borderId="35" xfId="0" applyNumberFormat="1" applyFont="1" applyFill="1" applyBorder="1" applyAlignment="1">
      <alignment horizontal="center" vertical="center"/>
    </xf>
    <xf numFmtId="178" fontId="7" fillId="0" borderId="35" xfId="0" applyNumberFormat="1" applyFont="1" applyFill="1" applyBorder="1" applyAlignment="1">
      <alignment horizontal="center" vertical="center"/>
    </xf>
    <xf numFmtId="178" fontId="7" fillId="0" borderId="36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84" fontId="7" fillId="0" borderId="12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177" fontId="7" fillId="0" borderId="28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178" fontId="7" fillId="5" borderId="8" xfId="0" applyNumberFormat="1" applyFont="1" applyFill="1" applyBorder="1" applyAlignment="1">
      <alignment horizontal="center" vertical="center"/>
    </xf>
    <xf numFmtId="38" fontId="7" fillId="5" borderId="8" xfId="1" applyFont="1" applyFill="1" applyBorder="1" applyAlignment="1">
      <alignment horizontal="center" vertical="center"/>
    </xf>
    <xf numFmtId="179" fontId="7" fillId="5" borderId="8" xfId="0" applyNumberFormat="1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180" fontId="7" fillId="0" borderId="38" xfId="0" applyNumberFormat="1" applyFont="1" applyFill="1" applyBorder="1" applyAlignment="1">
      <alignment horizontal="center" vertical="center"/>
    </xf>
    <xf numFmtId="178" fontId="7" fillId="0" borderId="38" xfId="0" applyNumberFormat="1" applyFont="1" applyFill="1" applyBorder="1" applyAlignment="1">
      <alignment horizontal="center" vertical="center"/>
    </xf>
    <xf numFmtId="38" fontId="7" fillId="5" borderId="37" xfId="1" applyFont="1" applyFill="1" applyBorder="1" applyAlignment="1">
      <alignment horizontal="center" vertical="center"/>
    </xf>
    <xf numFmtId="179" fontId="7" fillId="5" borderId="37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39" xfId="0" applyNumberFormat="1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30" fillId="0" borderId="9" xfId="0" applyNumberFormat="1" applyFont="1" applyBorder="1" applyAlignment="1">
      <alignment horizontal="center" vertical="center"/>
    </xf>
    <xf numFmtId="179" fontId="30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1" fontId="7" fillId="0" borderId="0" xfId="0" applyNumberFormat="1" applyFont="1" applyFill="1" applyBorder="1" applyAlignment="1">
      <alignment horizontal="center" vertical="center"/>
    </xf>
    <xf numFmtId="181" fontId="7" fillId="0" borderId="7" xfId="0" applyNumberFormat="1" applyFont="1" applyFill="1" applyBorder="1" applyAlignment="1">
      <alignment horizontal="center" vertical="center"/>
    </xf>
    <xf numFmtId="178" fontId="7" fillId="0" borderId="7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22" fillId="4" borderId="41" xfId="0" applyFont="1" applyFill="1" applyBorder="1">
      <alignment vertical="center"/>
    </xf>
    <xf numFmtId="0" fontId="19" fillId="4" borderId="42" xfId="0" applyFont="1" applyFill="1" applyBorder="1" applyAlignment="1">
      <alignment horizontal="right" vertical="center"/>
    </xf>
    <xf numFmtId="181" fontId="7" fillId="0" borderId="10" xfId="0" applyNumberFormat="1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22" fillId="4" borderId="45" xfId="0" applyFont="1" applyFill="1" applyBorder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right" vertical="center" wrapText="1"/>
    </xf>
    <xf numFmtId="0" fontId="19" fillId="4" borderId="46" xfId="0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right" vertical="center" wrapText="1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176" fontId="7" fillId="0" borderId="48" xfId="0" applyNumberFormat="1" applyFont="1" applyFill="1" applyBorder="1" applyAlignment="1">
      <alignment horizontal="center" vertical="center"/>
    </xf>
    <xf numFmtId="184" fontId="7" fillId="0" borderId="28" xfId="0" applyNumberFormat="1" applyFont="1" applyFill="1" applyBorder="1" applyAlignment="1">
      <alignment horizontal="center" vertical="center"/>
    </xf>
    <xf numFmtId="180" fontId="7" fillId="0" borderId="4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29" fillId="0" borderId="50" xfId="0" applyNumberFormat="1" applyFont="1" applyBorder="1" applyAlignment="1">
      <alignment horizontal="center" vertical="center"/>
    </xf>
    <xf numFmtId="178" fontId="7" fillId="0" borderId="49" xfId="0" applyNumberFormat="1" applyFont="1" applyFill="1" applyBorder="1" applyAlignment="1">
      <alignment horizontal="center" vertical="center"/>
    </xf>
    <xf numFmtId="180" fontId="29" fillId="0" borderId="10" xfId="0" applyNumberFormat="1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7" fillId="0" borderId="34" xfId="0" applyNumberFormat="1" applyFont="1" applyFill="1" applyBorder="1" applyAlignment="1">
      <alignment horizontal="center" vertical="center"/>
    </xf>
    <xf numFmtId="177" fontId="7" fillId="0" borderId="35" xfId="0" applyNumberFormat="1" applyFont="1" applyFill="1" applyBorder="1" applyAlignment="1">
      <alignment horizontal="center" vertical="center"/>
    </xf>
    <xf numFmtId="177" fontId="7" fillId="0" borderId="55" xfId="0" applyNumberFormat="1" applyFont="1" applyFill="1" applyBorder="1" applyAlignment="1">
      <alignment horizontal="center" vertical="center"/>
    </xf>
    <xf numFmtId="177" fontId="7" fillId="0" borderId="56" xfId="0" applyNumberFormat="1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/>
    </xf>
    <xf numFmtId="0" fontId="30" fillId="7" borderId="58" xfId="0" applyFont="1" applyFill="1" applyBorder="1" applyAlignment="1">
      <alignment horizontal="center" vertical="center"/>
    </xf>
    <xf numFmtId="0" fontId="30" fillId="8" borderId="58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/>
    </xf>
    <xf numFmtId="0" fontId="7" fillId="8" borderId="59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right" vertical="center"/>
    </xf>
    <xf numFmtId="0" fontId="30" fillId="9" borderId="46" xfId="0" applyFont="1" applyFill="1" applyBorder="1" applyAlignment="1">
      <alignment horizontal="right" vertical="center"/>
    </xf>
    <xf numFmtId="0" fontId="7" fillId="9" borderId="46" xfId="0" applyFont="1" applyFill="1" applyBorder="1" applyAlignment="1">
      <alignment horizontal="right" vertical="center"/>
    </xf>
    <xf numFmtId="0" fontId="30" fillId="10" borderId="33" xfId="0" applyFont="1" applyFill="1" applyBorder="1" applyAlignment="1">
      <alignment horizontal="right" vertical="center"/>
    </xf>
    <xf numFmtId="0" fontId="30" fillId="10" borderId="44" xfId="0" applyFont="1" applyFill="1" applyBorder="1" applyAlignment="1">
      <alignment horizontal="right" vertical="center"/>
    </xf>
    <xf numFmtId="0" fontId="30" fillId="8" borderId="54" xfId="0" applyFont="1" applyFill="1" applyBorder="1" applyAlignment="1">
      <alignment horizontal="right" vertical="center"/>
    </xf>
    <xf numFmtId="0" fontId="30" fillId="7" borderId="54" xfId="0" applyFont="1" applyFill="1" applyBorder="1" applyAlignment="1">
      <alignment horizontal="right" vertical="center"/>
    </xf>
    <xf numFmtId="0" fontId="30" fillId="5" borderId="33" xfId="0" applyFont="1" applyFill="1" applyBorder="1" applyAlignment="1">
      <alignment horizontal="right" vertical="center"/>
    </xf>
    <xf numFmtId="0" fontId="30" fillId="5" borderId="54" xfId="0" applyFont="1" applyFill="1" applyBorder="1" applyAlignment="1">
      <alignment horizontal="right" vertical="center"/>
    </xf>
    <xf numFmtId="0" fontId="30" fillId="7" borderId="46" xfId="0" applyFont="1" applyFill="1" applyBorder="1" applyAlignment="1">
      <alignment horizontal="right" vertical="center"/>
    </xf>
    <xf numFmtId="0" fontId="30" fillId="7" borderId="44" xfId="0" applyFont="1" applyFill="1" applyBorder="1" applyAlignment="1">
      <alignment horizontal="right" vertical="center"/>
    </xf>
    <xf numFmtId="0" fontId="30" fillId="8" borderId="46" xfId="0" applyFont="1" applyFill="1" applyBorder="1" applyAlignment="1">
      <alignment horizontal="right" vertical="center"/>
    </xf>
    <xf numFmtId="0" fontId="30" fillId="7" borderId="60" xfId="0" applyFont="1" applyFill="1" applyBorder="1" applyAlignment="1">
      <alignment horizontal="right" vertical="center"/>
    </xf>
    <xf numFmtId="0" fontId="30" fillId="5" borderId="44" xfId="0" applyFont="1" applyFill="1" applyBorder="1" applyAlignment="1">
      <alignment horizontal="right" vertical="center"/>
    </xf>
    <xf numFmtId="0" fontId="7" fillId="8" borderId="61" xfId="0" applyFont="1" applyFill="1" applyBorder="1" applyAlignment="1">
      <alignment horizontal="center" vertical="center"/>
    </xf>
    <xf numFmtId="0" fontId="30" fillId="11" borderId="62" xfId="0" applyFont="1" applyFill="1" applyBorder="1" applyAlignment="1">
      <alignment vertical="center"/>
    </xf>
    <xf numFmtId="0" fontId="7" fillId="9" borderId="62" xfId="0" applyFont="1" applyFill="1" applyBorder="1" applyAlignment="1">
      <alignment vertical="center"/>
    </xf>
    <xf numFmtId="0" fontId="30" fillId="9" borderId="63" xfId="0" applyFont="1" applyFill="1" applyBorder="1" applyAlignment="1">
      <alignment vertical="center"/>
    </xf>
    <xf numFmtId="0" fontId="7" fillId="9" borderId="63" xfId="0" applyFont="1" applyFill="1" applyBorder="1" applyAlignment="1">
      <alignment vertical="center"/>
    </xf>
    <xf numFmtId="0" fontId="30" fillId="10" borderId="62" xfId="0" applyFont="1" applyFill="1" applyBorder="1" applyAlignment="1">
      <alignment horizontal="center" vertical="center"/>
    </xf>
    <xf numFmtId="0" fontId="7" fillId="10" borderId="57" xfId="0" applyFont="1" applyFill="1" applyBorder="1" applyAlignment="1">
      <alignment horizontal="center" vertical="center"/>
    </xf>
    <xf numFmtId="0" fontId="30" fillId="5" borderId="62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176" fontId="7" fillId="0" borderId="50" xfId="5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7" fillId="9" borderId="34" xfId="0" applyFont="1" applyFill="1" applyBorder="1" applyAlignment="1">
      <alignment horizontal="center" vertical="center"/>
    </xf>
    <xf numFmtId="0" fontId="30" fillId="9" borderId="17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7" fillId="9" borderId="59" xfId="0" applyFont="1" applyFill="1" applyBorder="1" applyAlignment="1">
      <alignment horizontal="center" vertical="center"/>
    </xf>
    <xf numFmtId="0" fontId="7" fillId="9" borderId="61" xfId="0" applyFont="1" applyFill="1" applyBorder="1" applyAlignment="1">
      <alignment horizontal="center" vertical="center"/>
    </xf>
    <xf numFmtId="0" fontId="30" fillId="11" borderId="34" xfId="0" applyFont="1" applyFill="1" applyBorder="1" applyAlignment="1">
      <alignment horizontal="center" vertical="center"/>
    </xf>
    <xf numFmtId="0" fontId="30" fillId="8" borderId="67" xfId="0" applyFont="1" applyFill="1" applyBorder="1" applyAlignment="1">
      <alignment horizontal="right" vertical="center"/>
    </xf>
    <xf numFmtId="0" fontId="30" fillId="11" borderId="68" xfId="0" applyFont="1" applyFill="1" applyBorder="1" applyAlignment="1">
      <alignment horizontal="right" vertical="center"/>
    </xf>
    <xf numFmtId="0" fontId="32" fillId="0" borderId="0" xfId="0" applyFont="1">
      <alignment vertical="center"/>
    </xf>
    <xf numFmtId="178" fontId="7" fillId="0" borderId="69" xfId="0" applyNumberFormat="1" applyFont="1" applyFill="1" applyBorder="1" applyAlignment="1">
      <alignment horizontal="center" vertical="center"/>
    </xf>
    <xf numFmtId="180" fontId="7" fillId="0" borderId="8" xfId="6" applyNumberFormat="1" applyFont="1" applyFill="1" applyBorder="1" applyAlignment="1">
      <alignment horizontal="center" vertical="center"/>
    </xf>
    <xf numFmtId="180" fontId="7" fillId="0" borderId="73" xfId="6" applyNumberFormat="1" applyFont="1" applyFill="1" applyBorder="1" applyAlignment="1">
      <alignment horizontal="center" vertical="center"/>
    </xf>
    <xf numFmtId="180" fontId="7" fillId="0" borderId="74" xfId="6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center" vertical="center"/>
    </xf>
    <xf numFmtId="180" fontId="7" fillId="0" borderId="28" xfId="0" applyNumberFormat="1" applyFont="1" applyFill="1" applyBorder="1" applyAlignment="1">
      <alignment horizontal="center" vertical="center"/>
    </xf>
    <xf numFmtId="180" fontId="7" fillId="0" borderId="55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180" fontId="7" fillId="0" borderId="56" xfId="0" applyNumberFormat="1" applyFont="1" applyFill="1" applyBorder="1" applyAlignment="1">
      <alignment horizontal="center" vertical="center"/>
    </xf>
    <xf numFmtId="180" fontId="7" fillId="0" borderId="73" xfId="0" applyNumberFormat="1" applyFont="1" applyFill="1" applyBorder="1" applyAlignment="1">
      <alignment horizontal="center" vertical="center"/>
    </xf>
    <xf numFmtId="180" fontId="7" fillId="0" borderId="74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56" xfId="0" applyNumberFormat="1" applyFont="1" applyFill="1" applyBorder="1" applyAlignment="1">
      <alignment horizontal="center" vertical="center"/>
    </xf>
    <xf numFmtId="176" fontId="7" fillId="0" borderId="74" xfId="0" applyNumberFormat="1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center" vertical="center"/>
    </xf>
    <xf numFmtId="179" fontId="7" fillId="0" borderId="18" xfId="0" applyNumberFormat="1" applyFont="1" applyFill="1" applyBorder="1" applyAlignment="1">
      <alignment horizontal="center" vertical="center"/>
    </xf>
    <xf numFmtId="179" fontId="7" fillId="0" borderId="17" xfId="0" applyNumberFormat="1" applyFont="1" applyFill="1" applyBorder="1" applyAlignment="1">
      <alignment horizontal="center" vertical="center"/>
    </xf>
    <xf numFmtId="179" fontId="7" fillId="0" borderId="28" xfId="0" applyNumberFormat="1" applyFont="1" applyFill="1" applyBorder="1" applyAlignment="1">
      <alignment horizontal="center" vertical="center"/>
    </xf>
    <xf numFmtId="176" fontId="7" fillId="0" borderId="75" xfId="0" applyNumberFormat="1" applyFont="1" applyFill="1" applyBorder="1" applyAlignment="1">
      <alignment horizontal="center" vertical="center"/>
    </xf>
    <xf numFmtId="0" fontId="7" fillId="5" borderId="73" xfId="0" applyFont="1" applyFill="1" applyBorder="1" applyAlignment="1">
      <alignment horizontal="center" vertical="center"/>
    </xf>
    <xf numFmtId="178" fontId="23" fillId="4" borderId="8" xfId="0" applyNumberFormat="1" applyFont="1" applyFill="1" applyBorder="1" applyAlignment="1">
      <alignment horizontal="center" vertical="center"/>
    </xf>
    <xf numFmtId="178" fontId="23" fillId="4" borderId="37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9" borderId="6" xfId="0" applyFont="1" applyFill="1" applyBorder="1" applyAlignment="1">
      <alignment horizontal="right" vertical="center"/>
    </xf>
    <xf numFmtId="0" fontId="7" fillId="9" borderId="76" xfId="0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177" fontId="30" fillId="0" borderId="7" xfId="0" applyNumberFormat="1" applyFont="1" applyBorder="1">
      <alignment vertical="center"/>
    </xf>
    <xf numFmtId="177" fontId="30" fillId="0" borderId="77" xfId="0" applyNumberFormat="1" applyFont="1" applyBorder="1">
      <alignment vertical="center"/>
    </xf>
    <xf numFmtId="177" fontId="30" fillId="0" borderId="47" xfId="0" applyNumberFormat="1" applyFont="1" applyBorder="1">
      <alignment vertical="center"/>
    </xf>
    <xf numFmtId="177" fontId="30" fillId="0" borderId="36" xfId="0" applyNumberFormat="1" applyFont="1" applyBorder="1">
      <alignment vertical="center"/>
    </xf>
    <xf numFmtId="177" fontId="30" fillId="0" borderId="42" xfId="0" applyNumberFormat="1" applyFont="1" applyBorder="1">
      <alignment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78" xfId="0" applyNumberFormat="1" applyFont="1" applyFill="1" applyBorder="1" applyAlignment="1">
      <alignment horizontal="center" vertical="center"/>
    </xf>
    <xf numFmtId="177" fontId="7" fillId="0" borderId="37" xfId="0" applyNumberFormat="1" applyFont="1" applyFill="1" applyBorder="1" applyAlignment="1">
      <alignment horizontal="center" vertical="center"/>
    </xf>
    <xf numFmtId="180" fontId="7" fillId="0" borderId="79" xfId="0" applyNumberFormat="1" applyFont="1" applyFill="1" applyBorder="1" applyAlignment="1">
      <alignment horizontal="center" vertical="center"/>
    </xf>
    <xf numFmtId="180" fontId="7" fillId="0" borderId="37" xfId="0" applyNumberFormat="1" applyFont="1" applyFill="1" applyBorder="1" applyAlignment="1">
      <alignment horizontal="center" vertical="center"/>
    </xf>
    <xf numFmtId="178" fontId="7" fillId="0" borderId="78" xfId="0" applyNumberFormat="1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176" fontId="7" fillId="0" borderId="73" xfId="0" applyNumberFormat="1" applyFont="1" applyFill="1" applyBorder="1" applyAlignment="1">
      <alignment horizontal="center" vertical="center"/>
    </xf>
    <xf numFmtId="0" fontId="30" fillId="7" borderId="80" xfId="0" applyFont="1" applyFill="1" applyBorder="1" applyAlignment="1">
      <alignment horizontal="right" vertical="center"/>
    </xf>
    <xf numFmtId="179" fontId="30" fillId="0" borderId="12" xfId="9" applyNumberFormat="1" applyFont="1" applyBorder="1" applyAlignment="1">
      <alignment horizontal="center" vertical="center"/>
    </xf>
    <xf numFmtId="179" fontId="30" fillId="0" borderId="17" xfId="9" applyNumberFormat="1" applyFont="1" applyBorder="1" applyAlignment="1">
      <alignment horizontal="center" vertical="center"/>
    </xf>
    <xf numFmtId="179" fontId="30" fillId="0" borderId="54" xfId="9" applyNumberFormat="1" applyFont="1" applyBorder="1" applyAlignment="1">
      <alignment horizontal="center" vertical="center"/>
    </xf>
    <xf numFmtId="179" fontId="30" fillId="0" borderId="55" xfId="9" applyNumberFormat="1" applyFont="1" applyBorder="1" applyAlignment="1">
      <alignment horizontal="center" vertical="center"/>
    </xf>
    <xf numFmtId="0" fontId="30" fillId="5" borderId="3" xfId="0" applyFont="1" applyFill="1" applyBorder="1" applyAlignment="1">
      <alignment horizontal="right" vertical="center"/>
    </xf>
    <xf numFmtId="179" fontId="30" fillId="0" borderId="9" xfId="9" applyNumberFormat="1" applyFont="1" applyBorder="1" applyAlignment="1">
      <alignment horizontal="center" vertical="center"/>
    </xf>
    <xf numFmtId="179" fontId="30" fillId="0" borderId="56" xfId="9" applyNumberFormat="1" applyFont="1" applyBorder="1" applyAlignment="1">
      <alignment horizontal="center" vertical="center"/>
    </xf>
    <xf numFmtId="179" fontId="30" fillId="0" borderId="28" xfId="9" applyNumberFormat="1" applyFont="1" applyBorder="1" applyAlignment="1">
      <alignment horizontal="center" vertical="center"/>
    </xf>
    <xf numFmtId="179" fontId="7" fillId="0" borderId="55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7" fillId="0" borderId="54" xfId="0" applyNumberFormat="1" applyFont="1" applyFill="1" applyBorder="1" applyAlignment="1">
      <alignment horizontal="center" vertical="center"/>
    </xf>
    <xf numFmtId="179" fontId="7" fillId="0" borderId="56" xfId="0" applyNumberFormat="1" applyFont="1" applyFill="1" applyBorder="1" applyAlignment="1">
      <alignment horizontal="center" vertical="center"/>
    </xf>
    <xf numFmtId="177" fontId="30" fillId="0" borderId="81" xfId="0" applyNumberFormat="1" applyFont="1" applyBorder="1">
      <alignment vertical="center"/>
    </xf>
    <xf numFmtId="0" fontId="30" fillId="7" borderId="82" xfId="0" applyFont="1" applyFill="1" applyBorder="1" applyAlignment="1">
      <alignment horizontal="center" vertical="center"/>
    </xf>
    <xf numFmtId="0" fontId="30" fillId="5" borderId="57" xfId="0" applyFont="1" applyFill="1" applyBorder="1" applyAlignment="1">
      <alignment horizontal="center" vertical="center"/>
    </xf>
    <xf numFmtId="179" fontId="7" fillId="0" borderId="39" xfId="0" applyNumberFormat="1" applyFont="1" applyFill="1" applyBorder="1" applyAlignment="1">
      <alignment horizontal="center" vertical="center"/>
    </xf>
    <xf numFmtId="183" fontId="7" fillId="0" borderId="12" xfId="0" applyNumberFormat="1" applyFont="1" applyFill="1" applyBorder="1" applyAlignment="1">
      <alignment horizontal="center" vertical="center"/>
    </xf>
    <xf numFmtId="183" fontId="7" fillId="0" borderId="28" xfId="0" applyNumberFormat="1" applyFont="1" applyFill="1" applyBorder="1" applyAlignment="1">
      <alignment horizontal="center" vertical="center"/>
    </xf>
    <xf numFmtId="0" fontId="32" fillId="0" borderId="83" xfId="0" applyFont="1" applyBorder="1">
      <alignment vertical="center"/>
    </xf>
    <xf numFmtId="0" fontId="30" fillId="10" borderId="84" xfId="0" applyFont="1" applyFill="1" applyBorder="1" applyAlignment="1">
      <alignment horizontal="center" vertical="center"/>
    </xf>
    <xf numFmtId="0" fontId="30" fillId="5" borderId="84" xfId="0" applyFont="1" applyFill="1" applyBorder="1" applyAlignment="1">
      <alignment horizontal="center" vertical="center"/>
    </xf>
    <xf numFmtId="0" fontId="0" fillId="0" borderId="85" xfId="0" applyBorder="1">
      <alignment vertical="center"/>
    </xf>
    <xf numFmtId="0" fontId="34" fillId="13" borderId="7" xfId="0" applyFont="1" applyFill="1" applyBorder="1" applyAlignment="1">
      <alignment horizontal="center" vertical="center"/>
    </xf>
    <xf numFmtId="0" fontId="30" fillId="7" borderId="14" xfId="0" applyFont="1" applyFill="1" applyBorder="1" applyAlignment="1">
      <alignment horizontal="center" vertical="center"/>
    </xf>
    <xf numFmtId="0" fontId="30" fillId="7" borderId="57" xfId="0" applyFont="1" applyFill="1" applyBorder="1" applyAlignment="1">
      <alignment horizontal="center" vertical="center"/>
    </xf>
    <xf numFmtId="0" fontId="30" fillId="5" borderId="8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80" fontId="7" fillId="0" borderId="8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6" fontId="7" fillId="0" borderId="87" xfId="0" applyNumberFormat="1" applyFont="1" applyFill="1" applyBorder="1" applyAlignment="1">
      <alignment horizontal="center" vertical="center"/>
    </xf>
    <xf numFmtId="179" fontId="7" fillId="0" borderId="79" xfId="0" applyNumberFormat="1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30" fillId="8" borderId="82" xfId="0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177" fontId="30" fillId="0" borderId="50" xfId="11" applyNumberFormat="1" applyFont="1" applyBorder="1" applyAlignment="1">
      <alignment horizontal="center" vertical="center"/>
    </xf>
    <xf numFmtId="0" fontId="0" fillId="0" borderId="89" xfId="0" applyBorder="1">
      <alignment vertical="center"/>
    </xf>
    <xf numFmtId="0" fontId="30" fillId="0" borderId="0" xfId="0" applyFont="1" applyBorder="1" applyAlignment="1">
      <alignment horizontal="center" vertical="center"/>
    </xf>
    <xf numFmtId="177" fontId="30" fillId="0" borderId="0" xfId="0" applyNumberFormat="1" applyFont="1" applyBorder="1">
      <alignment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9" xfId="0" quotePrefix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30" fillId="10" borderId="101" xfId="0" applyFont="1" applyFill="1" applyBorder="1" applyAlignment="1">
      <alignment horizontal="center" vertical="center"/>
    </xf>
    <xf numFmtId="180" fontId="7" fillId="0" borderId="19" xfId="0" applyNumberFormat="1" applyFont="1" applyFill="1" applyBorder="1" applyAlignment="1">
      <alignment horizontal="center" vertical="center"/>
    </xf>
    <xf numFmtId="0" fontId="30" fillId="10" borderId="123" xfId="0" applyFont="1" applyFill="1" applyBorder="1" applyAlignment="1">
      <alignment horizontal="center" vertical="center"/>
    </xf>
    <xf numFmtId="0" fontId="7" fillId="10" borderId="59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right" vertical="center"/>
    </xf>
    <xf numFmtId="0" fontId="30" fillId="10" borderId="60" xfId="0" applyFont="1" applyFill="1" applyBorder="1" applyAlignment="1">
      <alignment horizontal="right" vertical="center"/>
    </xf>
    <xf numFmtId="0" fontId="30" fillId="10" borderId="4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30" fillId="0" borderId="7" xfId="0" applyNumberFormat="1" applyFont="1" applyBorder="1">
      <alignment vertical="center"/>
    </xf>
    <xf numFmtId="176" fontId="30" fillId="0" borderId="47" xfId="0" applyNumberFormat="1" applyFont="1" applyBorder="1">
      <alignment vertical="center"/>
    </xf>
    <xf numFmtId="0" fontId="0" fillId="0" borderId="121" xfId="0" applyBorder="1">
      <alignment vertical="center"/>
    </xf>
    <xf numFmtId="176" fontId="30" fillId="0" borderId="81" xfId="0" applyNumberFormat="1" applyFont="1" applyBorder="1">
      <alignment vertical="center"/>
    </xf>
    <xf numFmtId="0" fontId="7" fillId="0" borderId="18" xfId="0" applyFont="1" applyFill="1" applyBorder="1" applyAlignment="1">
      <alignment horizontal="center" vertical="center"/>
    </xf>
    <xf numFmtId="0" fontId="30" fillId="5" borderId="5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177" fontId="30" fillId="0" borderId="124" xfId="11" applyNumberFormat="1" applyFont="1" applyBorder="1" applyAlignment="1">
      <alignment horizontal="center" vertical="center"/>
    </xf>
    <xf numFmtId="177" fontId="35" fillId="0" borderId="50" xfId="11" applyNumberFormat="1" applyFont="1" applyFill="1" applyBorder="1" applyAlignment="1">
      <alignment horizontal="center" vertical="center"/>
    </xf>
    <xf numFmtId="179" fontId="35" fillId="0" borderId="11" xfId="9" applyNumberFormat="1" applyFont="1" applyFill="1" applyBorder="1" applyAlignment="1">
      <alignment horizontal="center" vertical="center"/>
    </xf>
    <xf numFmtId="179" fontId="35" fillId="0" borderId="12" xfId="9" applyNumberFormat="1" applyFont="1" applyFill="1" applyBorder="1" applyAlignment="1">
      <alignment horizontal="center" vertical="center"/>
    </xf>
    <xf numFmtId="179" fontId="35" fillId="0" borderId="17" xfId="9" applyNumberFormat="1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30" fillId="10" borderId="80" xfId="0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center" vertical="center"/>
    </xf>
    <xf numFmtId="178" fontId="7" fillId="0" borderId="34" xfId="0" applyNumberFormat="1" applyFont="1" applyFill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center" vertical="center"/>
    </xf>
    <xf numFmtId="177" fontId="7" fillId="0" borderId="125" xfId="0" applyNumberFormat="1" applyFont="1" applyFill="1" applyBorder="1" applyAlignment="1">
      <alignment horizontal="center" vertical="center"/>
    </xf>
    <xf numFmtId="180" fontId="7" fillId="0" borderId="78" xfId="0" applyNumberFormat="1" applyFont="1" applyFill="1" applyBorder="1" applyAlignment="1">
      <alignment horizontal="center" vertical="center"/>
    </xf>
    <xf numFmtId="176" fontId="7" fillId="0" borderId="78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9" fontId="7" fillId="0" borderId="78" xfId="0" applyNumberFormat="1" applyFont="1" applyFill="1" applyBorder="1" applyAlignment="1">
      <alignment horizontal="center" vertical="center"/>
    </xf>
    <xf numFmtId="180" fontId="7" fillId="0" borderId="125" xfId="0" applyNumberFormat="1" applyFont="1" applyFill="1" applyBorder="1" applyAlignment="1">
      <alignment horizontal="center" vertical="center"/>
    </xf>
    <xf numFmtId="178" fontId="7" fillId="0" borderId="126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0" fillId="18" borderId="69" xfId="0" applyFont="1" applyFill="1" applyBorder="1" applyAlignment="1">
      <alignment horizontal="center" vertical="center"/>
    </xf>
    <xf numFmtId="0" fontId="30" fillId="18" borderId="127" xfId="0" applyFont="1" applyFill="1" applyBorder="1" applyAlignment="1">
      <alignment vertical="center"/>
    </xf>
    <xf numFmtId="0" fontId="30" fillId="18" borderId="65" xfId="0" applyFont="1" applyFill="1" applyBorder="1" applyAlignment="1">
      <alignment horizontal="right" vertical="center"/>
    </xf>
    <xf numFmtId="177" fontId="30" fillId="0" borderId="128" xfId="0" applyNumberFormat="1" applyFont="1" applyBorder="1">
      <alignment vertical="center"/>
    </xf>
    <xf numFmtId="177" fontId="30" fillId="0" borderId="104" xfId="0" applyNumberFormat="1" applyFont="1" applyBorder="1">
      <alignment vertical="center"/>
    </xf>
    <xf numFmtId="0" fontId="30" fillId="11" borderId="73" xfId="0" applyFont="1" applyFill="1" applyBorder="1" applyAlignment="1">
      <alignment horizontal="center" vertical="center"/>
    </xf>
    <xf numFmtId="0" fontId="30" fillId="11" borderId="61" xfId="0" applyFont="1" applyFill="1" applyBorder="1" applyAlignment="1">
      <alignment vertical="center"/>
    </xf>
    <xf numFmtId="0" fontId="30" fillId="11" borderId="44" xfId="0" applyFont="1" applyFill="1" applyBorder="1" applyAlignment="1">
      <alignment horizontal="right" vertical="center"/>
    </xf>
    <xf numFmtId="179" fontId="7" fillId="0" borderId="19" xfId="5" applyNumberFormat="1" applyFont="1" applyBorder="1" applyAlignment="1">
      <alignment horizontal="center" vertical="center"/>
    </xf>
    <xf numFmtId="0" fontId="0" fillId="0" borderId="129" xfId="0" applyBorder="1">
      <alignment vertical="center"/>
    </xf>
    <xf numFmtId="0" fontId="30" fillId="5" borderId="5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7" fillId="0" borderId="8" xfId="0" applyNumberFormat="1" applyFont="1" applyFill="1" applyBorder="1" applyAlignment="1">
      <alignment horizontal="center" vertical="center"/>
    </xf>
    <xf numFmtId="178" fontId="7" fillId="0" borderId="73" xfId="0" applyNumberFormat="1" applyFont="1" applyFill="1" applyBorder="1" applyAlignment="1">
      <alignment horizontal="center" vertical="center"/>
    </xf>
    <xf numFmtId="178" fontId="7" fillId="0" borderId="74" xfId="0" applyNumberFormat="1" applyFont="1" applyFill="1" applyBorder="1" applyAlignment="1">
      <alignment horizontal="center" vertical="center"/>
    </xf>
    <xf numFmtId="178" fontId="7" fillId="0" borderId="88" xfId="0" applyNumberFormat="1" applyFont="1" applyFill="1" applyBorder="1" applyAlignment="1">
      <alignment horizontal="center" vertical="center"/>
    </xf>
    <xf numFmtId="0" fontId="32" fillId="0" borderId="85" xfId="0" applyFont="1" applyBorder="1">
      <alignment vertical="center"/>
    </xf>
    <xf numFmtId="0" fontId="32" fillId="0" borderId="0" xfId="0" applyFont="1" applyBorder="1">
      <alignment vertical="center"/>
    </xf>
    <xf numFmtId="0" fontId="32" fillId="0" borderId="132" xfId="0" applyFont="1" applyBorder="1">
      <alignment vertical="center"/>
    </xf>
    <xf numFmtId="0" fontId="32" fillId="0" borderId="117" xfId="0" applyFont="1" applyBorder="1">
      <alignment vertical="center"/>
    </xf>
    <xf numFmtId="181" fontId="7" fillId="0" borderId="17" xfId="0" applyNumberFormat="1" applyFont="1" applyFill="1" applyBorder="1" applyAlignment="1">
      <alignment horizontal="center" vertical="center"/>
    </xf>
    <xf numFmtId="181" fontId="7" fillId="0" borderId="70" xfId="0" applyNumberFormat="1" applyFont="1" applyFill="1" applyBorder="1" applyAlignment="1">
      <alignment horizontal="center" vertical="center"/>
    </xf>
    <xf numFmtId="181" fontId="7" fillId="0" borderId="6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181" fontId="7" fillId="0" borderId="56" xfId="0" applyNumberFormat="1" applyFont="1" applyFill="1" applyBorder="1" applyAlignment="1">
      <alignment horizontal="center" vertical="center"/>
    </xf>
    <xf numFmtId="181" fontId="7" fillId="0" borderId="28" xfId="0" applyNumberFormat="1" applyFont="1" applyFill="1" applyBorder="1" applyAlignment="1">
      <alignment horizontal="center" vertical="center"/>
    </xf>
    <xf numFmtId="181" fontId="7" fillId="0" borderId="71" xfId="0" applyNumberFormat="1" applyFont="1" applyFill="1" applyBorder="1" applyAlignment="1">
      <alignment horizontal="center" vertical="center"/>
    </xf>
    <xf numFmtId="0" fontId="30" fillId="19" borderId="58" xfId="0" applyFont="1" applyFill="1" applyBorder="1" applyAlignment="1">
      <alignment horizontal="center" vertical="center"/>
    </xf>
    <xf numFmtId="0" fontId="7" fillId="19" borderId="63" xfId="0" applyFont="1" applyFill="1" applyBorder="1" applyAlignment="1">
      <alignment horizontal="center" vertical="center"/>
    </xf>
    <xf numFmtId="0" fontId="7" fillId="19" borderId="64" xfId="0" applyFont="1" applyFill="1" applyBorder="1" applyAlignment="1">
      <alignment horizontal="center" vertical="center"/>
    </xf>
    <xf numFmtId="0" fontId="30" fillId="19" borderId="39" xfId="0" applyFont="1" applyFill="1" applyBorder="1" applyAlignment="1">
      <alignment horizontal="right" vertical="center"/>
    </xf>
    <xf numFmtId="0" fontId="30" fillId="19" borderId="46" xfId="0" applyFont="1" applyFill="1" applyBorder="1" applyAlignment="1">
      <alignment horizontal="right" vertical="center"/>
    </xf>
    <xf numFmtId="0" fontId="30" fillId="19" borderId="130" xfId="0" applyFont="1" applyFill="1" applyBorder="1" applyAlignment="1">
      <alignment horizontal="right" vertical="center"/>
    </xf>
    <xf numFmtId="0" fontId="30" fillId="19" borderId="88" xfId="0" applyFont="1" applyFill="1" applyBorder="1" applyAlignment="1">
      <alignment horizontal="center" vertical="center"/>
    </xf>
    <xf numFmtId="0" fontId="30" fillId="19" borderId="57" xfId="0" applyFont="1" applyFill="1" applyBorder="1" applyAlignment="1">
      <alignment vertical="center"/>
    </xf>
    <xf numFmtId="0" fontId="30" fillId="19" borderId="5" xfId="0" applyFont="1" applyFill="1" applyBorder="1" applyAlignment="1">
      <alignment horizontal="right" vertical="center"/>
    </xf>
    <xf numFmtId="0" fontId="30" fillId="19" borderId="34" xfId="0" applyFont="1" applyFill="1" applyBorder="1" applyAlignment="1">
      <alignment horizontal="center" vertical="center"/>
    </xf>
    <xf numFmtId="0" fontId="30" fillId="19" borderId="62" xfId="0" applyFont="1" applyFill="1" applyBorder="1" applyAlignment="1">
      <alignment vertical="center"/>
    </xf>
    <xf numFmtId="0" fontId="30" fillId="19" borderId="2" xfId="0" applyFont="1" applyFill="1" applyBorder="1" applyAlignment="1">
      <alignment horizontal="right" vertical="center"/>
    </xf>
    <xf numFmtId="14" fontId="0" fillId="0" borderId="0" xfId="0" applyNumberFormat="1">
      <alignment vertical="center"/>
    </xf>
    <xf numFmtId="177" fontId="30" fillId="0" borderId="71" xfId="0" applyNumberFormat="1" applyFont="1" applyBorder="1">
      <alignment vertical="center"/>
    </xf>
    <xf numFmtId="177" fontId="7" fillId="0" borderId="51" xfId="0" applyNumberFormat="1" applyFont="1" applyFill="1" applyBorder="1" applyAlignment="1">
      <alignment horizontal="center" vertical="center"/>
    </xf>
    <xf numFmtId="177" fontId="7" fillId="0" borderId="88" xfId="0" applyNumberFormat="1" applyFont="1" applyFill="1" applyBorder="1" applyAlignment="1">
      <alignment horizontal="center" vertical="center"/>
    </xf>
    <xf numFmtId="0" fontId="34" fillId="14" borderId="92" xfId="0" applyFont="1" applyFill="1" applyBorder="1" applyAlignment="1">
      <alignment vertical="center"/>
    </xf>
    <xf numFmtId="0" fontId="34" fillId="14" borderId="100" xfId="0" applyFont="1" applyFill="1" applyBorder="1" applyAlignment="1">
      <alignment vertical="center"/>
    </xf>
    <xf numFmtId="0" fontId="34" fillId="14" borderId="93" xfId="0" applyFont="1" applyFill="1" applyBorder="1" applyAlignment="1">
      <alignment vertical="center"/>
    </xf>
    <xf numFmtId="0" fontId="34" fillId="14" borderId="5" xfId="0" applyFont="1" applyFill="1" applyBorder="1" applyAlignment="1">
      <alignment vertical="center"/>
    </xf>
    <xf numFmtId="177" fontId="7" fillId="0" borderId="133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184" fontId="30" fillId="0" borderId="12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distributed" vertical="center"/>
    </xf>
    <xf numFmtId="0" fontId="30" fillId="0" borderId="10" xfId="0" applyFont="1" applyFill="1" applyBorder="1" applyAlignment="1">
      <alignment horizontal="center" vertical="center"/>
    </xf>
    <xf numFmtId="0" fontId="29" fillId="0" borderId="9" xfId="0" quotePrefix="1" applyFont="1" applyFill="1" applyBorder="1" applyAlignment="1">
      <alignment horizontal="center" vertical="center"/>
    </xf>
    <xf numFmtId="177" fontId="30" fillId="0" borderId="11" xfId="0" applyNumberFormat="1" applyFont="1" applyFill="1" applyBorder="1" applyAlignment="1">
      <alignment horizontal="center" vertical="center"/>
    </xf>
    <xf numFmtId="177" fontId="30" fillId="0" borderId="12" xfId="0" applyNumberFormat="1" applyFont="1" applyFill="1" applyBorder="1" applyAlignment="1">
      <alignment horizontal="center" vertical="center"/>
    </xf>
    <xf numFmtId="177" fontId="30" fillId="0" borderId="50" xfId="11" applyNumberFormat="1" applyFont="1" applyFill="1" applyBorder="1" applyAlignment="1">
      <alignment horizontal="center" vertical="center"/>
    </xf>
    <xf numFmtId="180" fontId="30" fillId="0" borderId="9" xfId="0" applyNumberFormat="1" applyFont="1" applyFill="1" applyBorder="1" applyAlignment="1">
      <alignment horizontal="center" vertical="center"/>
    </xf>
    <xf numFmtId="180" fontId="30" fillId="0" borderId="12" xfId="0" applyNumberFormat="1" applyFont="1" applyFill="1" applyBorder="1" applyAlignment="1">
      <alignment horizontal="center" vertical="center"/>
    </xf>
    <xf numFmtId="180" fontId="30" fillId="0" borderId="50" xfId="6" applyNumberFormat="1" applyFont="1" applyFill="1" applyBorder="1" applyAlignment="1">
      <alignment horizontal="center" vertical="center"/>
    </xf>
    <xf numFmtId="180" fontId="30" fillId="0" borderId="34" xfId="0" applyNumberFormat="1" applyFont="1" applyFill="1" applyBorder="1" applyAlignment="1">
      <alignment horizontal="center" vertical="center"/>
    </xf>
    <xf numFmtId="180" fontId="30" fillId="0" borderId="20" xfId="0" applyNumberFormat="1" applyFont="1" applyFill="1" applyBorder="1" applyAlignment="1">
      <alignment horizontal="center" vertical="center"/>
    </xf>
    <xf numFmtId="176" fontId="30" fillId="0" borderId="12" xfId="0" applyNumberFormat="1" applyFont="1" applyFill="1" applyBorder="1" applyAlignment="1">
      <alignment horizontal="center" vertical="center"/>
    </xf>
    <xf numFmtId="176" fontId="30" fillId="0" borderId="8" xfId="0" applyNumberFormat="1" applyFont="1" applyFill="1" applyBorder="1" applyAlignment="1">
      <alignment horizontal="center" vertical="center"/>
    </xf>
    <xf numFmtId="179" fontId="30" fillId="0" borderId="11" xfId="9" applyNumberFormat="1" applyFont="1" applyFill="1" applyBorder="1" applyAlignment="1">
      <alignment horizontal="center" vertical="center"/>
    </xf>
    <xf numFmtId="179" fontId="30" fillId="0" borderId="12" xfId="9" applyNumberFormat="1" applyFont="1" applyFill="1" applyBorder="1" applyAlignment="1">
      <alignment horizontal="center" vertical="center"/>
    </xf>
    <xf numFmtId="179" fontId="30" fillId="0" borderId="12" xfId="0" applyNumberFormat="1" applyFont="1" applyFill="1" applyBorder="1" applyAlignment="1">
      <alignment horizontal="center" vertical="center"/>
    </xf>
    <xf numFmtId="179" fontId="30" fillId="0" borderId="11" xfId="0" applyNumberFormat="1" applyFont="1" applyFill="1" applyBorder="1" applyAlignment="1">
      <alignment horizontal="center" vertical="center"/>
    </xf>
    <xf numFmtId="180" fontId="30" fillId="0" borderId="55" xfId="0" applyNumberFormat="1" applyFont="1" applyFill="1" applyBorder="1" applyAlignment="1">
      <alignment horizontal="center" vertical="center"/>
    </xf>
    <xf numFmtId="180" fontId="30" fillId="0" borderId="73" xfId="0" applyNumberFormat="1" applyFont="1" applyFill="1" applyBorder="1" applyAlignment="1">
      <alignment horizontal="center" vertical="center"/>
    </xf>
    <xf numFmtId="177" fontId="30" fillId="0" borderId="16" xfId="0" applyNumberFormat="1" applyFont="1" applyFill="1" applyBorder="1" applyAlignment="1">
      <alignment horizontal="center" vertical="center"/>
    </xf>
    <xf numFmtId="178" fontId="30" fillId="0" borderId="9" xfId="0" applyNumberFormat="1" applyFont="1" applyFill="1" applyBorder="1" applyAlignment="1">
      <alignment horizontal="center" vertical="center"/>
    </xf>
    <xf numFmtId="178" fontId="30" fillId="0" borderId="8" xfId="0" applyNumberFormat="1" applyFont="1" applyFill="1" applyBorder="1" applyAlignment="1">
      <alignment horizontal="center" vertical="center"/>
    </xf>
    <xf numFmtId="181" fontId="30" fillId="0" borderId="11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vertical="center"/>
    </xf>
    <xf numFmtId="181" fontId="30" fillId="0" borderId="69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/>
    </xf>
    <xf numFmtId="184" fontId="30" fillId="0" borderId="11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distributed" vertical="center"/>
    </xf>
    <xf numFmtId="0" fontId="30" fillId="0" borderId="52" xfId="0" applyFont="1" applyFill="1" applyBorder="1" applyAlignment="1">
      <alignment horizontal="center" vertical="center"/>
    </xf>
    <xf numFmtId="0" fontId="29" fillId="0" borderId="34" xfId="0" quotePrefix="1" applyFont="1" applyFill="1" applyBorder="1" applyAlignment="1">
      <alignment horizontal="center" vertical="center"/>
    </xf>
    <xf numFmtId="177" fontId="30" fillId="0" borderId="54" xfId="0" applyNumberFormat="1" applyFont="1" applyFill="1" applyBorder="1" applyAlignment="1">
      <alignment horizontal="center" vertical="center"/>
    </xf>
    <xf numFmtId="177" fontId="30" fillId="0" borderId="18" xfId="0" applyNumberFormat="1" applyFont="1" applyFill="1" applyBorder="1" applyAlignment="1">
      <alignment horizontal="center" vertical="center"/>
    </xf>
    <xf numFmtId="180" fontId="30" fillId="0" borderId="33" xfId="0" applyNumberFormat="1" applyFont="1" applyFill="1" applyBorder="1" applyAlignment="1">
      <alignment horizontal="center" vertical="center"/>
    </xf>
    <xf numFmtId="180" fontId="30" fillId="0" borderId="18" xfId="0" applyNumberFormat="1" applyFont="1" applyFill="1" applyBorder="1" applyAlignment="1">
      <alignment horizontal="center" vertical="center"/>
    </xf>
    <xf numFmtId="180" fontId="30" fillId="0" borderId="44" xfId="6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/>
    </xf>
    <xf numFmtId="176" fontId="30" fillId="0" borderId="72" xfId="0" applyNumberFormat="1" applyFont="1" applyFill="1" applyBorder="1" applyAlignment="1">
      <alignment horizontal="center" vertical="center"/>
    </xf>
    <xf numFmtId="179" fontId="30" fillId="0" borderId="18" xfId="0" applyNumberFormat="1" applyFont="1" applyFill="1" applyBorder="1" applyAlignment="1">
      <alignment horizontal="center" vertical="center"/>
    </xf>
    <xf numFmtId="179" fontId="30" fillId="0" borderId="54" xfId="0" applyNumberFormat="1" applyFont="1" applyFill="1" applyBorder="1" applyAlignment="1">
      <alignment horizontal="center" vertical="center"/>
    </xf>
    <xf numFmtId="178" fontId="30" fillId="0" borderId="73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77" fontId="30" fillId="0" borderId="55" xfId="0" applyNumberFormat="1" applyFont="1" applyFill="1" applyBorder="1" applyAlignment="1">
      <alignment horizontal="center" vertical="center"/>
    </xf>
    <xf numFmtId="177" fontId="30" fillId="0" borderId="17" xfId="0" applyNumberFormat="1" applyFont="1" applyFill="1" applyBorder="1" applyAlignment="1">
      <alignment horizontal="center" vertical="center"/>
    </xf>
    <xf numFmtId="180" fontId="30" fillId="0" borderId="17" xfId="0" applyNumberFormat="1" applyFont="1" applyFill="1" applyBorder="1" applyAlignment="1">
      <alignment horizontal="center" vertical="center"/>
    </xf>
    <xf numFmtId="180" fontId="30" fillId="0" borderId="88" xfId="6" applyNumberFormat="1" applyFont="1" applyFill="1" applyBorder="1" applyAlignment="1">
      <alignment horizontal="center" vertical="center"/>
    </xf>
    <xf numFmtId="176" fontId="30" fillId="0" borderId="17" xfId="0" applyNumberFormat="1" applyFont="1" applyFill="1" applyBorder="1" applyAlignment="1">
      <alignment horizontal="center" vertical="center"/>
    </xf>
    <xf numFmtId="176" fontId="30" fillId="0" borderId="73" xfId="0" applyNumberFormat="1" applyFont="1" applyFill="1" applyBorder="1" applyAlignment="1">
      <alignment horizontal="center" vertical="center"/>
    </xf>
    <xf numFmtId="179" fontId="30" fillId="0" borderId="17" xfId="0" applyNumberFormat="1" applyFont="1" applyFill="1" applyBorder="1" applyAlignment="1">
      <alignment horizontal="center" vertical="center"/>
    </xf>
    <xf numFmtId="179" fontId="30" fillId="0" borderId="55" xfId="0" applyNumberFormat="1" applyFont="1" applyFill="1" applyBorder="1" applyAlignment="1">
      <alignment horizontal="center" vertical="center"/>
    </xf>
    <xf numFmtId="181" fontId="30" fillId="0" borderId="70" xfId="0" applyNumberFormat="1" applyFont="1" applyFill="1" applyBorder="1" applyAlignment="1">
      <alignment horizontal="center" vertical="center"/>
    </xf>
    <xf numFmtId="0" fontId="29" fillId="0" borderId="19" xfId="5" applyFont="1" applyFill="1" applyBorder="1" applyAlignment="1">
      <alignment horizontal="distributed" vertical="center"/>
    </xf>
    <xf numFmtId="0" fontId="29" fillId="0" borderId="9" xfId="5" applyFont="1" applyFill="1" applyBorder="1" applyAlignment="1">
      <alignment horizontal="center" vertical="center"/>
    </xf>
    <xf numFmtId="180" fontId="30" fillId="0" borderId="46" xfId="0" applyNumberFormat="1" applyFont="1" applyFill="1" applyBorder="1" applyAlignment="1">
      <alignment horizontal="center" vertical="center"/>
    </xf>
    <xf numFmtId="180" fontId="30" fillId="0" borderId="73" xfId="6" applyNumberFormat="1" applyFont="1" applyFill="1" applyBorder="1" applyAlignment="1">
      <alignment horizontal="center" vertical="center"/>
    </xf>
    <xf numFmtId="0" fontId="29" fillId="0" borderId="9" xfId="0" quotePrefix="1" applyNumberFormat="1" applyFont="1" applyFill="1" applyBorder="1" applyAlignment="1">
      <alignment horizontal="center" vertical="center"/>
    </xf>
    <xf numFmtId="179" fontId="30" fillId="0" borderId="18" xfId="9" applyNumberFormat="1" applyFont="1" applyFill="1" applyBorder="1" applyAlignment="1">
      <alignment horizontal="center" vertical="center"/>
    </xf>
    <xf numFmtId="179" fontId="30" fillId="0" borderId="17" xfId="9" applyNumberFormat="1" applyFont="1" applyFill="1" applyBorder="1" applyAlignment="1">
      <alignment horizontal="center" vertical="center"/>
    </xf>
    <xf numFmtId="179" fontId="30" fillId="0" borderId="54" xfId="9" applyNumberFormat="1" applyFont="1" applyFill="1" applyBorder="1" applyAlignment="1">
      <alignment horizontal="center" vertical="center"/>
    </xf>
    <xf numFmtId="180" fontId="30" fillId="0" borderId="11" xfId="0" applyNumberFormat="1" applyFont="1" applyFill="1" applyBorder="1" applyAlignment="1">
      <alignment horizontal="center" vertical="center"/>
    </xf>
    <xf numFmtId="180" fontId="30" fillId="0" borderId="8" xfId="6" applyNumberFormat="1" applyFont="1" applyFill="1" applyBorder="1" applyAlignment="1">
      <alignment horizontal="center" vertical="center"/>
    </xf>
    <xf numFmtId="179" fontId="30" fillId="0" borderId="55" xfId="9" applyNumberFormat="1" applyFont="1" applyFill="1" applyBorder="1" applyAlignment="1">
      <alignment horizontal="center" vertical="center"/>
    </xf>
    <xf numFmtId="180" fontId="30" fillId="0" borderId="0" xfId="0" applyNumberFormat="1" applyFont="1" applyFill="1" applyBorder="1" applyAlignment="1">
      <alignment horizontal="center" vertical="center"/>
    </xf>
    <xf numFmtId="180" fontId="30" fillId="0" borderId="72" xfId="6" applyNumberFormat="1" applyFont="1" applyFill="1" applyBorder="1" applyAlignment="1">
      <alignment horizontal="center" vertical="center"/>
    </xf>
    <xf numFmtId="180" fontId="30" fillId="0" borderId="19" xfId="0" applyNumberFormat="1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9" fillId="15" borderId="92" xfId="0" applyFont="1" applyFill="1" applyBorder="1" applyAlignment="1">
      <alignment horizontal="center" vertical="center"/>
    </xf>
    <xf numFmtId="0" fontId="19" fillId="15" borderId="89" xfId="0" applyFont="1" applyFill="1" applyBorder="1" applyAlignment="1">
      <alignment horizontal="center" vertical="center"/>
    </xf>
    <xf numFmtId="0" fontId="19" fillId="15" borderId="100" xfId="0" applyFont="1" applyFill="1" applyBorder="1" applyAlignment="1">
      <alignment horizontal="center" vertical="center"/>
    </xf>
    <xf numFmtId="0" fontId="19" fillId="15" borderId="93" xfId="0" applyFont="1" applyFill="1" applyBorder="1" applyAlignment="1">
      <alignment horizontal="center" vertical="center"/>
    </xf>
    <xf numFmtId="0" fontId="19" fillId="15" borderId="6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/>
    </xf>
    <xf numFmtId="0" fontId="30" fillId="7" borderId="82" xfId="0" applyFont="1" applyFill="1" applyBorder="1" applyAlignment="1">
      <alignment horizontal="center" vertical="center"/>
    </xf>
    <xf numFmtId="0" fontId="30" fillId="7" borderId="95" xfId="0" applyFont="1" applyFill="1" applyBorder="1" applyAlignment="1">
      <alignment horizontal="center" vertical="center"/>
    </xf>
    <xf numFmtId="0" fontId="30" fillId="7" borderId="96" xfId="0" applyFont="1" applyFill="1" applyBorder="1" applyAlignment="1">
      <alignment horizontal="center" vertical="center"/>
    </xf>
    <xf numFmtId="0" fontId="19" fillId="13" borderId="97" xfId="0" applyFont="1" applyFill="1" applyBorder="1" applyAlignment="1">
      <alignment horizontal="center" vertical="center"/>
    </xf>
    <xf numFmtId="0" fontId="19" fillId="13" borderId="98" xfId="0" applyFont="1" applyFill="1" applyBorder="1" applyAlignment="1">
      <alignment horizontal="center" vertical="center"/>
    </xf>
    <xf numFmtId="0" fontId="19" fillId="13" borderId="99" xfId="0" applyFont="1" applyFill="1" applyBorder="1" applyAlignment="1">
      <alignment horizontal="center" vertical="center"/>
    </xf>
    <xf numFmtId="0" fontId="30" fillId="5" borderId="105" xfId="0" applyFont="1" applyFill="1" applyBorder="1" applyAlignment="1">
      <alignment horizontal="center" vertical="center"/>
    </xf>
    <xf numFmtId="0" fontId="30" fillId="5" borderId="58" xfId="0" applyFont="1" applyFill="1" applyBorder="1" applyAlignment="1">
      <alignment horizontal="center" vertical="center"/>
    </xf>
    <xf numFmtId="0" fontId="30" fillId="5" borderId="101" xfId="0" applyFont="1" applyFill="1" applyBorder="1" applyAlignment="1">
      <alignment horizontal="center" vertical="center"/>
    </xf>
    <xf numFmtId="0" fontId="30" fillId="5" borderId="57" xfId="0" applyFont="1" applyFill="1" applyBorder="1" applyAlignment="1">
      <alignment horizontal="center" vertical="center"/>
    </xf>
    <xf numFmtId="0" fontId="7" fillId="9" borderId="82" xfId="0" applyFont="1" applyFill="1" applyBorder="1" applyAlignment="1">
      <alignment horizontal="center" vertical="center"/>
    </xf>
    <xf numFmtId="0" fontId="7" fillId="9" borderId="86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9" fillId="13" borderId="16" xfId="0" applyFont="1" applyFill="1" applyBorder="1" applyAlignment="1">
      <alignment horizontal="center" vertical="center"/>
    </xf>
    <xf numFmtId="0" fontId="19" fillId="13" borderId="19" xfId="0" applyFont="1" applyFill="1" applyBorder="1" applyAlignment="1">
      <alignment horizontal="center" vertical="center"/>
    </xf>
    <xf numFmtId="0" fontId="19" fillId="13" borderId="50" xfId="0" applyFont="1" applyFill="1" applyBorder="1" applyAlignment="1">
      <alignment horizontal="center" vertical="center"/>
    </xf>
    <xf numFmtId="0" fontId="7" fillId="7" borderId="84" xfId="0" applyFont="1" applyFill="1" applyBorder="1" applyAlignment="1">
      <alignment horizontal="center" vertical="center"/>
    </xf>
    <xf numFmtId="0" fontId="7" fillId="7" borderId="95" xfId="0" applyFont="1" applyFill="1" applyBorder="1" applyAlignment="1">
      <alignment horizontal="center" vertical="center"/>
    </xf>
    <xf numFmtId="0" fontId="7" fillId="7" borderId="96" xfId="0" applyFont="1" applyFill="1" applyBorder="1" applyAlignment="1">
      <alignment horizontal="center" vertical="center"/>
    </xf>
    <xf numFmtId="0" fontId="30" fillId="7" borderId="86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102" xfId="0" applyFont="1" applyBorder="1" applyAlignment="1">
      <alignment horizontal="left" vertical="center"/>
    </xf>
    <xf numFmtId="0" fontId="32" fillId="0" borderId="103" xfId="0" applyFont="1" applyBorder="1" applyAlignment="1">
      <alignment horizontal="left" vertical="center"/>
    </xf>
    <xf numFmtId="0" fontId="32" fillId="0" borderId="106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0" borderId="107" xfId="0" applyFont="1" applyBorder="1" applyAlignment="1">
      <alignment horizontal="left" vertical="center"/>
    </xf>
    <xf numFmtId="0" fontId="32" fillId="0" borderId="47" xfId="0" applyFont="1" applyBorder="1" applyAlignment="1">
      <alignment horizontal="left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3" fontId="32" fillId="0" borderId="103" xfId="0" applyNumberFormat="1" applyFont="1" applyBorder="1" applyAlignment="1">
      <alignment horizontal="left" vertical="center"/>
    </xf>
    <xf numFmtId="183" fontId="32" fillId="0" borderId="110" xfId="0" applyNumberFormat="1" applyFont="1" applyBorder="1" applyAlignment="1">
      <alignment horizontal="left" vertical="center"/>
    </xf>
    <xf numFmtId="0" fontId="32" fillId="0" borderId="36" xfId="0" applyFont="1" applyBorder="1" applyAlignment="1">
      <alignment horizontal="left" vertical="center"/>
    </xf>
    <xf numFmtId="183" fontId="32" fillId="0" borderId="16" xfId="0" applyNumberFormat="1" applyFont="1" applyBorder="1" applyAlignment="1">
      <alignment horizontal="left" vertical="center"/>
    </xf>
    <xf numFmtId="183" fontId="32" fillId="0" borderId="19" xfId="0" applyNumberFormat="1" applyFont="1" applyBorder="1" applyAlignment="1">
      <alignment horizontal="left" vertical="center"/>
    </xf>
    <xf numFmtId="183" fontId="32" fillId="0" borderId="104" xfId="0" applyNumberFormat="1" applyFont="1" applyBorder="1" applyAlignment="1">
      <alignment horizontal="left" vertical="center"/>
    </xf>
    <xf numFmtId="0" fontId="32" fillId="0" borderId="77" xfId="0" applyFont="1" applyBorder="1" applyAlignment="1">
      <alignment horizontal="left" vertical="center"/>
    </xf>
    <xf numFmtId="0" fontId="19" fillId="4" borderId="92" xfId="0" applyFont="1" applyFill="1" applyBorder="1" applyAlignment="1">
      <alignment horizontal="center" vertical="center"/>
    </xf>
    <xf numFmtId="0" fontId="19" fillId="4" borderId="89" xfId="0" applyFont="1" applyFill="1" applyBorder="1" applyAlignment="1">
      <alignment horizontal="center" vertical="center"/>
    </xf>
    <xf numFmtId="0" fontId="19" fillId="4" borderId="100" xfId="0" applyFont="1" applyFill="1" applyBorder="1" applyAlignment="1">
      <alignment horizontal="center" vertical="center"/>
    </xf>
    <xf numFmtId="0" fontId="19" fillId="4" borderId="93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34" fillId="16" borderId="92" xfId="0" applyFont="1" applyFill="1" applyBorder="1" applyAlignment="1">
      <alignment horizontal="center" vertical="center"/>
    </xf>
    <xf numFmtId="0" fontId="34" fillId="16" borderId="89" xfId="0" applyFont="1" applyFill="1" applyBorder="1" applyAlignment="1">
      <alignment horizontal="center" vertical="center"/>
    </xf>
    <xf numFmtId="0" fontId="34" fillId="16" borderId="100" xfId="0" applyFont="1" applyFill="1" applyBorder="1" applyAlignment="1">
      <alignment horizontal="center" vertical="center"/>
    </xf>
    <xf numFmtId="0" fontId="34" fillId="16" borderId="93" xfId="0" applyFont="1" applyFill="1" applyBorder="1" applyAlignment="1">
      <alignment horizontal="center" vertical="center"/>
    </xf>
    <xf numFmtId="0" fontId="34" fillId="16" borderId="6" xfId="0" applyFont="1" applyFill="1" applyBorder="1" applyAlignment="1">
      <alignment horizontal="center" vertical="center"/>
    </xf>
    <xf numFmtId="0" fontId="34" fillId="16" borderId="5" xfId="0" applyFont="1" applyFill="1" applyBorder="1" applyAlignment="1">
      <alignment horizontal="center" vertical="center"/>
    </xf>
    <xf numFmtId="0" fontId="30" fillId="10" borderId="84" xfId="0" applyFont="1" applyFill="1" applyBorder="1" applyAlignment="1">
      <alignment horizontal="center" vertical="center"/>
    </xf>
    <xf numFmtId="0" fontId="30" fillId="10" borderId="95" xfId="0" applyFont="1" applyFill="1" applyBorder="1" applyAlignment="1">
      <alignment horizontal="center" vertical="center"/>
    </xf>
    <xf numFmtId="0" fontId="30" fillId="10" borderId="86" xfId="0" applyFont="1" applyFill="1" applyBorder="1" applyAlignment="1">
      <alignment horizontal="center" vertical="center"/>
    </xf>
    <xf numFmtId="0" fontId="30" fillId="19" borderId="82" xfId="0" applyFont="1" applyFill="1" applyBorder="1" applyAlignment="1">
      <alignment horizontal="center" vertical="center"/>
    </xf>
    <xf numFmtId="0" fontId="30" fillId="19" borderId="131" xfId="0" applyFont="1" applyFill="1" applyBorder="1" applyAlignment="1">
      <alignment horizontal="center" vertical="center"/>
    </xf>
    <xf numFmtId="0" fontId="34" fillId="20" borderId="92" xfId="0" applyFont="1" applyFill="1" applyBorder="1" applyAlignment="1">
      <alignment horizontal="center" vertical="center"/>
    </xf>
    <xf numFmtId="0" fontId="34" fillId="20" borderId="89" xfId="0" applyFont="1" applyFill="1" applyBorder="1" applyAlignment="1">
      <alignment horizontal="center" vertical="center"/>
    </xf>
    <xf numFmtId="0" fontId="34" fillId="20" borderId="83" xfId="0" applyFont="1" applyFill="1" applyBorder="1" applyAlignment="1">
      <alignment horizontal="center" vertical="center"/>
    </xf>
    <xf numFmtId="0" fontId="34" fillId="20" borderId="93" xfId="0" applyFont="1" applyFill="1" applyBorder="1" applyAlignment="1">
      <alignment horizontal="center" vertical="center"/>
    </xf>
    <xf numFmtId="0" fontId="34" fillId="20" borderId="6" xfId="0" applyFont="1" applyFill="1" applyBorder="1" applyAlignment="1">
      <alignment horizontal="center" vertical="center"/>
    </xf>
    <xf numFmtId="0" fontId="34" fillId="20" borderId="94" xfId="0" applyFont="1" applyFill="1" applyBorder="1" applyAlignment="1">
      <alignment horizontal="center" vertical="center"/>
    </xf>
    <xf numFmtId="0" fontId="34" fillId="14" borderId="92" xfId="0" applyFont="1" applyFill="1" applyBorder="1" applyAlignment="1">
      <alignment horizontal="center" vertical="center"/>
    </xf>
    <xf numFmtId="0" fontId="34" fillId="14" borderId="100" xfId="0" applyFont="1" applyFill="1" applyBorder="1" applyAlignment="1">
      <alignment horizontal="center" vertical="center"/>
    </xf>
    <xf numFmtId="0" fontId="34" fillId="14" borderId="93" xfId="0" applyFont="1" applyFill="1" applyBorder="1" applyAlignment="1">
      <alignment horizontal="center" vertical="center"/>
    </xf>
    <xf numFmtId="0" fontId="34" fillId="14" borderId="5" xfId="0" applyFont="1" applyFill="1" applyBorder="1" applyAlignment="1">
      <alignment horizontal="center" vertical="center"/>
    </xf>
    <xf numFmtId="0" fontId="34" fillId="12" borderId="16" xfId="0" applyFont="1" applyFill="1" applyBorder="1" applyAlignment="1">
      <alignment horizontal="center" vertical="center"/>
    </xf>
    <xf numFmtId="0" fontId="34" fillId="12" borderId="50" xfId="0" applyFont="1" applyFill="1" applyBorder="1" applyAlignment="1">
      <alignment horizontal="center" vertical="center"/>
    </xf>
    <xf numFmtId="0" fontId="34" fillId="13" borderId="16" xfId="0" applyFont="1" applyFill="1" applyBorder="1" applyAlignment="1">
      <alignment horizontal="center" vertical="center"/>
    </xf>
    <xf numFmtId="0" fontId="34" fillId="13" borderId="50" xfId="0" applyFont="1" applyFill="1" applyBorder="1" applyAlignment="1">
      <alignment horizontal="center" vertical="center"/>
    </xf>
    <xf numFmtId="0" fontId="30" fillId="8" borderId="101" xfId="0" applyFont="1" applyFill="1" applyBorder="1" applyAlignment="1">
      <alignment horizontal="center" vertical="center"/>
    </xf>
    <xf numFmtId="0" fontId="34" fillId="12" borderId="97" xfId="0" applyFont="1" applyFill="1" applyBorder="1" applyAlignment="1">
      <alignment horizontal="center" vertical="center"/>
    </xf>
    <xf numFmtId="0" fontId="34" fillId="12" borderId="98" xfId="0" applyFont="1" applyFill="1" applyBorder="1" applyAlignment="1">
      <alignment horizontal="center" vertical="center"/>
    </xf>
    <xf numFmtId="0" fontId="34" fillId="12" borderId="99" xfId="0" applyFont="1" applyFill="1" applyBorder="1" applyAlignment="1">
      <alignment horizontal="center" vertical="center"/>
    </xf>
    <xf numFmtId="0" fontId="30" fillId="8" borderId="82" xfId="0" applyFont="1" applyFill="1" applyBorder="1" applyAlignment="1">
      <alignment horizontal="center" vertical="center"/>
    </xf>
    <xf numFmtId="0" fontId="30" fillId="8" borderId="86" xfId="0" applyFont="1" applyFill="1" applyBorder="1" applyAlignment="1">
      <alignment horizontal="center" vertical="center"/>
    </xf>
    <xf numFmtId="0" fontId="30" fillId="19" borderId="96" xfId="0" applyFont="1" applyFill="1" applyBorder="1" applyAlignment="1">
      <alignment horizontal="center" vertical="center"/>
    </xf>
    <xf numFmtId="183" fontId="32" fillId="0" borderId="112" xfId="0" applyNumberFormat="1" applyFont="1" applyBorder="1" applyAlignment="1">
      <alignment horizontal="left" vertical="center"/>
    </xf>
    <xf numFmtId="183" fontId="32" fillId="0" borderId="113" xfId="0" applyNumberFormat="1" applyFont="1" applyBorder="1" applyAlignment="1">
      <alignment horizontal="left" vertical="center"/>
    </xf>
    <xf numFmtId="0" fontId="30" fillId="0" borderId="10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107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4" fillId="16" borderId="114" xfId="0" applyFont="1" applyFill="1" applyBorder="1" applyAlignment="1">
      <alignment horizontal="center" vertical="center"/>
    </xf>
    <xf numFmtId="0" fontId="34" fillId="16" borderId="42" xfId="0" applyFont="1" applyFill="1" applyBorder="1" applyAlignment="1">
      <alignment horizontal="center" vertical="center"/>
    </xf>
    <xf numFmtId="0" fontId="30" fillId="0" borderId="111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34" fillId="12" borderId="92" xfId="0" applyFont="1" applyFill="1" applyBorder="1" applyAlignment="1">
      <alignment horizontal="center" vertical="center"/>
    </xf>
    <xf numFmtId="0" fontId="34" fillId="12" borderId="89" xfId="0" applyFont="1" applyFill="1" applyBorder="1" applyAlignment="1">
      <alignment horizontal="center" vertical="center"/>
    </xf>
    <xf numFmtId="0" fontId="34" fillId="12" borderId="100" xfId="0" applyFont="1" applyFill="1" applyBorder="1" applyAlignment="1">
      <alignment horizontal="center" vertical="center"/>
    </xf>
    <xf numFmtId="183" fontId="32" fillId="0" borderId="7" xfId="0" applyNumberFormat="1" applyFont="1" applyBorder="1" applyAlignment="1">
      <alignment horizontal="left" vertical="center"/>
    </xf>
    <xf numFmtId="183" fontId="32" fillId="0" borderId="77" xfId="0" applyNumberFormat="1" applyFont="1" applyBorder="1" applyAlignment="1">
      <alignment horizontal="left" vertical="center"/>
    </xf>
    <xf numFmtId="183" fontId="32" fillId="0" borderId="47" xfId="0" applyNumberFormat="1" applyFont="1" applyBorder="1" applyAlignment="1">
      <alignment horizontal="left" vertical="center"/>
    </xf>
    <xf numFmtId="183" fontId="32" fillId="0" borderId="36" xfId="0" applyNumberFormat="1" applyFont="1" applyBorder="1" applyAlignment="1">
      <alignment horizontal="left" vertical="center"/>
    </xf>
    <xf numFmtId="0" fontId="34" fillId="20" borderId="100" xfId="0" applyFont="1" applyFill="1" applyBorder="1" applyAlignment="1">
      <alignment horizontal="center" vertical="center"/>
    </xf>
    <xf numFmtId="0" fontId="34" fillId="20" borderId="5" xfId="0" applyFont="1" applyFill="1" applyBorder="1" applyAlignment="1">
      <alignment horizontal="center" vertical="center"/>
    </xf>
    <xf numFmtId="0" fontId="30" fillId="19" borderId="95" xfId="0" applyFont="1" applyFill="1" applyBorder="1" applyAlignment="1">
      <alignment horizontal="center" vertical="center"/>
    </xf>
    <xf numFmtId="0" fontId="34" fillId="17" borderId="83" xfId="0" applyFont="1" applyFill="1" applyBorder="1" applyAlignment="1">
      <alignment horizontal="center" vertical="center" wrapText="1"/>
    </xf>
    <xf numFmtId="0" fontId="34" fillId="17" borderId="94" xfId="0" applyFont="1" applyFill="1" applyBorder="1" applyAlignment="1">
      <alignment horizontal="center" vertical="center" wrapText="1"/>
    </xf>
    <xf numFmtId="0" fontId="34" fillId="12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117" xfId="0" applyFont="1" applyBorder="1" applyAlignment="1">
      <alignment horizontal="right" vertical="center"/>
    </xf>
    <xf numFmtId="0" fontId="7" fillId="0" borderId="10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24" fillId="4" borderId="84" xfId="0" applyFont="1" applyFill="1" applyBorder="1" applyAlignment="1">
      <alignment horizontal="center" vertical="center" wrapText="1"/>
    </xf>
    <xf numFmtId="0" fontId="24" fillId="4" borderId="86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23" fillId="4" borderId="16" xfId="0" applyNumberFormat="1" applyFont="1" applyFill="1" applyBorder="1" applyAlignment="1">
      <alignment horizontal="center" vertical="center"/>
    </xf>
    <xf numFmtId="176" fontId="23" fillId="4" borderId="5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4" fillId="4" borderId="86" xfId="0" applyFont="1" applyFill="1" applyBorder="1" applyAlignment="1">
      <alignment horizontal="center" vertical="center" wrapText="1"/>
    </xf>
    <xf numFmtId="176" fontId="23" fillId="4" borderId="93" xfId="0" applyNumberFormat="1" applyFont="1" applyFill="1" applyBorder="1" applyAlignment="1">
      <alignment horizontal="center" vertical="center"/>
    </xf>
    <xf numFmtId="176" fontId="23" fillId="4" borderId="5" xfId="0" applyNumberFormat="1" applyFont="1" applyFill="1" applyBorder="1" applyAlignment="1">
      <alignment horizontal="center" vertical="center"/>
    </xf>
    <xf numFmtId="0" fontId="24" fillId="4" borderId="84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4" borderId="84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horizontal="center" vertical="center"/>
    </xf>
    <xf numFmtId="0" fontId="4" fillId="4" borderId="8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4" fillId="6" borderId="84" xfId="0" applyFont="1" applyFill="1" applyBorder="1" applyAlignment="1">
      <alignment horizontal="center" vertical="center"/>
    </xf>
    <xf numFmtId="0" fontId="24" fillId="6" borderId="86" xfId="0" applyFont="1" applyFill="1" applyBorder="1" applyAlignment="1">
      <alignment horizontal="center" vertical="center"/>
    </xf>
    <xf numFmtId="0" fontId="24" fillId="6" borderId="84" xfId="0" applyFont="1" applyFill="1" applyBorder="1" applyAlignment="1">
      <alignment horizontal="center" vertical="center" wrapText="1"/>
    </xf>
    <xf numFmtId="0" fontId="24" fillId="6" borderId="8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22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17" fillId="0" borderId="6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</cellXfs>
  <cellStyles count="12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  <cellStyle name="標準 5" xfId="8"/>
    <cellStyle name="標準 6" xfId="9"/>
    <cellStyle name="標準 7" xfId="10"/>
    <cellStyle name="標準 8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4042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個人!$W$7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個人!$X$6:$AE$6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個人!$X$7:$AE$7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1418112"/>
        <c:axId val="101420032"/>
      </c:radarChart>
      <c:catAx>
        <c:axId val="101418112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01420032"/>
        <c:crosses val="autoZero"/>
        <c:lblAlgn val="ctr"/>
        <c:lblOffset val="100"/>
      </c:catAx>
      <c:valAx>
        <c:axId val="101420032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0141811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579"/>
          <c:h val="0.16053206724955324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個人!$W$185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個人!$X$184:$Z$184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個人!$X$185:$Z$185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09949312"/>
        <c:axId val="109950848"/>
      </c:barChart>
      <c:catAx>
        <c:axId val="109949312"/>
        <c:scaling>
          <c:orientation val="minMax"/>
        </c:scaling>
        <c:axPos val="b"/>
        <c:numFmt formatCode="General" sourceLinked="1"/>
        <c:majorTickMark val="none"/>
        <c:tickLblPos val="nextTo"/>
        <c:crossAx val="109950848"/>
        <c:crosses val="autoZero"/>
        <c:auto val="1"/>
        <c:lblAlgn val="ctr"/>
        <c:lblOffset val="100"/>
      </c:catAx>
      <c:valAx>
        <c:axId val="109950848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099493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975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個人!$W$212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個人!$X$211:$AE$211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個人!$X$212:$AE$212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9980288"/>
        <c:axId val="109986176"/>
      </c:radarChart>
      <c:catAx>
        <c:axId val="109980288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09986176"/>
        <c:crosses val="autoZero"/>
        <c:lblAlgn val="ctr"/>
        <c:lblOffset val="100"/>
      </c:catAx>
      <c:valAx>
        <c:axId val="109986176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0998028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個人!$W$226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個人!$X$225:$Z$225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個人!$X$226:$Z$226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0036096"/>
        <c:axId val="110037632"/>
      </c:barChart>
      <c:catAx>
        <c:axId val="110036096"/>
        <c:scaling>
          <c:orientation val="minMax"/>
        </c:scaling>
        <c:axPos val="b"/>
        <c:numFmt formatCode="General" sourceLinked="1"/>
        <c:majorTickMark val="none"/>
        <c:tickLblPos val="nextTo"/>
        <c:crossAx val="110037632"/>
        <c:crosses val="autoZero"/>
        <c:auto val="1"/>
        <c:lblAlgn val="ctr"/>
        <c:lblOffset val="100"/>
      </c:catAx>
      <c:valAx>
        <c:axId val="110037632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00360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942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個人!$W$253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個人!$X$252:$AE$252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個人!$X$253:$AE$253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0046592"/>
        <c:axId val="110068864"/>
      </c:radarChart>
      <c:catAx>
        <c:axId val="110046592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0068864"/>
        <c:crosses val="autoZero"/>
        <c:lblAlgn val="ctr"/>
        <c:lblOffset val="100"/>
      </c:catAx>
      <c:valAx>
        <c:axId val="110068864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004659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個人!$W$267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個人!$X$266:$Z$266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個人!$X$267:$Z$267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0098304"/>
        <c:axId val="110099840"/>
      </c:barChart>
      <c:catAx>
        <c:axId val="110098304"/>
        <c:scaling>
          <c:orientation val="minMax"/>
        </c:scaling>
        <c:axPos val="b"/>
        <c:numFmt formatCode="General" sourceLinked="1"/>
        <c:majorTickMark val="none"/>
        <c:tickLblPos val="nextTo"/>
        <c:crossAx val="110099840"/>
        <c:crosses val="autoZero"/>
        <c:auto val="1"/>
        <c:lblAlgn val="ctr"/>
        <c:lblOffset val="100"/>
      </c:catAx>
      <c:valAx>
        <c:axId val="110099840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00983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92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個人!$W$294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個人!$X$293:$AE$293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個人!$X$294:$AE$294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0145920"/>
        <c:axId val="110147456"/>
      </c:radarChart>
      <c:catAx>
        <c:axId val="110145920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0147456"/>
        <c:crosses val="autoZero"/>
        <c:lblAlgn val="ctr"/>
        <c:lblOffset val="100"/>
      </c:catAx>
      <c:valAx>
        <c:axId val="110147456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014592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個人!$W$308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個人!$X$307:$Z$307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個人!$X$308:$Z$308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0172800"/>
        <c:axId val="110182784"/>
      </c:barChart>
      <c:catAx>
        <c:axId val="110172800"/>
        <c:scaling>
          <c:orientation val="minMax"/>
        </c:scaling>
        <c:axPos val="b"/>
        <c:numFmt formatCode="General" sourceLinked="1"/>
        <c:majorTickMark val="none"/>
        <c:tickLblPos val="nextTo"/>
        <c:crossAx val="110182784"/>
        <c:crosses val="autoZero"/>
        <c:auto val="1"/>
        <c:lblAlgn val="ctr"/>
        <c:lblOffset val="100"/>
      </c:catAx>
      <c:valAx>
        <c:axId val="110182784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01728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897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個人!$W$335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個人!$X$334:$AE$334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個人!$X$335:$AE$335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0212224"/>
        <c:axId val="110213760"/>
      </c:radarChart>
      <c:catAx>
        <c:axId val="110212224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0213760"/>
        <c:crosses val="autoZero"/>
        <c:lblAlgn val="ctr"/>
        <c:lblOffset val="100"/>
      </c:catAx>
      <c:valAx>
        <c:axId val="110213760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021222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個人!$W$349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個人!$X$348:$Z$348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個人!$X$349:$Z$349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0312832"/>
        <c:axId val="110335104"/>
      </c:barChart>
      <c:catAx>
        <c:axId val="110312832"/>
        <c:scaling>
          <c:orientation val="minMax"/>
        </c:scaling>
        <c:axPos val="b"/>
        <c:numFmt formatCode="General" sourceLinked="1"/>
        <c:majorTickMark val="none"/>
        <c:tickLblPos val="nextTo"/>
        <c:crossAx val="110335104"/>
        <c:crosses val="autoZero"/>
        <c:auto val="1"/>
        <c:lblAlgn val="ctr"/>
        <c:lblOffset val="100"/>
      </c:catAx>
      <c:valAx>
        <c:axId val="110335104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03128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875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個人!$W$376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個人!$X$375:$AE$375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個人!$X$376:$AE$376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0356352"/>
        <c:axId val="110357888"/>
      </c:radarChart>
      <c:catAx>
        <c:axId val="110356352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0357888"/>
        <c:crosses val="autoZero"/>
        <c:lblAlgn val="ctr"/>
        <c:lblOffset val="100"/>
      </c:catAx>
      <c:valAx>
        <c:axId val="110357888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035635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個人!$W$21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個人!$X$20:$Z$20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個人!$X$21:$Z$21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2646912"/>
        <c:axId val="151177472"/>
      </c:barChart>
      <c:catAx>
        <c:axId val="122646912"/>
        <c:scaling>
          <c:orientation val="minMax"/>
        </c:scaling>
        <c:axPos val="b"/>
        <c:numFmt formatCode="General" sourceLinked="1"/>
        <c:majorTickMark val="none"/>
        <c:tickLblPos val="nextTo"/>
        <c:crossAx val="151177472"/>
        <c:crosses val="autoZero"/>
        <c:auto val="1"/>
        <c:lblAlgn val="ctr"/>
        <c:lblOffset val="100"/>
      </c:catAx>
      <c:valAx>
        <c:axId val="151177472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1226469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個人!$W$390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個人!$X$389:$Z$389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個人!$X$390:$Z$390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7297536"/>
        <c:axId val="117299072"/>
      </c:barChart>
      <c:catAx>
        <c:axId val="117297536"/>
        <c:scaling>
          <c:orientation val="minMax"/>
        </c:scaling>
        <c:axPos val="b"/>
        <c:numFmt formatCode="General" sourceLinked="1"/>
        <c:majorTickMark val="none"/>
        <c:tickLblPos val="nextTo"/>
        <c:crossAx val="117299072"/>
        <c:crosses val="autoZero"/>
        <c:auto val="1"/>
        <c:lblAlgn val="ctr"/>
        <c:lblOffset val="100"/>
      </c:catAx>
      <c:valAx>
        <c:axId val="117299072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72975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842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個人!$W$417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個人!$X$416:$AE$416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個人!$X$417:$AE$417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7312512"/>
        <c:axId val="117326592"/>
      </c:radarChart>
      <c:catAx>
        <c:axId val="117312512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7326592"/>
        <c:crosses val="autoZero"/>
        <c:lblAlgn val="ctr"/>
        <c:lblOffset val="100"/>
      </c:catAx>
      <c:valAx>
        <c:axId val="117326592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731251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個人!$W$431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個人!$X$430:$Z$430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個人!$X$431:$Z$431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7364224"/>
        <c:axId val="117365760"/>
      </c:barChart>
      <c:catAx>
        <c:axId val="117364224"/>
        <c:scaling>
          <c:orientation val="minMax"/>
        </c:scaling>
        <c:axPos val="b"/>
        <c:numFmt formatCode="General" sourceLinked="1"/>
        <c:majorTickMark val="none"/>
        <c:tickLblPos val="nextTo"/>
        <c:crossAx val="117365760"/>
        <c:crosses val="autoZero"/>
        <c:auto val="1"/>
        <c:lblAlgn val="ctr"/>
        <c:lblOffset val="100"/>
      </c:catAx>
      <c:valAx>
        <c:axId val="117365760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73642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82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個人!$W$458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個人!$X$457:$AE$457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個人!$X$458:$AE$458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7465088"/>
        <c:axId val="117466624"/>
      </c:radarChart>
      <c:catAx>
        <c:axId val="117465088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7466624"/>
        <c:crosses val="autoZero"/>
        <c:lblAlgn val="ctr"/>
        <c:lblOffset val="100"/>
      </c:catAx>
      <c:valAx>
        <c:axId val="117466624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746508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個人!$W$472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個人!$X$471:$Z$471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個人!$X$472:$Z$472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7504256"/>
        <c:axId val="117510144"/>
      </c:barChart>
      <c:catAx>
        <c:axId val="117504256"/>
        <c:scaling>
          <c:orientation val="minMax"/>
        </c:scaling>
        <c:axPos val="b"/>
        <c:numFmt formatCode="General" sourceLinked="1"/>
        <c:majorTickMark val="none"/>
        <c:tickLblPos val="nextTo"/>
        <c:crossAx val="117510144"/>
        <c:crosses val="autoZero"/>
        <c:auto val="1"/>
        <c:lblAlgn val="ctr"/>
        <c:lblOffset val="100"/>
      </c:catAx>
      <c:valAx>
        <c:axId val="117510144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75042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798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個人!$W$499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個人!$X$498:$AE$498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個人!$X$499:$AE$499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7543296"/>
        <c:axId val="117544832"/>
      </c:radarChart>
      <c:catAx>
        <c:axId val="117543296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7544832"/>
        <c:crosses val="autoZero"/>
        <c:lblAlgn val="ctr"/>
        <c:lblOffset val="100"/>
      </c:catAx>
      <c:valAx>
        <c:axId val="117544832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754329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個人!$W$513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個人!$X$512:$Z$512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個人!$X$513:$Z$513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7656192"/>
        <c:axId val="117666176"/>
      </c:barChart>
      <c:catAx>
        <c:axId val="117656192"/>
        <c:scaling>
          <c:orientation val="minMax"/>
        </c:scaling>
        <c:axPos val="b"/>
        <c:numFmt formatCode="General" sourceLinked="1"/>
        <c:majorTickMark val="none"/>
        <c:tickLblPos val="nextTo"/>
        <c:crossAx val="117666176"/>
        <c:crosses val="autoZero"/>
        <c:auto val="1"/>
        <c:lblAlgn val="ctr"/>
        <c:lblOffset val="100"/>
      </c:catAx>
      <c:valAx>
        <c:axId val="117666176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76561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775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個人!$W$540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個人!$X$539:$AE$539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個人!$X$540:$AE$540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7696000"/>
        <c:axId val="117697536"/>
      </c:radarChart>
      <c:catAx>
        <c:axId val="117696000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7697536"/>
        <c:crosses val="autoZero"/>
        <c:lblAlgn val="ctr"/>
        <c:lblOffset val="100"/>
      </c:catAx>
      <c:valAx>
        <c:axId val="117697536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769600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個人!$W$554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個人!$X$553:$Z$553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個人!$X$554:$Z$554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7731712"/>
        <c:axId val="117733248"/>
      </c:barChart>
      <c:catAx>
        <c:axId val="117731712"/>
        <c:scaling>
          <c:orientation val="minMax"/>
        </c:scaling>
        <c:axPos val="b"/>
        <c:numFmt formatCode="General" sourceLinked="1"/>
        <c:majorTickMark val="none"/>
        <c:tickLblPos val="nextTo"/>
        <c:crossAx val="117733248"/>
        <c:crosses val="autoZero"/>
        <c:auto val="1"/>
        <c:lblAlgn val="ctr"/>
        <c:lblOffset val="100"/>
      </c:catAx>
      <c:valAx>
        <c:axId val="117733248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77317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742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個人!$W$581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個人!$X$580:$AE$580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個人!$X$581:$AE$581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7758592"/>
        <c:axId val="117780864"/>
      </c:radarChart>
      <c:catAx>
        <c:axId val="117758592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7780864"/>
        <c:crosses val="autoZero"/>
        <c:lblAlgn val="ctr"/>
        <c:lblOffset val="100"/>
      </c:catAx>
      <c:valAx>
        <c:axId val="117780864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775859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402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個人!$W$48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個人!$X$47:$AE$47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個人!$X$48:$AE$48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1571968"/>
        <c:axId val="101627008"/>
      </c:radarChart>
      <c:catAx>
        <c:axId val="101571968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01627008"/>
        <c:crosses val="autoZero"/>
        <c:lblAlgn val="ctr"/>
        <c:lblOffset val="100"/>
      </c:catAx>
      <c:valAx>
        <c:axId val="101627008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0157196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個人!$W$595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個人!$X$594:$Z$594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個人!$X$595:$Z$595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7814400"/>
        <c:axId val="117815936"/>
      </c:barChart>
      <c:catAx>
        <c:axId val="117814400"/>
        <c:scaling>
          <c:orientation val="minMax"/>
        </c:scaling>
        <c:axPos val="b"/>
        <c:numFmt formatCode="General" sourceLinked="1"/>
        <c:majorTickMark val="none"/>
        <c:tickLblPos val="nextTo"/>
        <c:crossAx val="117815936"/>
        <c:crosses val="autoZero"/>
        <c:auto val="1"/>
        <c:lblAlgn val="ctr"/>
        <c:lblOffset val="100"/>
      </c:catAx>
      <c:valAx>
        <c:axId val="117815936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178144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72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個人!$W$622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個人!$X$621:$AE$621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個人!$X$622:$AE$622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1118080"/>
        <c:axId val="121119872"/>
      </c:radarChart>
      <c:catAx>
        <c:axId val="121118080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119872"/>
        <c:crosses val="autoZero"/>
        <c:lblAlgn val="ctr"/>
        <c:lblOffset val="100"/>
      </c:catAx>
      <c:valAx>
        <c:axId val="121119872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11808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個人!$W$636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個人!$X$635:$Z$635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個人!$X$636:$Z$636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1255424"/>
        <c:axId val="121256960"/>
      </c:barChart>
      <c:catAx>
        <c:axId val="121255424"/>
        <c:scaling>
          <c:orientation val="minMax"/>
        </c:scaling>
        <c:axPos val="b"/>
        <c:numFmt formatCode="General" sourceLinked="1"/>
        <c:majorTickMark val="none"/>
        <c:tickLblPos val="nextTo"/>
        <c:crossAx val="121256960"/>
        <c:crosses val="autoZero"/>
        <c:auto val="1"/>
        <c:lblAlgn val="ctr"/>
        <c:lblOffset val="100"/>
      </c:catAx>
      <c:valAx>
        <c:axId val="121256960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2554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698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個人!$W$663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個人!$X$662:$AE$662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個人!$X$663:$AE$663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1286656"/>
        <c:axId val="121288192"/>
      </c:radarChart>
      <c:catAx>
        <c:axId val="121286656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288192"/>
        <c:crosses val="autoZero"/>
        <c:lblAlgn val="ctr"/>
        <c:lblOffset val="100"/>
      </c:catAx>
      <c:valAx>
        <c:axId val="121288192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28665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個人!$W$677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個人!$X$676:$Z$676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個人!$X$677:$Z$677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1327616"/>
        <c:axId val="121329152"/>
      </c:barChart>
      <c:catAx>
        <c:axId val="121327616"/>
        <c:scaling>
          <c:orientation val="minMax"/>
        </c:scaling>
        <c:axPos val="b"/>
        <c:numFmt formatCode="General" sourceLinked="1"/>
        <c:majorTickMark val="none"/>
        <c:tickLblPos val="nextTo"/>
        <c:crossAx val="121329152"/>
        <c:crosses val="autoZero"/>
        <c:auto val="1"/>
        <c:lblAlgn val="ctr"/>
        <c:lblOffset val="100"/>
      </c:catAx>
      <c:valAx>
        <c:axId val="121329152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3276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675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個人!$W$704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個人!$X$703:$AE$703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個人!$X$704:$AE$704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1374976"/>
        <c:axId val="121384960"/>
      </c:radarChart>
      <c:catAx>
        <c:axId val="121374976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384960"/>
        <c:crosses val="autoZero"/>
        <c:lblAlgn val="ctr"/>
        <c:lblOffset val="100"/>
      </c:catAx>
      <c:valAx>
        <c:axId val="121384960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37497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個人!$W$718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個人!$X$717:$Z$717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個人!$X$718:$Z$718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1422592"/>
        <c:axId val="121424128"/>
      </c:barChart>
      <c:catAx>
        <c:axId val="121422592"/>
        <c:scaling>
          <c:orientation val="minMax"/>
        </c:scaling>
        <c:axPos val="b"/>
        <c:numFmt formatCode="General" sourceLinked="1"/>
        <c:majorTickMark val="none"/>
        <c:tickLblPos val="nextTo"/>
        <c:crossAx val="121424128"/>
        <c:crosses val="autoZero"/>
        <c:auto val="1"/>
        <c:lblAlgn val="ctr"/>
        <c:lblOffset val="100"/>
      </c:catAx>
      <c:valAx>
        <c:axId val="121424128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4225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642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個人!$W$745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個人!$X$744:$AE$744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個人!$X$745:$AE$745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1576832"/>
        <c:axId val="121595008"/>
      </c:radarChart>
      <c:catAx>
        <c:axId val="121576832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595008"/>
        <c:crosses val="autoZero"/>
        <c:lblAlgn val="ctr"/>
        <c:lblOffset val="100"/>
      </c:catAx>
      <c:valAx>
        <c:axId val="121595008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57683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個人!$W$759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個人!$X$758:$Z$758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個人!$X$759:$Z$759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1649024"/>
        <c:axId val="121650560"/>
      </c:barChart>
      <c:catAx>
        <c:axId val="121649024"/>
        <c:scaling>
          <c:orientation val="minMax"/>
        </c:scaling>
        <c:axPos val="b"/>
        <c:numFmt formatCode="General" sourceLinked="1"/>
        <c:majorTickMark val="none"/>
        <c:tickLblPos val="nextTo"/>
        <c:crossAx val="121650560"/>
        <c:crosses val="autoZero"/>
        <c:auto val="1"/>
        <c:lblAlgn val="ctr"/>
        <c:lblOffset val="100"/>
      </c:catAx>
      <c:valAx>
        <c:axId val="121650560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6490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62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個人!$W$786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個人!$X$785:$AE$785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個人!$X$786:$AE$786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1692544"/>
        <c:axId val="121694080"/>
      </c:radarChart>
      <c:catAx>
        <c:axId val="121692544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694080"/>
        <c:crosses val="autoZero"/>
        <c:lblAlgn val="ctr"/>
        <c:lblOffset val="100"/>
      </c:catAx>
      <c:valAx>
        <c:axId val="121694080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69254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個人!$W$62</c:f>
              <c:strCache>
                <c:ptCount val="1"/>
                <c:pt idx="0">
                  <c:v>2015.08.15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個人!$X$61:$Z$61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個人!$X$62:$Z$62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02700928"/>
        <c:axId val="102702464"/>
      </c:barChart>
      <c:catAx>
        <c:axId val="102700928"/>
        <c:scaling>
          <c:orientation val="minMax"/>
        </c:scaling>
        <c:axPos val="b"/>
        <c:numFmt formatCode="General" sourceLinked="1"/>
        <c:majorTickMark val="none"/>
        <c:tickLblPos val="nextTo"/>
        <c:crossAx val="102702464"/>
        <c:crosses val="autoZero"/>
        <c:auto val="1"/>
        <c:lblAlgn val="ctr"/>
        <c:lblOffset val="100"/>
      </c:catAx>
      <c:valAx>
        <c:axId val="102702464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027009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個人!$W$800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個人!$X$799:$Z$799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個人!$X$800:$Z$800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1755904"/>
        <c:axId val="121761792"/>
      </c:barChart>
      <c:catAx>
        <c:axId val="121755904"/>
        <c:scaling>
          <c:orientation val="minMax"/>
        </c:scaling>
        <c:axPos val="b"/>
        <c:numFmt formatCode="General" sourceLinked="1"/>
        <c:majorTickMark val="none"/>
        <c:tickLblPos val="nextTo"/>
        <c:crossAx val="121761792"/>
        <c:crosses val="autoZero"/>
        <c:auto val="1"/>
        <c:lblAlgn val="ctr"/>
        <c:lblOffset val="100"/>
      </c:catAx>
      <c:valAx>
        <c:axId val="121761792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7559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598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個人!$W$827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個人!$X$826:$AE$826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個人!$X$827:$AE$827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1787136"/>
        <c:axId val="121788672"/>
      </c:radarChart>
      <c:catAx>
        <c:axId val="121787136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788672"/>
        <c:crosses val="autoZero"/>
        <c:lblAlgn val="ctr"/>
        <c:lblOffset val="100"/>
      </c:catAx>
      <c:valAx>
        <c:axId val="121788672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78713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個人!$W$841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個人!$X$840:$Z$840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個人!$X$841:$Z$841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1826304"/>
        <c:axId val="121832192"/>
      </c:barChart>
      <c:catAx>
        <c:axId val="121826304"/>
        <c:scaling>
          <c:orientation val="minMax"/>
        </c:scaling>
        <c:axPos val="b"/>
        <c:numFmt formatCode="General" sourceLinked="1"/>
        <c:majorTickMark val="none"/>
        <c:tickLblPos val="nextTo"/>
        <c:crossAx val="121832192"/>
        <c:crosses val="autoZero"/>
        <c:auto val="1"/>
        <c:lblAlgn val="ctr"/>
        <c:lblOffset val="100"/>
      </c:catAx>
      <c:valAx>
        <c:axId val="121832192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8263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575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個人!$W$868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個人!$X$867:$AE$867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個人!$X$868:$AE$868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1857152"/>
        <c:axId val="121858688"/>
      </c:radarChart>
      <c:catAx>
        <c:axId val="121857152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858688"/>
        <c:crosses val="autoZero"/>
        <c:lblAlgn val="ctr"/>
        <c:lblOffset val="100"/>
      </c:catAx>
      <c:valAx>
        <c:axId val="121858688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85715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個人!$W$882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個人!$X$881:$Z$881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個人!$X$882:$Z$882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1937920"/>
        <c:axId val="121939456"/>
      </c:barChart>
      <c:catAx>
        <c:axId val="121937920"/>
        <c:scaling>
          <c:orientation val="minMax"/>
        </c:scaling>
        <c:axPos val="b"/>
        <c:numFmt formatCode="General" sourceLinked="1"/>
        <c:majorTickMark val="none"/>
        <c:tickLblPos val="nextTo"/>
        <c:crossAx val="121939456"/>
        <c:crosses val="autoZero"/>
        <c:auto val="1"/>
        <c:lblAlgn val="ctr"/>
        <c:lblOffset val="100"/>
      </c:catAx>
      <c:valAx>
        <c:axId val="121939456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93792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542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個人!$W$909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個人!$X$908:$AE$908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個人!$X$909:$AE$909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1972992"/>
        <c:axId val="121978880"/>
      </c:radarChart>
      <c:catAx>
        <c:axId val="121972992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978880"/>
        <c:crosses val="autoZero"/>
        <c:lblAlgn val="ctr"/>
        <c:lblOffset val="100"/>
      </c:catAx>
      <c:valAx>
        <c:axId val="121978880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197299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個人!$W$923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個人!$X$922:$Z$922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個人!$X$923:$Z$923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2008320"/>
        <c:axId val="122009856"/>
      </c:barChart>
      <c:catAx>
        <c:axId val="122008320"/>
        <c:scaling>
          <c:orientation val="minMax"/>
        </c:scaling>
        <c:axPos val="b"/>
        <c:numFmt formatCode="General" sourceLinked="1"/>
        <c:majorTickMark val="none"/>
        <c:tickLblPos val="nextTo"/>
        <c:crossAx val="122009856"/>
        <c:crosses val="autoZero"/>
        <c:auto val="1"/>
        <c:lblAlgn val="ctr"/>
        <c:lblOffset val="100"/>
      </c:catAx>
      <c:valAx>
        <c:axId val="122009856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00832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52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個人!$W$950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個人!$X$949:$AE$949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個人!$X$950:$AE$950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2022528"/>
        <c:axId val="122073472"/>
      </c:radarChart>
      <c:catAx>
        <c:axId val="122022528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073472"/>
        <c:crosses val="autoZero"/>
        <c:lblAlgn val="ctr"/>
        <c:lblOffset val="100"/>
      </c:catAx>
      <c:valAx>
        <c:axId val="122073472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02252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個人!$W$964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個人!$X$963:$Z$963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個人!$X$964:$Z$964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2102912"/>
        <c:axId val="122104448"/>
      </c:barChart>
      <c:catAx>
        <c:axId val="122102912"/>
        <c:scaling>
          <c:orientation val="minMax"/>
        </c:scaling>
        <c:axPos val="b"/>
        <c:numFmt formatCode="General" sourceLinked="1"/>
        <c:majorTickMark val="none"/>
        <c:tickLblPos val="nextTo"/>
        <c:crossAx val="122104448"/>
        <c:crosses val="autoZero"/>
        <c:auto val="1"/>
        <c:lblAlgn val="ctr"/>
        <c:lblOffset val="100"/>
      </c:catAx>
      <c:valAx>
        <c:axId val="122104448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1029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498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個人!$W$991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個人!$X$990:$AE$990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個人!$X$991:$AE$991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2133888"/>
        <c:axId val="122139776"/>
      </c:radarChart>
      <c:catAx>
        <c:axId val="122133888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139776"/>
        <c:crosses val="autoZero"/>
        <c:lblAlgn val="ctr"/>
        <c:lblOffset val="100"/>
      </c:catAx>
      <c:valAx>
        <c:axId val="122139776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13388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402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個人!$W$89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個人!$X$88:$AE$88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個人!$X$89:$AE$89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2723968"/>
        <c:axId val="102725504"/>
      </c:radarChart>
      <c:catAx>
        <c:axId val="102723968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02725504"/>
        <c:crosses val="autoZero"/>
        <c:lblAlgn val="ctr"/>
        <c:lblOffset val="100"/>
      </c:catAx>
      <c:valAx>
        <c:axId val="102725504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0272396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個人!$W$1005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個人!$X$1004:$Z$1004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個人!$X$1005:$Z$1005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2192640"/>
        <c:axId val="122194176"/>
      </c:barChart>
      <c:catAx>
        <c:axId val="122192640"/>
        <c:scaling>
          <c:orientation val="minMax"/>
        </c:scaling>
        <c:axPos val="b"/>
        <c:numFmt formatCode="General" sourceLinked="1"/>
        <c:majorTickMark val="none"/>
        <c:tickLblPos val="nextTo"/>
        <c:crossAx val="122194176"/>
        <c:crosses val="autoZero"/>
        <c:auto val="1"/>
        <c:lblAlgn val="ctr"/>
        <c:lblOffset val="100"/>
      </c:catAx>
      <c:valAx>
        <c:axId val="122194176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19264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476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個人!$W$1032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個人!$X$1031:$AE$1031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個人!$X$1032:$AE$1032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2293248"/>
        <c:axId val="122303232"/>
      </c:radarChart>
      <c:catAx>
        <c:axId val="122293248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303232"/>
        <c:crosses val="autoZero"/>
        <c:lblAlgn val="ctr"/>
        <c:lblOffset val="100"/>
      </c:catAx>
      <c:valAx>
        <c:axId val="122303232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29324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個人!$W$1046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個人!$X$1045:$Z$1045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個人!$X$1046:$Z$1046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2348672"/>
        <c:axId val="122350208"/>
      </c:barChart>
      <c:catAx>
        <c:axId val="122348672"/>
        <c:scaling>
          <c:orientation val="minMax"/>
        </c:scaling>
        <c:axPos val="b"/>
        <c:numFmt formatCode="General" sourceLinked="1"/>
        <c:majorTickMark val="none"/>
        <c:tickLblPos val="nextTo"/>
        <c:crossAx val="122350208"/>
        <c:crosses val="autoZero"/>
        <c:auto val="1"/>
        <c:lblAlgn val="ctr"/>
        <c:lblOffset val="100"/>
      </c:catAx>
      <c:valAx>
        <c:axId val="122350208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3486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442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個人!$W$1073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個人!$X$1072:$AE$1072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個人!$X$1073:$AE$1073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2375552"/>
        <c:axId val="122397824"/>
      </c:radarChart>
      <c:catAx>
        <c:axId val="122375552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397824"/>
        <c:crosses val="autoZero"/>
        <c:lblAlgn val="ctr"/>
        <c:lblOffset val="100"/>
      </c:catAx>
      <c:valAx>
        <c:axId val="122397824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37555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74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個人!$W$1087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個人!$X$1086:$Z$1086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個人!$X$1087:$Z$1087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2443648"/>
        <c:axId val="122445184"/>
      </c:barChart>
      <c:catAx>
        <c:axId val="122443648"/>
        <c:scaling>
          <c:orientation val="minMax"/>
        </c:scaling>
        <c:axPos val="b"/>
        <c:numFmt formatCode="General" sourceLinked="1"/>
        <c:majorTickMark val="none"/>
        <c:tickLblPos val="nextTo"/>
        <c:crossAx val="122445184"/>
        <c:crosses val="autoZero"/>
        <c:auto val="1"/>
        <c:lblAlgn val="ctr"/>
        <c:lblOffset val="100"/>
      </c:catAx>
      <c:valAx>
        <c:axId val="122445184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4436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42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個人!$W$1114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個人!$X$1113:$AE$1113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個人!$X$1114:$AE$1114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2474880"/>
        <c:axId val="122476416"/>
      </c:radarChart>
      <c:catAx>
        <c:axId val="122474880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476416"/>
        <c:crosses val="autoZero"/>
        <c:lblAlgn val="ctr"/>
        <c:lblOffset val="100"/>
      </c:catAx>
      <c:valAx>
        <c:axId val="122476416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47488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74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個人!$W$1128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個人!$X$1127:$Z$1127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個人!$X$1128:$Z$1128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2579584"/>
        <c:axId val="122581376"/>
      </c:barChart>
      <c:catAx>
        <c:axId val="122579584"/>
        <c:scaling>
          <c:orientation val="minMax"/>
        </c:scaling>
        <c:axPos val="b"/>
        <c:numFmt formatCode="General" sourceLinked="1"/>
        <c:majorTickMark val="none"/>
        <c:tickLblPos val="nextTo"/>
        <c:crossAx val="122581376"/>
        <c:crosses val="autoZero"/>
        <c:auto val="1"/>
        <c:lblAlgn val="ctr"/>
        <c:lblOffset val="100"/>
      </c:catAx>
      <c:valAx>
        <c:axId val="122581376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57958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398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個人!$W$1155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個人!$X$1154:$AE$1154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個人!$X$1155:$AE$1155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2619008"/>
        <c:axId val="122620544"/>
      </c:radarChart>
      <c:catAx>
        <c:axId val="122619008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620544"/>
        <c:crosses val="autoZero"/>
        <c:lblAlgn val="ctr"/>
        <c:lblOffset val="100"/>
      </c:catAx>
      <c:valAx>
        <c:axId val="122620544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61900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74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個人!$W$1169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個人!$X$1168:$Z$1168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個人!$X$1169:$Z$1169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2670464"/>
        <c:axId val="122700928"/>
      </c:barChart>
      <c:catAx>
        <c:axId val="122670464"/>
        <c:scaling>
          <c:orientation val="minMax"/>
        </c:scaling>
        <c:axPos val="b"/>
        <c:numFmt formatCode="General" sourceLinked="1"/>
        <c:majorTickMark val="none"/>
        <c:tickLblPos val="nextTo"/>
        <c:crossAx val="122700928"/>
        <c:crosses val="autoZero"/>
        <c:auto val="1"/>
        <c:lblAlgn val="ctr"/>
        <c:lblOffset val="100"/>
      </c:catAx>
      <c:valAx>
        <c:axId val="122700928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6704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376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個人!$W$1196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個人!$X$1195:$AE$1195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個人!$X$1196:$AE$1196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2722176"/>
        <c:axId val="122723712"/>
      </c:radarChart>
      <c:catAx>
        <c:axId val="122722176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723712"/>
        <c:crosses val="autoZero"/>
        <c:lblAlgn val="ctr"/>
        <c:lblOffset val="100"/>
      </c:catAx>
      <c:valAx>
        <c:axId val="122723712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2272217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74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個人!$W$103</c:f>
              <c:strCache>
                <c:ptCount val="1"/>
                <c:pt idx="0">
                  <c:v>2015.08.15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個人!$X$102:$Z$102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個人!$X$103:$Z$103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09329024"/>
        <c:axId val="109334912"/>
      </c:barChart>
      <c:catAx>
        <c:axId val="109329024"/>
        <c:scaling>
          <c:orientation val="minMax"/>
        </c:scaling>
        <c:axPos val="b"/>
        <c:numFmt formatCode="General" sourceLinked="1"/>
        <c:majorTickMark val="none"/>
        <c:tickLblPos val="nextTo"/>
        <c:crossAx val="109334912"/>
        <c:crosses val="autoZero"/>
        <c:auto val="1"/>
        <c:lblAlgn val="ctr"/>
        <c:lblOffset val="100"/>
      </c:catAx>
      <c:valAx>
        <c:axId val="109334912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093290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個人!$W$1210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個人!$X$1209:$Z$1209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個人!$X$1210:$Z$1210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1257472"/>
        <c:axId val="151259008"/>
      </c:barChart>
      <c:catAx>
        <c:axId val="151257472"/>
        <c:scaling>
          <c:orientation val="minMax"/>
        </c:scaling>
        <c:axPos val="b"/>
        <c:numFmt formatCode="General" sourceLinked="1"/>
        <c:majorTickMark val="none"/>
        <c:tickLblPos val="nextTo"/>
        <c:crossAx val="151259008"/>
        <c:crosses val="autoZero"/>
        <c:auto val="1"/>
        <c:lblAlgn val="ctr"/>
        <c:lblOffset val="100"/>
      </c:catAx>
      <c:valAx>
        <c:axId val="151259008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512574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402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個人!$W$130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個人!$X$129:$AE$129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個人!$X$130:$AE$130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9646976"/>
        <c:axId val="109648512"/>
      </c:radarChart>
      <c:catAx>
        <c:axId val="109646976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09648512"/>
        <c:crosses val="autoZero"/>
        <c:lblAlgn val="ctr"/>
        <c:lblOffset val="100"/>
      </c:catAx>
      <c:valAx>
        <c:axId val="109648512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0964697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個人!$W$144</c:f>
              <c:strCache>
                <c:ptCount val="1"/>
                <c:pt idx="0">
                  <c:v>2015.08.15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Pt>
            <c:idx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000"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個人!$X$143:$Z$143</c:f>
              <c:strCache>
                <c:ptCount val="3"/>
                <c:pt idx="0">
                  <c:v>体脂肪率</c:v>
                </c:pt>
                <c:pt idx="1">
                  <c:v>ＢＭＩ</c:v>
                </c:pt>
                <c:pt idx="2">
                  <c:v>除脂肪体重</c:v>
                </c:pt>
              </c:strCache>
            </c:strRef>
          </c:cat>
          <c:val>
            <c:numRef>
              <c:f>個人!$X$144:$Z$144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09747584"/>
        <c:axId val="109753472"/>
      </c:barChart>
      <c:catAx>
        <c:axId val="109747584"/>
        <c:scaling>
          <c:orientation val="minMax"/>
        </c:scaling>
        <c:axPos val="b"/>
        <c:numFmt formatCode="General" sourceLinked="1"/>
        <c:majorTickMark val="none"/>
        <c:tickLblPos val="nextTo"/>
        <c:crossAx val="109753472"/>
        <c:crosses val="autoZero"/>
        <c:auto val="1"/>
        <c:lblAlgn val="ctr"/>
        <c:lblOffset val="100"/>
      </c:catAx>
      <c:valAx>
        <c:axId val="109753472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9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0974758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Century" pitchFamily="18" charset="0"/>
                <a:ea typeface="HGPｺﾞｼｯｸE" pitchFamily="50" charset="-128"/>
              </a:defRPr>
            </a:pPr>
            <a:endParaRPr lang="ja-JP"/>
          </a:p>
        </c:txPr>
      </c:dTable>
    </c:plotArea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7"/>
  <c:chart>
    <c:autoTitleDeleted val="1"/>
    <c:plotArea>
      <c:layout>
        <c:manualLayout>
          <c:layoutTarget val="inner"/>
          <c:xMode val="edge"/>
          <c:yMode val="edge"/>
          <c:x val="0.21304470436341091"/>
          <c:y val="0.12457729408027819"/>
          <c:w val="0.58685557509193997"/>
          <c:h val="0.78207488395160796"/>
        </c:manualLayout>
      </c:layout>
      <c:radarChart>
        <c:radarStyle val="marker"/>
        <c:ser>
          <c:idx val="0"/>
          <c:order val="0"/>
          <c:tx>
            <c:strRef>
              <c:f>個人!$W$171</c:f>
              <c:strCache>
                <c:ptCount val="1"/>
                <c:pt idx="0">
                  <c:v>2015.08.15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txPr>
              <a:bodyPr/>
              <a:lstStyle/>
              <a:p>
                <a:pPr>
                  <a:defRPr b="1">
                    <a:latin typeface="HGPｺﾞｼｯｸE" pitchFamily="50" charset="-128"/>
                    <a:ea typeface="HGPｺﾞｼｯｸE" pitchFamily="50" charset="-128"/>
                  </a:defRPr>
                </a:pPr>
                <a:endParaRPr lang="ja-JP"/>
              </a:p>
            </c:txPr>
            <c:showVal val="1"/>
          </c:dLbls>
          <c:cat>
            <c:strRef>
              <c:f>個人!$X$170:$AE$170</c:f>
              <c:strCache>
                <c:ptCount val="8"/>
                <c:pt idx="0">
                  <c:v>20m</c:v>
                </c:pt>
                <c:pt idx="1">
                  <c:v>PAT</c:v>
                </c:pt>
                <c:pt idx="2">
                  <c:v>9m3往復</c:v>
                </c:pt>
                <c:pt idx="3">
                  <c:v>垂直跳び</c:v>
                </c:pt>
                <c:pt idx="4">
                  <c:v>ランニングジャンプ</c:v>
                </c:pt>
                <c:pt idx="5">
                  <c:v>オーバーヘッドスロー</c:v>
                </c:pt>
                <c:pt idx="6">
                  <c:v>30秒シットアップ</c:v>
                </c:pt>
                <c:pt idx="7">
                  <c:v>Yo-YoTest</c:v>
                </c:pt>
              </c:strCache>
            </c:strRef>
          </c:cat>
          <c:val>
            <c:numRef>
              <c:f>個人!$X$171:$AE$171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9913984"/>
        <c:axId val="109915520"/>
      </c:radarChart>
      <c:catAx>
        <c:axId val="109913984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900" b="1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09915520"/>
        <c:crosses val="autoZero"/>
        <c:lblAlgn val="ctr"/>
        <c:lblOffset val="100"/>
      </c:catAx>
      <c:valAx>
        <c:axId val="109915520"/>
        <c:scaling>
          <c:orientation val="minMax"/>
          <c:max val="100"/>
          <c:min val="0"/>
        </c:scaling>
        <c:axPos val="l"/>
        <c:majorGridlines/>
        <c:numFmt formatCode="0_);[Red]\(0\)" sourceLinked="1"/>
        <c:majorTickMark val="cross"/>
        <c:tickLblPos val="nextTo"/>
        <c:txPr>
          <a:bodyPr/>
          <a:lstStyle/>
          <a:p>
            <a:pPr>
              <a:defRPr sz="800">
                <a:latin typeface="HGPｺﾞｼｯｸE" pitchFamily="50" charset="-128"/>
                <a:ea typeface="HGPｺﾞｼｯｸE" pitchFamily="50" charset="-128"/>
              </a:defRPr>
            </a:pPr>
            <a:endParaRPr lang="ja-JP"/>
          </a:p>
        </c:txPr>
        <c:crossAx val="10991398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045089994818605"/>
          <c:y val="0.8394679327504444"/>
          <c:w val="0.17437742612270621"/>
          <c:h val="0.16053206724955368"/>
        </c:manualLayout>
      </c:layout>
      <c:txPr>
        <a:bodyPr/>
        <a:lstStyle/>
        <a:p>
          <a:pPr>
            <a:defRPr>
              <a:latin typeface="HGPｺﾞｼｯｸE" pitchFamily="50" charset="-128"/>
              <a:ea typeface="HGPｺﾞｼｯｸE" pitchFamily="50" charset="-128"/>
            </a:defRPr>
          </a:pPr>
          <a:endParaRPr lang="ja-JP"/>
        </a:p>
      </c:txPr>
    </c:legend>
    <c:plotVisOnly val="1"/>
    <c:dispBlanksAs val="gap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85725</xdr:rowOff>
    </xdr:from>
    <xdr:to>
      <xdr:col>10</xdr:col>
      <xdr:colOff>457200</xdr:colOff>
      <xdr:row>36</xdr:row>
      <xdr:rowOff>114300</xdr:rowOff>
    </xdr:to>
    <xdr:graphicFrame macro="">
      <xdr:nvGraphicFramePr>
        <xdr:cNvPr id="4083401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66675</xdr:colOff>
      <xdr:row>10</xdr:row>
      <xdr:rowOff>85725</xdr:rowOff>
    </xdr:from>
    <xdr:to>
      <xdr:col>21</xdr:col>
      <xdr:colOff>9525</xdr:colOff>
      <xdr:row>36</xdr:row>
      <xdr:rowOff>104775</xdr:rowOff>
    </xdr:to>
    <xdr:graphicFrame macro="">
      <xdr:nvGraphicFramePr>
        <xdr:cNvPr id="4083401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51</xdr:row>
      <xdr:rowOff>76200</xdr:rowOff>
    </xdr:from>
    <xdr:to>
      <xdr:col>10</xdr:col>
      <xdr:colOff>457200</xdr:colOff>
      <xdr:row>77</xdr:row>
      <xdr:rowOff>104775</xdr:rowOff>
    </xdr:to>
    <xdr:graphicFrame macro="">
      <xdr:nvGraphicFramePr>
        <xdr:cNvPr id="4083402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66675</xdr:colOff>
      <xdr:row>51</xdr:row>
      <xdr:rowOff>85725</xdr:rowOff>
    </xdr:from>
    <xdr:to>
      <xdr:col>21</xdr:col>
      <xdr:colOff>9525</xdr:colOff>
      <xdr:row>77</xdr:row>
      <xdr:rowOff>104775</xdr:rowOff>
    </xdr:to>
    <xdr:graphicFrame macro="">
      <xdr:nvGraphicFramePr>
        <xdr:cNvPr id="40834021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10</xdr:col>
      <xdr:colOff>457200</xdr:colOff>
      <xdr:row>118</xdr:row>
      <xdr:rowOff>114300</xdr:rowOff>
    </xdr:to>
    <xdr:graphicFrame macro="">
      <xdr:nvGraphicFramePr>
        <xdr:cNvPr id="4083402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66675</xdr:colOff>
      <xdr:row>92</xdr:row>
      <xdr:rowOff>85725</xdr:rowOff>
    </xdr:from>
    <xdr:to>
      <xdr:col>21</xdr:col>
      <xdr:colOff>9525</xdr:colOff>
      <xdr:row>118</xdr:row>
      <xdr:rowOff>104775</xdr:rowOff>
    </xdr:to>
    <xdr:graphicFrame macro="">
      <xdr:nvGraphicFramePr>
        <xdr:cNvPr id="4083402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133</xdr:row>
      <xdr:rowOff>85725</xdr:rowOff>
    </xdr:from>
    <xdr:to>
      <xdr:col>10</xdr:col>
      <xdr:colOff>457200</xdr:colOff>
      <xdr:row>159</xdr:row>
      <xdr:rowOff>114300</xdr:rowOff>
    </xdr:to>
    <xdr:graphicFrame macro="">
      <xdr:nvGraphicFramePr>
        <xdr:cNvPr id="4083402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66675</xdr:colOff>
      <xdr:row>133</xdr:row>
      <xdr:rowOff>85725</xdr:rowOff>
    </xdr:from>
    <xdr:to>
      <xdr:col>21</xdr:col>
      <xdr:colOff>9525</xdr:colOff>
      <xdr:row>159</xdr:row>
      <xdr:rowOff>104775</xdr:rowOff>
    </xdr:to>
    <xdr:graphicFrame macro="">
      <xdr:nvGraphicFramePr>
        <xdr:cNvPr id="40834025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174</xdr:row>
      <xdr:rowOff>85725</xdr:rowOff>
    </xdr:from>
    <xdr:to>
      <xdr:col>10</xdr:col>
      <xdr:colOff>457200</xdr:colOff>
      <xdr:row>200</xdr:row>
      <xdr:rowOff>114300</xdr:rowOff>
    </xdr:to>
    <xdr:graphicFrame macro="">
      <xdr:nvGraphicFramePr>
        <xdr:cNvPr id="4083402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66675</xdr:colOff>
      <xdr:row>174</xdr:row>
      <xdr:rowOff>85725</xdr:rowOff>
    </xdr:from>
    <xdr:to>
      <xdr:col>21</xdr:col>
      <xdr:colOff>9525</xdr:colOff>
      <xdr:row>200</xdr:row>
      <xdr:rowOff>104775</xdr:rowOff>
    </xdr:to>
    <xdr:graphicFrame macro="">
      <xdr:nvGraphicFramePr>
        <xdr:cNvPr id="4083402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215</xdr:row>
      <xdr:rowOff>85725</xdr:rowOff>
    </xdr:from>
    <xdr:to>
      <xdr:col>10</xdr:col>
      <xdr:colOff>457200</xdr:colOff>
      <xdr:row>241</xdr:row>
      <xdr:rowOff>114300</xdr:rowOff>
    </xdr:to>
    <xdr:graphicFrame macro="">
      <xdr:nvGraphicFramePr>
        <xdr:cNvPr id="4083402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66675</xdr:colOff>
      <xdr:row>215</xdr:row>
      <xdr:rowOff>85725</xdr:rowOff>
    </xdr:from>
    <xdr:to>
      <xdr:col>21</xdr:col>
      <xdr:colOff>9525</xdr:colOff>
      <xdr:row>241</xdr:row>
      <xdr:rowOff>104775</xdr:rowOff>
    </xdr:to>
    <xdr:graphicFrame macro="">
      <xdr:nvGraphicFramePr>
        <xdr:cNvPr id="4083402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256</xdr:row>
      <xdr:rowOff>85725</xdr:rowOff>
    </xdr:from>
    <xdr:to>
      <xdr:col>10</xdr:col>
      <xdr:colOff>457200</xdr:colOff>
      <xdr:row>282</xdr:row>
      <xdr:rowOff>114300</xdr:rowOff>
    </xdr:to>
    <xdr:graphicFrame macro="">
      <xdr:nvGraphicFramePr>
        <xdr:cNvPr id="4083403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66675</xdr:colOff>
      <xdr:row>256</xdr:row>
      <xdr:rowOff>85725</xdr:rowOff>
    </xdr:from>
    <xdr:to>
      <xdr:col>21</xdr:col>
      <xdr:colOff>9525</xdr:colOff>
      <xdr:row>282</xdr:row>
      <xdr:rowOff>104775</xdr:rowOff>
    </xdr:to>
    <xdr:graphicFrame macro="">
      <xdr:nvGraphicFramePr>
        <xdr:cNvPr id="40834031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297</xdr:row>
      <xdr:rowOff>85725</xdr:rowOff>
    </xdr:from>
    <xdr:to>
      <xdr:col>10</xdr:col>
      <xdr:colOff>457200</xdr:colOff>
      <xdr:row>323</xdr:row>
      <xdr:rowOff>114300</xdr:rowOff>
    </xdr:to>
    <xdr:graphicFrame macro="">
      <xdr:nvGraphicFramePr>
        <xdr:cNvPr id="4083403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66675</xdr:colOff>
      <xdr:row>297</xdr:row>
      <xdr:rowOff>85725</xdr:rowOff>
    </xdr:from>
    <xdr:to>
      <xdr:col>21</xdr:col>
      <xdr:colOff>9525</xdr:colOff>
      <xdr:row>323</xdr:row>
      <xdr:rowOff>104775</xdr:rowOff>
    </xdr:to>
    <xdr:graphicFrame macro="">
      <xdr:nvGraphicFramePr>
        <xdr:cNvPr id="4083403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338</xdr:row>
      <xdr:rowOff>85725</xdr:rowOff>
    </xdr:from>
    <xdr:to>
      <xdr:col>10</xdr:col>
      <xdr:colOff>457200</xdr:colOff>
      <xdr:row>364</xdr:row>
      <xdr:rowOff>114300</xdr:rowOff>
    </xdr:to>
    <xdr:graphicFrame macro="">
      <xdr:nvGraphicFramePr>
        <xdr:cNvPr id="4083403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66675</xdr:colOff>
      <xdr:row>338</xdr:row>
      <xdr:rowOff>85725</xdr:rowOff>
    </xdr:from>
    <xdr:to>
      <xdr:col>21</xdr:col>
      <xdr:colOff>9525</xdr:colOff>
      <xdr:row>364</xdr:row>
      <xdr:rowOff>104775</xdr:rowOff>
    </xdr:to>
    <xdr:graphicFrame macro="">
      <xdr:nvGraphicFramePr>
        <xdr:cNvPr id="40834035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379</xdr:row>
      <xdr:rowOff>85725</xdr:rowOff>
    </xdr:from>
    <xdr:to>
      <xdr:col>10</xdr:col>
      <xdr:colOff>457200</xdr:colOff>
      <xdr:row>405</xdr:row>
      <xdr:rowOff>114300</xdr:rowOff>
    </xdr:to>
    <xdr:graphicFrame macro="">
      <xdr:nvGraphicFramePr>
        <xdr:cNvPr id="4083403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66675</xdr:colOff>
      <xdr:row>379</xdr:row>
      <xdr:rowOff>85725</xdr:rowOff>
    </xdr:from>
    <xdr:to>
      <xdr:col>21</xdr:col>
      <xdr:colOff>9525</xdr:colOff>
      <xdr:row>405</xdr:row>
      <xdr:rowOff>104775</xdr:rowOff>
    </xdr:to>
    <xdr:graphicFrame macro="">
      <xdr:nvGraphicFramePr>
        <xdr:cNvPr id="4083403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420</xdr:row>
      <xdr:rowOff>85725</xdr:rowOff>
    </xdr:from>
    <xdr:to>
      <xdr:col>10</xdr:col>
      <xdr:colOff>457200</xdr:colOff>
      <xdr:row>446</xdr:row>
      <xdr:rowOff>114300</xdr:rowOff>
    </xdr:to>
    <xdr:graphicFrame macro="">
      <xdr:nvGraphicFramePr>
        <xdr:cNvPr id="4083403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66675</xdr:colOff>
      <xdr:row>420</xdr:row>
      <xdr:rowOff>85725</xdr:rowOff>
    </xdr:from>
    <xdr:to>
      <xdr:col>21</xdr:col>
      <xdr:colOff>9525</xdr:colOff>
      <xdr:row>446</xdr:row>
      <xdr:rowOff>104775</xdr:rowOff>
    </xdr:to>
    <xdr:graphicFrame macro="">
      <xdr:nvGraphicFramePr>
        <xdr:cNvPr id="4083403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461</xdr:row>
      <xdr:rowOff>85725</xdr:rowOff>
    </xdr:from>
    <xdr:to>
      <xdr:col>10</xdr:col>
      <xdr:colOff>457200</xdr:colOff>
      <xdr:row>487</xdr:row>
      <xdr:rowOff>114300</xdr:rowOff>
    </xdr:to>
    <xdr:graphicFrame macro="">
      <xdr:nvGraphicFramePr>
        <xdr:cNvPr id="4083404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66675</xdr:colOff>
      <xdr:row>461</xdr:row>
      <xdr:rowOff>85725</xdr:rowOff>
    </xdr:from>
    <xdr:to>
      <xdr:col>21</xdr:col>
      <xdr:colOff>9525</xdr:colOff>
      <xdr:row>487</xdr:row>
      <xdr:rowOff>104775</xdr:rowOff>
    </xdr:to>
    <xdr:graphicFrame macro="">
      <xdr:nvGraphicFramePr>
        <xdr:cNvPr id="40834041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502</xdr:row>
      <xdr:rowOff>85725</xdr:rowOff>
    </xdr:from>
    <xdr:to>
      <xdr:col>10</xdr:col>
      <xdr:colOff>457200</xdr:colOff>
      <xdr:row>528</xdr:row>
      <xdr:rowOff>114300</xdr:rowOff>
    </xdr:to>
    <xdr:graphicFrame macro="">
      <xdr:nvGraphicFramePr>
        <xdr:cNvPr id="4083404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11</xdr:col>
      <xdr:colOff>66675</xdr:colOff>
      <xdr:row>502</xdr:row>
      <xdr:rowOff>85725</xdr:rowOff>
    </xdr:from>
    <xdr:to>
      <xdr:col>21</xdr:col>
      <xdr:colOff>9525</xdr:colOff>
      <xdr:row>528</xdr:row>
      <xdr:rowOff>104775</xdr:rowOff>
    </xdr:to>
    <xdr:graphicFrame macro="">
      <xdr:nvGraphicFramePr>
        <xdr:cNvPr id="4083404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543</xdr:row>
      <xdr:rowOff>85725</xdr:rowOff>
    </xdr:from>
    <xdr:to>
      <xdr:col>10</xdr:col>
      <xdr:colOff>457200</xdr:colOff>
      <xdr:row>569</xdr:row>
      <xdr:rowOff>114300</xdr:rowOff>
    </xdr:to>
    <xdr:graphicFrame macro="">
      <xdr:nvGraphicFramePr>
        <xdr:cNvPr id="4083404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11</xdr:col>
      <xdr:colOff>66675</xdr:colOff>
      <xdr:row>543</xdr:row>
      <xdr:rowOff>85725</xdr:rowOff>
    </xdr:from>
    <xdr:to>
      <xdr:col>21</xdr:col>
      <xdr:colOff>9525</xdr:colOff>
      <xdr:row>569</xdr:row>
      <xdr:rowOff>104775</xdr:rowOff>
    </xdr:to>
    <xdr:graphicFrame macro="">
      <xdr:nvGraphicFramePr>
        <xdr:cNvPr id="40834045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584</xdr:row>
      <xdr:rowOff>85725</xdr:rowOff>
    </xdr:from>
    <xdr:to>
      <xdr:col>10</xdr:col>
      <xdr:colOff>457200</xdr:colOff>
      <xdr:row>610</xdr:row>
      <xdr:rowOff>114300</xdr:rowOff>
    </xdr:to>
    <xdr:graphicFrame macro="">
      <xdr:nvGraphicFramePr>
        <xdr:cNvPr id="4083404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66675</xdr:colOff>
      <xdr:row>584</xdr:row>
      <xdr:rowOff>85725</xdr:rowOff>
    </xdr:from>
    <xdr:to>
      <xdr:col>21</xdr:col>
      <xdr:colOff>9525</xdr:colOff>
      <xdr:row>610</xdr:row>
      <xdr:rowOff>104775</xdr:rowOff>
    </xdr:to>
    <xdr:graphicFrame macro="">
      <xdr:nvGraphicFramePr>
        <xdr:cNvPr id="4083404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625</xdr:row>
      <xdr:rowOff>85725</xdr:rowOff>
    </xdr:from>
    <xdr:to>
      <xdr:col>10</xdr:col>
      <xdr:colOff>457200</xdr:colOff>
      <xdr:row>651</xdr:row>
      <xdr:rowOff>114300</xdr:rowOff>
    </xdr:to>
    <xdr:graphicFrame macro="">
      <xdr:nvGraphicFramePr>
        <xdr:cNvPr id="4188262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66675</xdr:colOff>
      <xdr:row>625</xdr:row>
      <xdr:rowOff>85725</xdr:rowOff>
    </xdr:from>
    <xdr:to>
      <xdr:col>21</xdr:col>
      <xdr:colOff>9525</xdr:colOff>
      <xdr:row>651</xdr:row>
      <xdr:rowOff>104775</xdr:rowOff>
    </xdr:to>
    <xdr:graphicFrame macro="">
      <xdr:nvGraphicFramePr>
        <xdr:cNvPr id="41882625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666</xdr:row>
      <xdr:rowOff>85725</xdr:rowOff>
    </xdr:from>
    <xdr:to>
      <xdr:col>10</xdr:col>
      <xdr:colOff>457200</xdr:colOff>
      <xdr:row>692</xdr:row>
      <xdr:rowOff>114300</xdr:rowOff>
    </xdr:to>
    <xdr:graphicFrame macro="">
      <xdr:nvGraphicFramePr>
        <xdr:cNvPr id="4188262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66675</xdr:colOff>
      <xdr:row>666</xdr:row>
      <xdr:rowOff>85725</xdr:rowOff>
    </xdr:from>
    <xdr:to>
      <xdr:col>21</xdr:col>
      <xdr:colOff>9525</xdr:colOff>
      <xdr:row>692</xdr:row>
      <xdr:rowOff>104775</xdr:rowOff>
    </xdr:to>
    <xdr:graphicFrame macro="">
      <xdr:nvGraphicFramePr>
        <xdr:cNvPr id="4188262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707</xdr:row>
      <xdr:rowOff>85725</xdr:rowOff>
    </xdr:from>
    <xdr:to>
      <xdr:col>10</xdr:col>
      <xdr:colOff>457200</xdr:colOff>
      <xdr:row>733</xdr:row>
      <xdr:rowOff>114300</xdr:rowOff>
    </xdr:to>
    <xdr:graphicFrame macro="">
      <xdr:nvGraphicFramePr>
        <xdr:cNvPr id="4188262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66675</xdr:colOff>
      <xdr:row>707</xdr:row>
      <xdr:rowOff>85725</xdr:rowOff>
    </xdr:from>
    <xdr:to>
      <xdr:col>21</xdr:col>
      <xdr:colOff>9525</xdr:colOff>
      <xdr:row>733</xdr:row>
      <xdr:rowOff>104775</xdr:rowOff>
    </xdr:to>
    <xdr:graphicFrame macro="">
      <xdr:nvGraphicFramePr>
        <xdr:cNvPr id="4188262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748</xdr:row>
      <xdr:rowOff>85725</xdr:rowOff>
    </xdr:from>
    <xdr:to>
      <xdr:col>10</xdr:col>
      <xdr:colOff>457200</xdr:colOff>
      <xdr:row>774</xdr:row>
      <xdr:rowOff>114300</xdr:rowOff>
    </xdr:to>
    <xdr:graphicFrame macro="">
      <xdr:nvGraphicFramePr>
        <xdr:cNvPr id="4188263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66675</xdr:colOff>
      <xdr:row>748</xdr:row>
      <xdr:rowOff>85725</xdr:rowOff>
    </xdr:from>
    <xdr:to>
      <xdr:col>21</xdr:col>
      <xdr:colOff>9525</xdr:colOff>
      <xdr:row>774</xdr:row>
      <xdr:rowOff>104775</xdr:rowOff>
    </xdr:to>
    <xdr:graphicFrame macro="">
      <xdr:nvGraphicFramePr>
        <xdr:cNvPr id="41882631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789</xdr:row>
      <xdr:rowOff>85725</xdr:rowOff>
    </xdr:from>
    <xdr:to>
      <xdr:col>10</xdr:col>
      <xdr:colOff>457200</xdr:colOff>
      <xdr:row>815</xdr:row>
      <xdr:rowOff>114300</xdr:rowOff>
    </xdr:to>
    <xdr:graphicFrame macro="">
      <xdr:nvGraphicFramePr>
        <xdr:cNvPr id="4188263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66675</xdr:colOff>
      <xdr:row>789</xdr:row>
      <xdr:rowOff>85725</xdr:rowOff>
    </xdr:from>
    <xdr:to>
      <xdr:col>21</xdr:col>
      <xdr:colOff>9525</xdr:colOff>
      <xdr:row>815</xdr:row>
      <xdr:rowOff>104775</xdr:rowOff>
    </xdr:to>
    <xdr:graphicFrame macro="">
      <xdr:nvGraphicFramePr>
        <xdr:cNvPr id="4188263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830</xdr:row>
      <xdr:rowOff>85725</xdr:rowOff>
    </xdr:from>
    <xdr:to>
      <xdr:col>10</xdr:col>
      <xdr:colOff>457200</xdr:colOff>
      <xdr:row>856</xdr:row>
      <xdr:rowOff>114300</xdr:rowOff>
    </xdr:to>
    <xdr:graphicFrame macro="">
      <xdr:nvGraphicFramePr>
        <xdr:cNvPr id="4188263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66675</xdr:colOff>
      <xdr:row>830</xdr:row>
      <xdr:rowOff>85725</xdr:rowOff>
    </xdr:from>
    <xdr:to>
      <xdr:col>21</xdr:col>
      <xdr:colOff>9525</xdr:colOff>
      <xdr:row>856</xdr:row>
      <xdr:rowOff>104775</xdr:rowOff>
    </xdr:to>
    <xdr:graphicFrame macro="">
      <xdr:nvGraphicFramePr>
        <xdr:cNvPr id="41882635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871</xdr:row>
      <xdr:rowOff>85725</xdr:rowOff>
    </xdr:from>
    <xdr:to>
      <xdr:col>10</xdr:col>
      <xdr:colOff>457200</xdr:colOff>
      <xdr:row>897</xdr:row>
      <xdr:rowOff>114300</xdr:rowOff>
    </xdr:to>
    <xdr:graphicFrame macro="">
      <xdr:nvGraphicFramePr>
        <xdr:cNvPr id="4188263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11</xdr:col>
      <xdr:colOff>66675</xdr:colOff>
      <xdr:row>871</xdr:row>
      <xdr:rowOff>85725</xdr:rowOff>
    </xdr:from>
    <xdr:to>
      <xdr:col>21</xdr:col>
      <xdr:colOff>9525</xdr:colOff>
      <xdr:row>897</xdr:row>
      <xdr:rowOff>104775</xdr:rowOff>
    </xdr:to>
    <xdr:graphicFrame macro="">
      <xdr:nvGraphicFramePr>
        <xdr:cNvPr id="4188263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912</xdr:row>
      <xdr:rowOff>85725</xdr:rowOff>
    </xdr:from>
    <xdr:to>
      <xdr:col>10</xdr:col>
      <xdr:colOff>457200</xdr:colOff>
      <xdr:row>938</xdr:row>
      <xdr:rowOff>114300</xdr:rowOff>
    </xdr:to>
    <xdr:graphicFrame macro="">
      <xdr:nvGraphicFramePr>
        <xdr:cNvPr id="4188263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66675</xdr:colOff>
      <xdr:row>912</xdr:row>
      <xdr:rowOff>85725</xdr:rowOff>
    </xdr:from>
    <xdr:to>
      <xdr:col>21</xdr:col>
      <xdr:colOff>9525</xdr:colOff>
      <xdr:row>938</xdr:row>
      <xdr:rowOff>104775</xdr:rowOff>
    </xdr:to>
    <xdr:graphicFrame macro="">
      <xdr:nvGraphicFramePr>
        <xdr:cNvPr id="4188263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953</xdr:row>
      <xdr:rowOff>85725</xdr:rowOff>
    </xdr:from>
    <xdr:to>
      <xdr:col>10</xdr:col>
      <xdr:colOff>457200</xdr:colOff>
      <xdr:row>979</xdr:row>
      <xdr:rowOff>114300</xdr:rowOff>
    </xdr:to>
    <xdr:graphicFrame macro="">
      <xdr:nvGraphicFramePr>
        <xdr:cNvPr id="4188264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11</xdr:col>
      <xdr:colOff>66675</xdr:colOff>
      <xdr:row>953</xdr:row>
      <xdr:rowOff>85725</xdr:rowOff>
    </xdr:from>
    <xdr:to>
      <xdr:col>21</xdr:col>
      <xdr:colOff>9525</xdr:colOff>
      <xdr:row>979</xdr:row>
      <xdr:rowOff>104775</xdr:rowOff>
    </xdr:to>
    <xdr:graphicFrame macro="">
      <xdr:nvGraphicFramePr>
        <xdr:cNvPr id="41882641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994</xdr:row>
      <xdr:rowOff>85725</xdr:rowOff>
    </xdr:from>
    <xdr:to>
      <xdr:col>10</xdr:col>
      <xdr:colOff>457200</xdr:colOff>
      <xdr:row>1020</xdr:row>
      <xdr:rowOff>114300</xdr:rowOff>
    </xdr:to>
    <xdr:graphicFrame macro="">
      <xdr:nvGraphicFramePr>
        <xdr:cNvPr id="4188264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11</xdr:col>
      <xdr:colOff>66675</xdr:colOff>
      <xdr:row>994</xdr:row>
      <xdr:rowOff>85725</xdr:rowOff>
    </xdr:from>
    <xdr:to>
      <xdr:col>21</xdr:col>
      <xdr:colOff>9525</xdr:colOff>
      <xdr:row>1020</xdr:row>
      <xdr:rowOff>104775</xdr:rowOff>
    </xdr:to>
    <xdr:graphicFrame macro="">
      <xdr:nvGraphicFramePr>
        <xdr:cNvPr id="4188264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1035</xdr:row>
      <xdr:rowOff>85725</xdr:rowOff>
    </xdr:from>
    <xdr:to>
      <xdr:col>10</xdr:col>
      <xdr:colOff>457200</xdr:colOff>
      <xdr:row>1061</xdr:row>
      <xdr:rowOff>114300</xdr:rowOff>
    </xdr:to>
    <xdr:graphicFrame macro="">
      <xdr:nvGraphicFramePr>
        <xdr:cNvPr id="4188264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66675</xdr:colOff>
      <xdr:row>1035</xdr:row>
      <xdr:rowOff>85725</xdr:rowOff>
    </xdr:from>
    <xdr:to>
      <xdr:col>21</xdr:col>
      <xdr:colOff>9525</xdr:colOff>
      <xdr:row>1061</xdr:row>
      <xdr:rowOff>104775</xdr:rowOff>
    </xdr:to>
    <xdr:graphicFrame macro="">
      <xdr:nvGraphicFramePr>
        <xdr:cNvPr id="41882645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1076</xdr:row>
      <xdr:rowOff>85725</xdr:rowOff>
    </xdr:from>
    <xdr:to>
      <xdr:col>10</xdr:col>
      <xdr:colOff>457200</xdr:colOff>
      <xdr:row>1102</xdr:row>
      <xdr:rowOff>114300</xdr:rowOff>
    </xdr:to>
    <xdr:graphicFrame macro="">
      <xdr:nvGraphicFramePr>
        <xdr:cNvPr id="4188264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11</xdr:col>
      <xdr:colOff>66675</xdr:colOff>
      <xdr:row>1076</xdr:row>
      <xdr:rowOff>85725</xdr:rowOff>
    </xdr:from>
    <xdr:to>
      <xdr:col>21</xdr:col>
      <xdr:colOff>9525</xdr:colOff>
      <xdr:row>1102</xdr:row>
      <xdr:rowOff>104775</xdr:rowOff>
    </xdr:to>
    <xdr:graphicFrame macro="">
      <xdr:nvGraphicFramePr>
        <xdr:cNvPr id="4188264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1117</xdr:row>
      <xdr:rowOff>85725</xdr:rowOff>
    </xdr:from>
    <xdr:to>
      <xdr:col>10</xdr:col>
      <xdr:colOff>457200</xdr:colOff>
      <xdr:row>1143</xdr:row>
      <xdr:rowOff>114300</xdr:rowOff>
    </xdr:to>
    <xdr:graphicFrame macro="">
      <xdr:nvGraphicFramePr>
        <xdr:cNvPr id="4188264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11</xdr:col>
      <xdr:colOff>66675</xdr:colOff>
      <xdr:row>1117</xdr:row>
      <xdr:rowOff>85725</xdr:rowOff>
    </xdr:from>
    <xdr:to>
      <xdr:col>21</xdr:col>
      <xdr:colOff>9525</xdr:colOff>
      <xdr:row>1143</xdr:row>
      <xdr:rowOff>104775</xdr:rowOff>
    </xdr:to>
    <xdr:graphicFrame macro="">
      <xdr:nvGraphicFramePr>
        <xdr:cNvPr id="4188264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1158</xdr:row>
      <xdr:rowOff>85725</xdr:rowOff>
    </xdr:from>
    <xdr:to>
      <xdr:col>10</xdr:col>
      <xdr:colOff>457200</xdr:colOff>
      <xdr:row>1184</xdr:row>
      <xdr:rowOff>114300</xdr:rowOff>
    </xdr:to>
    <xdr:graphicFrame macro="">
      <xdr:nvGraphicFramePr>
        <xdr:cNvPr id="4188265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66675</xdr:colOff>
      <xdr:row>1158</xdr:row>
      <xdr:rowOff>85725</xdr:rowOff>
    </xdr:from>
    <xdr:to>
      <xdr:col>21</xdr:col>
      <xdr:colOff>9525</xdr:colOff>
      <xdr:row>1184</xdr:row>
      <xdr:rowOff>104775</xdr:rowOff>
    </xdr:to>
    <xdr:graphicFrame macro="">
      <xdr:nvGraphicFramePr>
        <xdr:cNvPr id="41882651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1199</xdr:row>
      <xdr:rowOff>85725</xdr:rowOff>
    </xdr:from>
    <xdr:to>
      <xdr:col>10</xdr:col>
      <xdr:colOff>457200</xdr:colOff>
      <xdr:row>1225</xdr:row>
      <xdr:rowOff>114300</xdr:rowOff>
    </xdr:to>
    <xdr:graphicFrame macro="">
      <xdr:nvGraphicFramePr>
        <xdr:cNvPr id="4188265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11</xdr:col>
      <xdr:colOff>66675</xdr:colOff>
      <xdr:row>1199</xdr:row>
      <xdr:rowOff>85725</xdr:rowOff>
    </xdr:from>
    <xdr:to>
      <xdr:col>21</xdr:col>
      <xdr:colOff>9525</xdr:colOff>
      <xdr:row>1225</xdr:row>
      <xdr:rowOff>104775</xdr:rowOff>
    </xdr:to>
    <xdr:graphicFrame macro="">
      <xdr:nvGraphicFramePr>
        <xdr:cNvPr id="4188265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"/>
  <sheetViews>
    <sheetView tabSelected="1" workbookViewId="0">
      <selection sqref="A1:E1"/>
    </sheetView>
  </sheetViews>
  <sheetFormatPr defaultRowHeight="13.5"/>
  <cols>
    <col min="1" max="1" width="3" customWidth="1"/>
    <col min="2" max="3" width="13" customWidth="1"/>
    <col min="4" max="4" width="11.75" bestFit="1" customWidth="1"/>
    <col min="5" max="6" width="4.25" bestFit="1" customWidth="1"/>
    <col min="8" max="8" width="13.875" bestFit="1" customWidth="1"/>
    <col min="9" max="9" width="5.375" bestFit="1" customWidth="1"/>
    <col min="13" max="13" width="12.75" customWidth="1"/>
    <col min="14" max="14" width="12.75" bestFit="1" customWidth="1"/>
    <col min="42" max="42" width="9" customWidth="1"/>
    <col min="43" max="43" width="9.25" customWidth="1"/>
    <col min="44" max="45" width="9" customWidth="1"/>
  </cols>
  <sheetData>
    <row r="1" spans="1:52" ht="14.25">
      <c r="A1" s="503" t="s">
        <v>154</v>
      </c>
      <c r="B1" s="503"/>
      <c r="C1" s="503"/>
      <c r="D1" s="503"/>
      <c r="E1" s="503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</row>
    <row r="2" spans="1:52" ht="14.25" thickBot="1"/>
    <row r="3" spans="1:52" ht="14.25" thickBot="1">
      <c r="A3" s="504" t="s">
        <v>152</v>
      </c>
      <c r="B3" s="505"/>
      <c r="C3" s="513">
        <v>42231</v>
      </c>
      <c r="D3" s="513"/>
      <c r="E3" s="514"/>
      <c r="G3" s="258" t="s">
        <v>185</v>
      </c>
    </row>
    <row r="4" spans="1:52">
      <c r="A4" s="504" t="s">
        <v>153</v>
      </c>
      <c r="B4" s="505"/>
      <c r="C4" s="516" t="s">
        <v>274</v>
      </c>
      <c r="D4" s="517"/>
      <c r="E4" s="518"/>
    </row>
    <row r="5" spans="1:52">
      <c r="A5" s="506" t="s">
        <v>112</v>
      </c>
      <c r="B5" s="507"/>
      <c r="C5" s="507" t="s">
        <v>275</v>
      </c>
      <c r="D5" s="507"/>
      <c r="E5" s="519"/>
    </row>
    <row r="6" spans="1:52" ht="14.25" thickBot="1">
      <c r="A6" s="508" t="s">
        <v>113</v>
      </c>
      <c r="B6" s="509"/>
      <c r="C6" s="509" t="s">
        <v>277</v>
      </c>
      <c r="D6" s="509"/>
      <c r="E6" s="515"/>
    </row>
    <row r="7" spans="1:52" ht="14.25" thickBot="1">
      <c r="E7" s="257" t="s">
        <v>171</v>
      </c>
      <c r="M7" s="257"/>
      <c r="N7" s="257"/>
      <c r="O7" s="257" t="s">
        <v>171</v>
      </c>
      <c r="P7" s="257" t="s">
        <v>171</v>
      </c>
      <c r="Q7" s="70"/>
      <c r="R7" s="70"/>
      <c r="X7" s="70"/>
      <c r="Y7" s="70"/>
      <c r="Z7" s="257"/>
      <c r="AA7" s="70"/>
      <c r="AB7" s="70"/>
      <c r="AC7" s="257" t="s">
        <v>171</v>
      </c>
      <c r="AD7" s="70"/>
      <c r="AE7" s="70"/>
      <c r="AF7" s="257" t="s">
        <v>171</v>
      </c>
      <c r="AI7" s="257" t="s">
        <v>171</v>
      </c>
    </row>
    <row r="8" spans="1:52">
      <c r="A8" s="510" t="s">
        <v>47</v>
      </c>
      <c r="B8" s="472" t="s">
        <v>62</v>
      </c>
      <c r="C8" s="472" t="s">
        <v>188</v>
      </c>
      <c r="D8" s="472" t="s">
        <v>83</v>
      </c>
      <c r="E8" s="472" t="s">
        <v>88</v>
      </c>
      <c r="F8" s="472" t="s">
        <v>115</v>
      </c>
      <c r="G8" s="472" t="s">
        <v>86</v>
      </c>
      <c r="H8" s="472" t="s">
        <v>64</v>
      </c>
      <c r="I8" s="472" t="s">
        <v>84</v>
      </c>
      <c r="J8" s="493" t="s">
        <v>85</v>
      </c>
      <c r="K8" s="475" t="s">
        <v>124</v>
      </c>
      <c r="L8" s="476"/>
      <c r="M8" s="476"/>
      <c r="N8" s="476"/>
      <c r="O8" s="476"/>
      <c r="P8" s="476"/>
      <c r="Q8" s="476"/>
      <c r="R8" s="477"/>
      <c r="S8" s="526" t="s">
        <v>125</v>
      </c>
      <c r="T8" s="527"/>
      <c r="U8" s="527"/>
      <c r="V8" s="528"/>
      <c r="W8" s="520" t="s">
        <v>128</v>
      </c>
      <c r="X8" s="521"/>
      <c r="Y8" s="521"/>
      <c r="Z8" s="522"/>
      <c r="AA8" s="484" t="s">
        <v>139</v>
      </c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6"/>
      <c r="AN8" s="552" t="s">
        <v>142</v>
      </c>
      <c r="AO8" s="553"/>
      <c r="AP8" s="553"/>
      <c r="AQ8" s="553"/>
      <c r="AR8" s="553"/>
      <c r="AS8" s="554"/>
      <c r="AT8" s="543" t="s">
        <v>149</v>
      </c>
      <c r="AU8" s="544"/>
      <c r="AV8" s="537" t="s">
        <v>264</v>
      </c>
      <c r="AW8" s="538"/>
      <c r="AX8" s="538"/>
      <c r="AY8" s="539"/>
    </row>
    <row r="9" spans="1:52">
      <c r="A9" s="511"/>
      <c r="B9" s="473"/>
      <c r="C9" s="473"/>
      <c r="D9" s="473"/>
      <c r="E9" s="473"/>
      <c r="F9" s="473"/>
      <c r="G9" s="473"/>
      <c r="H9" s="473"/>
      <c r="I9" s="473"/>
      <c r="J9" s="494"/>
      <c r="K9" s="478"/>
      <c r="L9" s="479"/>
      <c r="M9" s="479"/>
      <c r="N9" s="479"/>
      <c r="O9" s="479"/>
      <c r="P9" s="479"/>
      <c r="Q9" s="479"/>
      <c r="R9" s="480"/>
      <c r="S9" s="529"/>
      <c r="T9" s="530"/>
      <c r="U9" s="530"/>
      <c r="V9" s="531"/>
      <c r="W9" s="523"/>
      <c r="X9" s="524"/>
      <c r="Y9" s="524"/>
      <c r="Z9" s="525"/>
      <c r="AA9" s="496" t="s">
        <v>140</v>
      </c>
      <c r="AB9" s="497"/>
      <c r="AC9" s="497"/>
      <c r="AD9" s="497"/>
      <c r="AE9" s="497"/>
      <c r="AF9" s="497"/>
      <c r="AG9" s="497"/>
      <c r="AH9" s="497"/>
      <c r="AI9" s="497"/>
      <c r="AJ9" s="497"/>
      <c r="AK9" s="498"/>
      <c r="AL9" s="549" t="s">
        <v>131</v>
      </c>
      <c r="AM9" s="550"/>
      <c r="AN9" s="547" t="s">
        <v>143</v>
      </c>
      <c r="AO9" s="548"/>
      <c r="AP9" s="547" t="s">
        <v>144</v>
      </c>
      <c r="AQ9" s="548"/>
      <c r="AR9" s="547" t="s">
        <v>145</v>
      </c>
      <c r="AS9" s="548"/>
      <c r="AT9" s="545"/>
      <c r="AU9" s="546"/>
      <c r="AV9" s="540"/>
      <c r="AW9" s="541"/>
      <c r="AX9" s="541"/>
      <c r="AY9" s="542"/>
      <c r="AZ9" s="294"/>
    </row>
    <row r="10" spans="1:52">
      <c r="A10" s="511"/>
      <c r="B10" s="473"/>
      <c r="C10" s="473"/>
      <c r="D10" s="473"/>
      <c r="E10" s="473"/>
      <c r="F10" s="473"/>
      <c r="G10" s="473"/>
      <c r="H10" s="473"/>
      <c r="I10" s="473"/>
      <c r="J10" s="494"/>
      <c r="K10" s="221" t="s">
        <v>116</v>
      </c>
      <c r="L10" s="222" t="s">
        <v>117</v>
      </c>
      <c r="M10" s="223" t="s">
        <v>195</v>
      </c>
      <c r="N10" s="223" t="s">
        <v>196</v>
      </c>
      <c r="O10" s="223" t="s">
        <v>135</v>
      </c>
      <c r="P10" s="223" t="s">
        <v>123</v>
      </c>
      <c r="Q10" s="491" t="s">
        <v>178</v>
      </c>
      <c r="R10" s="492"/>
      <c r="S10" s="532" t="s">
        <v>189</v>
      </c>
      <c r="T10" s="533"/>
      <c r="U10" s="533"/>
      <c r="V10" s="534"/>
      <c r="W10" s="487" t="s">
        <v>129</v>
      </c>
      <c r="X10" s="488"/>
      <c r="Y10" s="489" t="s">
        <v>130</v>
      </c>
      <c r="Z10" s="490"/>
      <c r="AA10" s="499" t="s">
        <v>141</v>
      </c>
      <c r="AB10" s="500"/>
      <c r="AC10" s="501"/>
      <c r="AD10" s="481" t="s">
        <v>132</v>
      </c>
      <c r="AE10" s="482"/>
      <c r="AF10" s="483"/>
      <c r="AG10" s="481" t="s">
        <v>261</v>
      </c>
      <c r="AH10" s="482"/>
      <c r="AI10" s="483"/>
      <c r="AJ10" s="481" t="s">
        <v>180</v>
      </c>
      <c r="AK10" s="483"/>
      <c r="AL10" s="481" t="s">
        <v>134</v>
      </c>
      <c r="AM10" s="502"/>
      <c r="AN10" s="551" t="s">
        <v>146</v>
      </c>
      <c r="AO10" s="551"/>
      <c r="AP10" s="307" t="s">
        <v>184</v>
      </c>
      <c r="AQ10" s="307" t="s">
        <v>263</v>
      </c>
      <c r="AR10" s="555" t="s">
        <v>148</v>
      </c>
      <c r="AS10" s="556"/>
      <c r="AT10" s="226" t="s">
        <v>150</v>
      </c>
      <c r="AU10" s="358" t="s">
        <v>151</v>
      </c>
      <c r="AV10" s="535" t="s">
        <v>266</v>
      </c>
      <c r="AW10" s="557"/>
      <c r="AX10" s="535" t="s">
        <v>267</v>
      </c>
      <c r="AY10" s="536"/>
      <c r="AZ10" s="294"/>
    </row>
    <row r="11" spans="1:52">
      <c r="A11" s="511"/>
      <c r="B11" s="473"/>
      <c r="C11" s="473"/>
      <c r="D11" s="473"/>
      <c r="E11" s="473"/>
      <c r="F11" s="473"/>
      <c r="G11" s="473"/>
      <c r="H11" s="473"/>
      <c r="I11" s="473"/>
      <c r="J11" s="494"/>
      <c r="K11" s="205"/>
      <c r="L11" s="206"/>
      <c r="M11" s="207"/>
      <c r="N11" s="207"/>
      <c r="O11" s="207"/>
      <c r="P11" s="207"/>
      <c r="Q11" s="224" t="s">
        <v>157</v>
      </c>
      <c r="R11" s="225" t="s">
        <v>158</v>
      </c>
      <c r="S11" s="318" t="s">
        <v>190</v>
      </c>
      <c r="T11" s="316" t="s">
        <v>191</v>
      </c>
      <c r="U11" s="319" t="s">
        <v>192</v>
      </c>
      <c r="V11" s="209" t="s">
        <v>193</v>
      </c>
      <c r="W11" s="210" t="s">
        <v>136</v>
      </c>
      <c r="X11" s="211" t="s">
        <v>137</v>
      </c>
      <c r="Y11" s="330" t="s">
        <v>136</v>
      </c>
      <c r="Z11" s="212" t="s">
        <v>137</v>
      </c>
      <c r="AA11" s="185" t="s">
        <v>136</v>
      </c>
      <c r="AB11" s="187" t="s">
        <v>137</v>
      </c>
      <c r="AC11" s="187" t="s">
        <v>155</v>
      </c>
      <c r="AD11" s="185" t="s">
        <v>136</v>
      </c>
      <c r="AE11" s="187" t="s">
        <v>137</v>
      </c>
      <c r="AF11" s="187" t="s">
        <v>155</v>
      </c>
      <c r="AG11" s="185" t="s">
        <v>136</v>
      </c>
      <c r="AH11" s="187" t="s">
        <v>137</v>
      </c>
      <c r="AI11" s="187" t="s">
        <v>155</v>
      </c>
      <c r="AJ11" s="185" t="s">
        <v>136</v>
      </c>
      <c r="AK11" s="187" t="s">
        <v>137</v>
      </c>
      <c r="AL11" s="185" t="s">
        <v>136</v>
      </c>
      <c r="AM11" s="184" t="s">
        <v>137</v>
      </c>
      <c r="AN11" s="186" t="s">
        <v>160</v>
      </c>
      <c r="AO11" s="188" t="s">
        <v>161</v>
      </c>
      <c r="AP11" s="186"/>
      <c r="AQ11" s="186"/>
      <c r="AR11" s="186" t="s">
        <v>271</v>
      </c>
      <c r="AS11" s="203" t="s">
        <v>272</v>
      </c>
      <c r="AT11" s="204"/>
      <c r="AU11" s="359"/>
      <c r="AV11" s="381" t="s">
        <v>136</v>
      </c>
      <c r="AW11" s="382" t="s">
        <v>137</v>
      </c>
      <c r="AX11" s="381" t="s">
        <v>136</v>
      </c>
      <c r="AY11" s="383" t="s">
        <v>137</v>
      </c>
      <c r="AZ11" s="294"/>
    </row>
    <row r="12" spans="1:52">
      <c r="A12" s="512"/>
      <c r="B12" s="474"/>
      <c r="C12" s="474"/>
      <c r="D12" s="474"/>
      <c r="E12" s="474"/>
      <c r="F12" s="474"/>
      <c r="G12" s="474"/>
      <c r="H12" s="474"/>
      <c r="I12" s="474"/>
      <c r="J12" s="495"/>
      <c r="K12" s="189" t="s">
        <v>121</v>
      </c>
      <c r="L12" s="190" t="s">
        <v>119</v>
      </c>
      <c r="M12" s="191" t="s">
        <v>273</v>
      </c>
      <c r="N12" s="191" t="s">
        <v>273</v>
      </c>
      <c r="O12" s="191" t="s">
        <v>119</v>
      </c>
      <c r="P12" s="191" t="s">
        <v>159</v>
      </c>
      <c r="Q12" s="255" t="s">
        <v>120</v>
      </c>
      <c r="R12" s="256" t="s">
        <v>120</v>
      </c>
      <c r="S12" s="320" t="s">
        <v>194</v>
      </c>
      <c r="T12" s="322" t="s">
        <v>194</v>
      </c>
      <c r="U12" s="321" t="s">
        <v>194</v>
      </c>
      <c r="V12" s="193" t="s">
        <v>194</v>
      </c>
      <c r="W12" s="196" t="s">
        <v>127</v>
      </c>
      <c r="X12" s="197" t="s">
        <v>127</v>
      </c>
      <c r="Y12" s="197" t="s">
        <v>127</v>
      </c>
      <c r="Z12" s="277" t="s">
        <v>127</v>
      </c>
      <c r="AA12" s="201" t="s">
        <v>121</v>
      </c>
      <c r="AB12" s="272" t="s">
        <v>120</v>
      </c>
      <c r="AC12" s="198" t="s">
        <v>120</v>
      </c>
      <c r="AD12" s="195" t="s">
        <v>121</v>
      </c>
      <c r="AE12" s="198" t="s">
        <v>120</v>
      </c>
      <c r="AF12" s="198" t="s">
        <v>120</v>
      </c>
      <c r="AG12" s="195" t="s">
        <v>121</v>
      </c>
      <c r="AH12" s="198" t="s">
        <v>120</v>
      </c>
      <c r="AI12" s="198" t="s">
        <v>120</v>
      </c>
      <c r="AJ12" s="195" t="s">
        <v>138</v>
      </c>
      <c r="AK12" s="198" t="s">
        <v>138</v>
      </c>
      <c r="AL12" s="195" t="s">
        <v>138</v>
      </c>
      <c r="AM12" s="199" t="s">
        <v>138</v>
      </c>
      <c r="AN12" s="194" t="s">
        <v>120</v>
      </c>
      <c r="AO12" s="200" t="s">
        <v>120</v>
      </c>
      <c r="AP12" s="200" t="s">
        <v>120</v>
      </c>
      <c r="AQ12" s="200" t="s">
        <v>120</v>
      </c>
      <c r="AR12" s="200" t="s">
        <v>120</v>
      </c>
      <c r="AS12" s="227" t="s">
        <v>120</v>
      </c>
      <c r="AT12" s="228" t="s">
        <v>162</v>
      </c>
      <c r="AU12" s="360" t="s">
        <v>164</v>
      </c>
      <c r="AV12" s="385" t="s">
        <v>265</v>
      </c>
      <c r="AW12" s="385" t="s">
        <v>265</v>
      </c>
      <c r="AX12" s="385" t="s">
        <v>265</v>
      </c>
      <c r="AY12" s="386" t="s">
        <v>265</v>
      </c>
      <c r="AZ12" s="294"/>
    </row>
    <row r="13" spans="1:52">
      <c r="A13" s="100">
        <v>1</v>
      </c>
      <c r="B13" s="402"/>
      <c r="C13" s="402"/>
      <c r="D13" s="403"/>
      <c r="E13" s="404"/>
      <c r="F13" s="404"/>
      <c r="G13" s="404"/>
      <c r="H13" s="405"/>
      <c r="I13" s="404"/>
      <c r="J13" s="406"/>
      <c r="K13" s="407"/>
      <c r="L13" s="408"/>
      <c r="M13" s="409"/>
      <c r="N13" s="409"/>
      <c r="O13" s="409"/>
      <c r="P13" s="409"/>
      <c r="Q13" s="409"/>
      <c r="R13" s="410"/>
      <c r="S13" s="411"/>
      <c r="T13" s="412"/>
      <c r="U13" s="412"/>
      <c r="V13" s="413"/>
      <c r="W13" s="414"/>
      <c r="X13" s="415"/>
      <c r="Y13" s="416"/>
      <c r="Z13" s="417"/>
      <c r="AA13" s="418"/>
      <c r="AB13" s="419"/>
      <c r="AC13" s="420"/>
      <c r="AD13" s="419"/>
      <c r="AE13" s="419"/>
      <c r="AF13" s="420"/>
      <c r="AG13" s="419"/>
      <c r="AH13" s="419"/>
      <c r="AI13" s="421"/>
      <c r="AJ13" s="416"/>
      <c r="AK13" s="416"/>
      <c r="AL13" s="422"/>
      <c r="AM13" s="423"/>
      <c r="AN13" s="424"/>
      <c r="AO13" s="409"/>
      <c r="AP13" s="409"/>
      <c r="AQ13" s="409"/>
      <c r="AR13" s="409"/>
      <c r="AS13" s="409"/>
      <c r="AT13" s="425"/>
      <c r="AU13" s="426"/>
      <c r="AV13" s="427"/>
      <c r="AW13" s="428"/>
      <c r="AX13" s="427"/>
      <c r="AY13" s="429"/>
      <c r="AZ13" s="294"/>
    </row>
    <row r="14" spans="1:52">
      <c r="A14" s="101">
        <f>A13+1</f>
        <v>2</v>
      </c>
      <c r="B14" s="430"/>
      <c r="C14" s="430"/>
      <c r="D14" s="431"/>
      <c r="E14" s="404"/>
      <c r="F14" s="404"/>
      <c r="G14" s="432"/>
      <c r="H14" s="433"/>
      <c r="I14" s="404"/>
      <c r="J14" s="434"/>
      <c r="K14" s="435"/>
      <c r="L14" s="436"/>
      <c r="M14" s="437"/>
      <c r="N14" s="437"/>
      <c r="O14" s="437"/>
      <c r="P14" s="437"/>
      <c r="Q14" s="437"/>
      <c r="R14" s="410"/>
      <c r="S14" s="438"/>
      <c r="T14" s="439"/>
      <c r="U14" s="439"/>
      <c r="V14" s="440"/>
      <c r="W14" s="411"/>
      <c r="X14" s="415"/>
      <c r="Y14" s="441"/>
      <c r="Z14" s="442"/>
      <c r="AA14" s="418"/>
      <c r="AB14" s="419"/>
      <c r="AC14" s="443"/>
      <c r="AD14" s="419"/>
      <c r="AE14" s="419"/>
      <c r="AF14" s="443"/>
      <c r="AG14" s="419"/>
      <c r="AH14" s="419"/>
      <c r="AI14" s="444"/>
      <c r="AJ14" s="441"/>
      <c r="AK14" s="441"/>
      <c r="AL14" s="422"/>
      <c r="AM14" s="423"/>
      <c r="AN14" s="436"/>
      <c r="AO14" s="436"/>
      <c r="AP14" s="437"/>
      <c r="AQ14" s="437"/>
      <c r="AR14" s="437"/>
      <c r="AS14" s="437"/>
      <c r="AT14" s="425"/>
      <c r="AU14" s="445"/>
      <c r="AV14" s="427"/>
      <c r="AW14" s="428"/>
      <c r="AX14" s="427"/>
      <c r="AY14" s="429"/>
      <c r="AZ14" s="294"/>
    </row>
    <row r="15" spans="1:52">
      <c r="A15" s="102">
        <f t="shared" ref="A15:A42" si="0">A14+1</f>
        <v>3</v>
      </c>
      <c r="B15" s="430"/>
      <c r="C15" s="430"/>
      <c r="D15" s="403"/>
      <c r="E15" s="404"/>
      <c r="F15" s="404"/>
      <c r="G15" s="446"/>
      <c r="H15" s="405"/>
      <c r="I15" s="404"/>
      <c r="J15" s="447"/>
      <c r="K15" s="448"/>
      <c r="L15" s="449"/>
      <c r="M15" s="450"/>
      <c r="N15" s="450"/>
      <c r="O15" s="450"/>
      <c r="P15" s="450"/>
      <c r="Q15" s="450"/>
      <c r="R15" s="410"/>
      <c r="S15" s="414"/>
      <c r="T15" s="451"/>
      <c r="U15" s="451"/>
      <c r="V15" s="452"/>
      <c r="W15" s="414"/>
      <c r="X15" s="415"/>
      <c r="Y15" s="453"/>
      <c r="Z15" s="454"/>
      <c r="AA15" s="418"/>
      <c r="AB15" s="419"/>
      <c r="AC15" s="455"/>
      <c r="AD15" s="419"/>
      <c r="AE15" s="419"/>
      <c r="AF15" s="455"/>
      <c r="AG15" s="419"/>
      <c r="AH15" s="419"/>
      <c r="AI15" s="456"/>
      <c r="AJ15" s="453"/>
      <c r="AK15" s="453"/>
      <c r="AL15" s="422"/>
      <c r="AM15" s="423"/>
      <c r="AN15" s="449"/>
      <c r="AO15" s="449"/>
      <c r="AP15" s="450"/>
      <c r="AQ15" s="450"/>
      <c r="AR15" s="450"/>
      <c r="AS15" s="450"/>
      <c r="AT15" s="425"/>
      <c r="AU15" s="445"/>
      <c r="AV15" s="427"/>
      <c r="AW15" s="428"/>
      <c r="AX15" s="427"/>
      <c r="AY15" s="429"/>
      <c r="AZ15" s="294"/>
    </row>
    <row r="16" spans="1:52">
      <c r="A16" s="102">
        <f t="shared" si="0"/>
        <v>4</v>
      </c>
      <c r="B16" s="430"/>
      <c r="C16" s="430"/>
      <c r="D16" s="403"/>
      <c r="E16" s="404"/>
      <c r="F16" s="404"/>
      <c r="G16" s="446"/>
      <c r="H16" s="405"/>
      <c r="I16" s="404"/>
      <c r="J16" s="447"/>
      <c r="K16" s="448"/>
      <c r="L16" s="449"/>
      <c r="M16" s="450"/>
      <c r="N16" s="450"/>
      <c r="O16" s="450"/>
      <c r="P16" s="450"/>
      <c r="Q16" s="450"/>
      <c r="R16" s="410"/>
      <c r="S16" s="414"/>
      <c r="T16" s="451"/>
      <c r="U16" s="451"/>
      <c r="V16" s="452"/>
      <c r="W16" s="414"/>
      <c r="X16" s="415"/>
      <c r="Y16" s="453"/>
      <c r="Z16" s="454"/>
      <c r="AA16" s="418"/>
      <c r="AB16" s="419"/>
      <c r="AC16" s="455"/>
      <c r="AD16" s="419"/>
      <c r="AE16" s="419"/>
      <c r="AF16" s="455"/>
      <c r="AG16" s="419"/>
      <c r="AH16" s="419"/>
      <c r="AI16" s="456"/>
      <c r="AJ16" s="453"/>
      <c r="AK16" s="453"/>
      <c r="AL16" s="422"/>
      <c r="AM16" s="423"/>
      <c r="AN16" s="449"/>
      <c r="AO16" s="449"/>
      <c r="AP16" s="450"/>
      <c r="AQ16" s="450"/>
      <c r="AR16" s="450"/>
      <c r="AS16" s="450"/>
      <c r="AT16" s="425"/>
      <c r="AU16" s="445"/>
      <c r="AV16" s="427"/>
      <c r="AW16" s="428"/>
      <c r="AX16" s="427"/>
      <c r="AY16" s="457"/>
      <c r="AZ16" s="294"/>
    </row>
    <row r="17" spans="1:51">
      <c r="A17" s="102">
        <f t="shared" si="0"/>
        <v>5</v>
      </c>
      <c r="B17" s="430"/>
      <c r="C17" s="430"/>
      <c r="D17" s="431"/>
      <c r="E17" s="404"/>
      <c r="F17" s="404"/>
      <c r="G17" s="446"/>
      <c r="H17" s="433"/>
      <c r="I17" s="404"/>
      <c r="J17" s="406"/>
      <c r="K17" s="435"/>
      <c r="L17" s="449"/>
      <c r="M17" s="450"/>
      <c r="N17" s="450"/>
      <c r="O17" s="450"/>
      <c r="P17" s="450"/>
      <c r="Q17" s="450"/>
      <c r="R17" s="410"/>
      <c r="S17" s="414"/>
      <c r="T17" s="451"/>
      <c r="U17" s="451"/>
      <c r="V17" s="452"/>
      <c r="W17" s="414"/>
      <c r="X17" s="415"/>
      <c r="Y17" s="453"/>
      <c r="Z17" s="454"/>
      <c r="AA17" s="418"/>
      <c r="AB17" s="419"/>
      <c r="AC17" s="455"/>
      <c r="AD17" s="419"/>
      <c r="AE17" s="419"/>
      <c r="AF17" s="455"/>
      <c r="AG17" s="419"/>
      <c r="AH17" s="419"/>
      <c r="AI17" s="456"/>
      <c r="AJ17" s="453"/>
      <c r="AK17" s="453"/>
      <c r="AL17" s="422"/>
      <c r="AM17" s="423"/>
      <c r="AN17" s="449"/>
      <c r="AO17" s="449"/>
      <c r="AP17" s="450"/>
      <c r="AQ17" s="450"/>
      <c r="AR17" s="450"/>
      <c r="AS17" s="450"/>
      <c r="AT17" s="425"/>
      <c r="AU17" s="445"/>
      <c r="AV17" s="427"/>
      <c r="AW17" s="428"/>
      <c r="AX17" s="427"/>
      <c r="AY17" s="429"/>
    </row>
    <row r="18" spans="1:51">
      <c r="A18" s="102">
        <f t="shared" si="0"/>
        <v>6</v>
      </c>
      <c r="B18" s="430"/>
      <c r="C18" s="430"/>
      <c r="D18" s="403"/>
      <c r="E18" s="404"/>
      <c r="F18" s="404"/>
      <c r="G18" s="446"/>
      <c r="H18" s="458"/>
      <c r="I18" s="404"/>
      <c r="J18" s="447"/>
      <c r="K18" s="459"/>
      <c r="L18" s="449"/>
      <c r="M18" s="450"/>
      <c r="N18" s="450"/>
      <c r="O18" s="450"/>
      <c r="P18" s="450"/>
      <c r="Q18" s="450"/>
      <c r="R18" s="410"/>
      <c r="S18" s="414"/>
      <c r="T18" s="451"/>
      <c r="U18" s="451"/>
      <c r="V18" s="452"/>
      <c r="W18" s="414"/>
      <c r="X18" s="415"/>
      <c r="Y18" s="453"/>
      <c r="Z18" s="454"/>
      <c r="AA18" s="418"/>
      <c r="AB18" s="419"/>
      <c r="AC18" s="455"/>
      <c r="AD18" s="419"/>
      <c r="AE18" s="419"/>
      <c r="AF18" s="455"/>
      <c r="AG18" s="419"/>
      <c r="AH18" s="419"/>
      <c r="AI18" s="456"/>
      <c r="AJ18" s="453"/>
      <c r="AK18" s="453"/>
      <c r="AL18" s="422"/>
      <c r="AM18" s="423"/>
      <c r="AN18" s="449"/>
      <c r="AO18" s="449"/>
      <c r="AP18" s="450"/>
      <c r="AQ18" s="450"/>
      <c r="AR18" s="450"/>
      <c r="AS18" s="450"/>
      <c r="AT18" s="425"/>
      <c r="AU18" s="445"/>
      <c r="AV18" s="427"/>
      <c r="AW18" s="428"/>
      <c r="AX18" s="427"/>
      <c r="AY18" s="429"/>
    </row>
    <row r="19" spans="1:51">
      <c r="A19" s="102">
        <f t="shared" si="0"/>
        <v>7</v>
      </c>
      <c r="B19" s="430"/>
      <c r="C19" s="430"/>
      <c r="D19" s="403"/>
      <c r="E19" s="404"/>
      <c r="F19" s="404"/>
      <c r="G19" s="404"/>
      <c r="H19" s="405"/>
      <c r="I19" s="404"/>
      <c r="J19" s="406"/>
      <c r="K19" s="407"/>
      <c r="L19" s="408"/>
      <c r="M19" s="409"/>
      <c r="N19" s="409"/>
      <c r="O19" s="409"/>
      <c r="P19" s="409"/>
      <c r="Q19" s="409"/>
      <c r="R19" s="410"/>
      <c r="S19" s="414"/>
      <c r="T19" s="412"/>
      <c r="U19" s="412"/>
      <c r="V19" s="413"/>
      <c r="W19" s="414"/>
      <c r="X19" s="415"/>
      <c r="Y19" s="416"/>
      <c r="Z19" s="417"/>
      <c r="AA19" s="418"/>
      <c r="AB19" s="419"/>
      <c r="AC19" s="420"/>
      <c r="AD19" s="419"/>
      <c r="AE19" s="419"/>
      <c r="AF19" s="420"/>
      <c r="AG19" s="419"/>
      <c r="AH19" s="419"/>
      <c r="AI19" s="421"/>
      <c r="AJ19" s="416"/>
      <c r="AK19" s="416"/>
      <c r="AL19" s="422"/>
      <c r="AM19" s="423"/>
      <c r="AN19" s="408"/>
      <c r="AO19" s="408"/>
      <c r="AP19" s="409"/>
      <c r="AQ19" s="409"/>
      <c r="AR19" s="409"/>
      <c r="AS19" s="409"/>
      <c r="AT19" s="425"/>
      <c r="AU19" s="445"/>
      <c r="AV19" s="427"/>
      <c r="AW19" s="428"/>
      <c r="AX19" s="427"/>
      <c r="AY19" s="457"/>
    </row>
    <row r="20" spans="1:51">
      <c r="A20" s="102">
        <f t="shared" si="0"/>
        <v>8</v>
      </c>
      <c r="B20" s="430"/>
      <c r="C20" s="430"/>
      <c r="D20" s="431"/>
      <c r="E20" s="404"/>
      <c r="F20" s="404"/>
      <c r="G20" s="432"/>
      <c r="H20" s="405"/>
      <c r="I20" s="404"/>
      <c r="J20" s="434"/>
      <c r="K20" s="448"/>
      <c r="L20" s="436"/>
      <c r="M20" s="437"/>
      <c r="N20" s="437"/>
      <c r="O20" s="437"/>
      <c r="P20" s="437"/>
      <c r="Q20" s="437"/>
      <c r="R20" s="410"/>
      <c r="S20" s="414"/>
      <c r="T20" s="439"/>
      <c r="U20" s="460"/>
      <c r="V20" s="440"/>
      <c r="W20" s="414"/>
      <c r="X20" s="415"/>
      <c r="Y20" s="416"/>
      <c r="Z20" s="417"/>
      <c r="AA20" s="418"/>
      <c r="AB20" s="419"/>
      <c r="AC20" s="443"/>
      <c r="AD20" s="419"/>
      <c r="AE20" s="419"/>
      <c r="AF20" s="443"/>
      <c r="AG20" s="419"/>
      <c r="AH20" s="419"/>
      <c r="AI20" s="444"/>
      <c r="AJ20" s="416"/>
      <c r="AK20" s="416"/>
      <c r="AL20" s="422"/>
      <c r="AM20" s="423"/>
      <c r="AN20" s="424"/>
      <c r="AO20" s="409"/>
      <c r="AP20" s="409"/>
      <c r="AQ20" s="409"/>
      <c r="AR20" s="409"/>
      <c r="AS20" s="409"/>
      <c r="AT20" s="425"/>
      <c r="AU20" s="445"/>
      <c r="AV20" s="427"/>
      <c r="AW20" s="428"/>
      <c r="AX20" s="427"/>
      <c r="AY20" s="429"/>
    </row>
    <row r="21" spans="1:51">
      <c r="A21" s="102">
        <f t="shared" si="0"/>
        <v>9</v>
      </c>
      <c r="B21" s="430"/>
      <c r="C21" s="430"/>
      <c r="D21" s="403"/>
      <c r="E21" s="404"/>
      <c r="F21" s="404"/>
      <c r="G21" s="446"/>
      <c r="H21" s="405"/>
      <c r="I21" s="404"/>
      <c r="J21" s="447"/>
      <c r="K21" s="448"/>
      <c r="L21" s="449"/>
      <c r="M21" s="450"/>
      <c r="N21" s="450"/>
      <c r="O21" s="450"/>
      <c r="P21" s="450"/>
      <c r="Q21" s="450"/>
      <c r="R21" s="410"/>
      <c r="S21" s="414"/>
      <c r="T21" s="451"/>
      <c r="U21" s="415"/>
      <c r="V21" s="461"/>
      <c r="W21" s="414"/>
      <c r="X21" s="415"/>
      <c r="Y21" s="441"/>
      <c r="Z21" s="442"/>
      <c r="AA21" s="418"/>
      <c r="AB21" s="419"/>
      <c r="AC21" s="455"/>
      <c r="AD21" s="419"/>
      <c r="AE21" s="419"/>
      <c r="AF21" s="455"/>
      <c r="AG21" s="419"/>
      <c r="AH21" s="419"/>
      <c r="AI21" s="456"/>
      <c r="AJ21" s="441"/>
      <c r="AK21" s="441"/>
      <c r="AL21" s="422"/>
      <c r="AM21" s="423"/>
      <c r="AN21" s="436"/>
      <c r="AO21" s="436"/>
      <c r="AP21" s="437"/>
      <c r="AQ21" s="437"/>
      <c r="AR21" s="437"/>
      <c r="AS21" s="437"/>
      <c r="AT21" s="425"/>
      <c r="AU21" s="445"/>
      <c r="AV21" s="427"/>
      <c r="AW21" s="428"/>
      <c r="AX21" s="427"/>
      <c r="AY21" s="429"/>
    </row>
    <row r="22" spans="1:51">
      <c r="A22" s="102">
        <f t="shared" si="0"/>
        <v>10</v>
      </c>
      <c r="B22" s="430"/>
      <c r="C22" s="430"/>
      <c r="D22" s="403"/>
      <c r="E22" s="404"/>
      <c r="F22" s="404"/>
      <c r="G22" s="446"/>
      <c r="H22" s="405"/>
      <c r="I22" s="404"/>
      <c r="J22" s="447"/>
      <c r="K22" s="462"/>
      <c r="L22" s="449"/>
      <c r="M22" s="450"/>
      <c r="N22" s="450"/>
      <c r="O22" s="450"/>
      <c r="P22" s="450"/>
      <c r="Q22" s="450"/>
      <c r="R22" s="410"/>
      <c r="S22" s="414"/>
      <c r="T22" s="415"/>
      <c r="U22" s="415"/>
      <c r="V22" s="461"/>
      <c r="W22" s="414"/>
      <c r="X22" s="415"/>
      <c r="Y22" s="453"/>
      <c r="Z22" s="454"/>
      <c r="AA22" s="418"/>
      <c r="AB22" s="463"/>
      <c r="AC22" s="455"/>
      <c r="AD22" s="419"/>
      <c r="AE22" s="419"/>
      <c r="AF22" s="455"/>
      <c r="AG22" s="419"/>
      <c r="AH22" s="419"/>
      <c r="AI22" s="456"/>
      <c r="AJ22" s="453"/>
      <c r="AK22" s="453"/>
      <c r="AL22" s="422"/>
      <c r="AM22" s="423"/>
      <c r="AN22" s="449"/>
      <c r="AO22" s="449"/>
      <c r="AP22" s="450"/>
      <c r="AQ22" s="450"/>
      <c r="AR22" s="450"/>
      <c r="AS22" s="450"/>
      <c r="AT22" s="425"/>
      <c r="AU22" s="445"/>
      <c r="AV22" s="427"/>
      <c r="AW22" s="428"/>
      <c r="AX22" s="427"/>
      <c r="AY22" s="429"/>
    </row>
    <row r="23" spans="1:51">
      <c r="A23" s="102">
        <f t="shared" si="0"/>
        <v>11</v>
      </c>
      <c r="B23" s="430"/>
      <c r="C23" s="430"/>
      <c r="D23" s="431"/>
      <c r="E23" s="404"/>
      <c r="F23" s="404"/>
      <c r="G23" s="446"/>
      <c r="H23" s="405"/>
      <c r="I23" s="404"/>
      <c r="J23" s="406"/>
      <c r="K23" s="448"/>
      <c r="L23" s="449"/>
      <c r="M23" s="450"/>
      <c r="N23" s="450"/>
      <c r="O23" s="450"/>
      <c r="P23" s="450"/>
      <c r="Q23" s="450"/>
      <c r="R23" s="410"/>
      <c r="S23" s="414"/>
      <c r="T23" s="451"/>
      <c r="U23" s="415"/>
      <c r="V23" s="461"/>
      <c r="W23" s="414"/>
      <c r="X23" s="415"/>
      <c r="Y23" s="453"/>
      <c r="Z23" s="454"/>
      <c r="AA23" s="418"/>
      <c r="AB23" s="464"/>
      <c r="AC23" s="455"/>
      <c r="AD23" s="419"/>
      <c r="AE23" s="419"/>
      <c r="AF23" s="455"/>
      <c r="AG23" s="419"/>
      <c r="AH23" s="419"/>
      <c r="AI23" s="456"/>
      <c r="AJ23" s="453"/>
      <c r="AK23" s="453"/>
      <c r="AL23" s="422"/>
      <c r="AM23" s="423"/>
      <c r="AN23" s="449"/>
      <c r="AO23" s="449"/>
      <c r="AP23" s="450"/>
      <c r="AQ23" s="450"/>
      <c r="AR23" s="450"/>
      <c r="AS23" s="450"/>
      <c r="AT23" s="425"/>
      <c r="AU23" s="445"/>
      <c r="AV23" s="427"/>
      <c r="AW23" s="428"/>
      <c r="AX23" s="427"/>
      <c r="AY23" s="429"/>
    </row>
    <row r="24" spans="1:51">
      <c r="A24" s="102">
        <f t="shared" si="0"/>
        <v>12</v>
      </c>
      <c r="B24" s="430"/>
      <c r="C24" s="430"/>
      <c r="D24" s="403"/>
      <c r="E24" s="404"/>
      <c r="F24" s="404"/>
      <c r="G24" s="446"/>
      <c r="H24" s="405"/>
      <c r="I24" s="404"/>
      <c r="J24" s="447"/>
      <c r="K24" s="448"/>
      <c r="L24" s="449"/>
      <c r="M24" s="450"/>
      <c r="N24" s="450"/>
      <c r="O24" s="450"/>
      <c r="P24" s="450"/>
      <c r="Q24" s="450"/>
      <c r="R24" s="410"/>
      <c r="S24" s="414"/>
      <c r="T24" s="451"/>
      <c r="U24" s="415"/>
      <c r="V24" s="461"/>
      <c r="W24" s="414"/>
      <c r="X24" s="415"/>
      <c r="Y24" s="453"/>
      <c r="Z24" s="454"/>
      <c r="AA24" s="465"/>
      <c r="AB24" s="464"/>
      <c r="AC24" s="455"/>
      <c r="AD24" s="419"/>
      <c r="AE24" s="419"/>
      <c r="AF24" s="455"/>
      <c r="AG24" s="419"/>
      <c r="AH24" s="419"/>
      <c r="AI24" s="456"/>
      <c r="AJ24" s="453"/>
      <c r="AK24" s="453"/>
      <c r="AL24" s="422"/>
      <c r="AM24" s="423"/>
      <c r="AN24" s="449"/>
      <c r="AO24" s="449"/>
      <c r="AP24" s="450"/>
      <c r="AQ24" s="450"/>
      <c r="AR24" s="450"/>
      <c r="AS24" s="450"/>
      <c r="AT24" s="425"/>
      <c r="AU24" s="445"/>
      <c r="AV24" s="427"/>
      <c r="AW24" s="428"/>
      <c r="AX24" s="427"/>
      <c r="AY24" s="429"/>
    </row>
    <row r="25" spans="1:51">
      <c r="A25" s="102">
        <f t="shared" si="0"/>
        <v>13</v>
      </c>
      <c r="B25" s="430"/>
      <c r="C25" s="430"/>
      <c r="D25" s="403"/>
      <c r="E25" s="404"/>
      <c r="F25" s="404"/>
      <c r="G25" s="404"/>
      <c r="H25" s="405"/>
      <c r="I25" s="404"/>
      <c r="J25" s="406"/>
      <c r="K25" s="448"/>
      <c r="L25" s="408"/>
      <c r="M25" s="409"/>
      <c r="N25" s="409"/>
      <c r="O25" s="409"/>
      <c r="P25" s="409"/>
      <c r="Q25" s="409"/>
      <c r="R25" s="410"/>
      <c r="S25" s="414"/>
      <c r="T25" s="412"/>
      <c r="U25" s="466"/>
      <c r="V25" s="467"/>
      <c r="W25" s="414"/>
      <c r="X25" s="415"/>
      <c r="Y25" s="453"/>
      <c r="Z25" s="454"/>
      <c r="AA25" s="468"/>
      <c r="AB25" s="464"/>
      <c r="AC25" s="420"/>
      <c r="AD25" s="419"/>
      <c r="AE25" s="419"/>
      <c r="AF25" s="420"/>
      <c r="AG25" s="419"/>
      <c r="AH25" s="419"/>
      <c r="AI25" s="421"/>
      <c r="AJ25" s="453"/>
      <c r="AK25" s="453"/>
      <c r="AL25" s="422"/>
      <c r="AM25" s="423"/>
      <c r="AN25" s="449"/>
      <c r="AO25" s="449"/>
      <c r="AP25" s="450"/>
      <c r="AQ25" s="450"/>
      <c r="AR25" s="450"/>
      <c r="AS25" s="450"/>
      <c r="AT25" s="425"/>
      <c r="AU25" s="445"/>
      <c r="AV25" s="427"/>
      <c r="AW25" s="428"/>
      <c r="AX25" s="427"/>
      <c r="AY25" s="429"/>
    </row>
    <row r="26" spans="1:51">
      <c r="A26" s="102">
        <f t="shared" si="0"/>
        <v>14</v>
      </c>
      <c r="B26" s="430"/>
      <c r="C26" s="430"/>
      <c r="D26" s="403"/>
      <c r="E26" s="404"/>
      <c r="F26" s="404"/>
      <c r="G26" s="432"/>
      <c r="H26" s="405"/>
      <c r="I26" s="404"/>
      <c r="J26" s="406"/>
      <c r="K26" s="407"/>
      <c r="L26" s="436"/>
      <c r="M26" s="437"/>
      <c r="N26" s="437"/>
      <c r="O26" s="437"/>
      <c r="P26" s="437"/>
      <c r="Q26" s="437"/>
      <c r="R26" s="410"/>
      <c r="S26" s="414"/>
      <c r="T26" s="439"/>
      <c r="U26" s="469"/>
      <c r="V26" s="470"/>
      <c r="W26" s="414"/>
      <c r="X26" s="415"/>
      <c r="Y26" s="416"/>
      <c r="Z26" s="417"/>
      <c r="AA26" s="468"/>
      <c r="AB26" s="464"/>
      <c r="AC26" s="443"/>
      <c r="AD26" s="419"/>
      <c r="AE26" s="419"/>
      <c r="AF26" s="443"/>
      <c r="AG26" s="419"/>
      <c r="AH26" s="419"/>
      <c r="AI26" s="444"/>
      <c r="AJ26" s="416"/>
      <c r="AK26" s="416"/>
      <c r="AL26" s="422"/>
      <c r="AM26" s="423"/>
      <c r="AN26" s="408"/>
      <c r="AO26" s="408"/>
      <c r="AP26" s="409"/>
      <c r="AQ26" s="409"/>
      <c r="AR26" s="409"/>
      <c r="AS26" s="409"/>
      <c r="AT26" s="425"/>
      <c r="AU26" s="445"/>
      <c r="AV26" s="427"/>
      <c r="AW26" s="428"/>
      <c r="AX26" s="427"/>
      <c r="AY26" s="429"/>
    </row>
    <row r="27" spans="1:51">
      <c r="A27" s="102">
        <f t="shared" si="0"/>
        <v>15</v>
      </c>
      <c r="B27" s="430"/>
      <c r="C27" s="430"/>
      <c r="D27" s="403"/>
      <c r="E27" s="404"/>
      <c r="F27" s="404"/>
      <c r="G27" s="446"/>
      <c r="H27" s="405"/>
      <c r="I27" s="446"/>
      <c r="J27" s="447"/>
      <c r="K27" s="462"/>
      <c r="L27" s="449"/>
      <c r="M27" s="450"/>
      <c r="N27" s="450"/>
      <c r="O27" s="450"/>
      <c r="P27" s="450"/>
      <c r="Q27" s="450"/>
      <c r="R27" s="410"/>
      <c r="S27" s="414"/>
      <c r="T27" s="451"/>
      <c r="U27" s="415"/>
      <c r="V27" s="461"/>
      <c r="W27" s="414"/>
      <c r="X27" s="415"/>
      <c r="Y27" s="416"/>
      <c r="Z27" s="417"/>
      <c r="AA27" s="418"/>
      <c r="AB27" s="464"/>
      <c r="AC27" s="455"/>
      <c r="AD27" s="419"/>
      <c r="AE27" s="419"/>
      <c r="AF27" s="455"/>
      <c r="AG27" s="419"/>
      <c r="AH27" s="419"/>
      <c r="AI27" s="456"/>
      <c r="AJ27" s="416"/>
      <c r="AK27" s="416"/>
      <c r="AL27" s="422"/>
      <c r="AM27" s="423"/>
      <c r="AN27" s="424"/>
      <c r="AO27" s="409"/>
      <c r="AP27" s="409"/>
      <c r="AQ27" s="409"/>
      <c r="AR27" s="409"/>
      <c r="AS27" s="409"/>
      <c r="AT27" s="425"/>
      <c r="AU27" s="445"/>
      <c r="AV27" s="427"/>
      <c r="AW27" s="428"/>
      <c r="AX27" s="427"/>
      <c r="AY27" s="429"/>
    </row>
    <row r="28" spans="1:51">
      <c r="A28" s="102">
        <f t="shared" si="0"/>
        <v>16</v>
      </c>
      <c r="B28" s="430"/>
      <c r="C28" s="430"/>
      <c r="D28" s="403"/>
      <c r="E28" s="404"/>
      <c r="F28" s="404"/>
      <c r="G28" s="446"/>
      <c r="H28" s="405"/>
      <c r="I28" s="446"/>
      <c r="J28" s="447"/>
      <c r="K28" s="407"/>
      <c r="L28" s="449"/>
      <c r="M28" s="450"/>
      <c r="N28" s="450"/>
      <c r="O28" s="450"/>
      <c r="P28" s="450"/>
      <c r="Q28" s="450"/>
      <c r="R28" s="410"/>
      <c r="S28" s="411"/>
      <c r="T28" s="415"/>
      <c r="U28" s="415"/>
      <c r="V28" s="461"/>
      <c r="W28" s="414"/>
      <c r="X28" s="415"/>
      <c r="Y28" s="441"/>
      <c r="Z28" s="442"/>
      <c r="AA28" s="465"/>
      <c r="AB28" s="419"/>
      <c r="AC28" s="455"/>
      <c r="AD28" s="419"/>
      <c r="AE28" s="419"/>
      <c r="AF28" s="455"/>
      <c r="AG28" s="419"/>
      <c r="AH28" s="419"/>
      <c r="AI28" s="456"/>
      <c r="AJ28" s="441"/>
      <c r="AK28" s="441"/>
      <c r="AL28" s="422"/>
      <c r="AM28" s="423"/>
      <c r="AN28" s="436"/>
      <c r="AO28" s="436"/>
      <c r="AP28" s="437"/>
      <c r="AQ28" s="437"/>
      <c r="AR28" s="437"/>
      <c r="AS28" s="437"/>
      <c r="AT28" s="425"/>
      <c r="AU28" s="445"/>
      <c r="AV28" s="427"/>
      <c r="AW28" s="428"/>
      <c r="AX28" s="427"/>
      <c r="AY28" s="429"/>
    </row>
    <row r="29" spans="1:51">
      <c r="A29" s="102">
        <f t="shared" si="0"/>
        <v>17</v>
      </c>
      <c r="B29" s="430"/>
      <c r="C29" s="430"/>
      <c r="D29" s="431"/>
      <c r="E29" s="404"/>
      <c r="F29" s="404"/>
      <c r="G29" s="446"/>
      <c r="H29" s="405"/>
      <c r="I29" s="446"/>
      <c r="J29" s="447"/>
      <c r="K29" s="462"/>
      <c r="L29" s="449"/>
      <c r="M29" s="450"/>
      <c r="N29" s="450"/>
      <c r="O29" s="450"/>
      <c r="P29" s="450"/>
      <c r="Q29" s="450"/>
      <c r="R29" s="410"/>
      <c r="S29" s="411"/>
      <c r="T29" s="451"/>
      <c r="U29" s="415"/>
      <c r="V29" s="461"/>
      <c r="W29" s="414"/>
      <c r="X29" s="415"/>
      <c r="Y29" s="453"/>
      <c r="Z29" s="454"/>
      <c r="AA29" s="468"/>
      <c r="AB29" s="419"/>
      <c r="AC29" s="455"/>
      <c r="AD29" s="419"/>
      <c r="AE29" s="419"/>
      <c r="AF29" s="455"/>
      <c r="AG29" s="419"/>
      <c r="AH29" s="419"/>
      <c r="AI29" s="456"/>
      <c r="AJ29" s="453"/>
      <c r="AK29" s="453"/>
      <c r="AL29" s="466"/>
      <c r="AM29" s="423"/>
      <c r="AN29" s="449"/>
      <c r="AO29" s="449"/>
      <c r="AP29" s="450"/>
      <c r="AQ29" s="450"/>
      <c r="AR29" s="450"/>
      <c r="AS29" s="450"/>
      <c r="AT29" s="425"/>
      <c r="AU29" s="445"/>
      <c r="AV29" s="427"/>
      <c r="AW29" s="428"/>
      <c r="AX29" s="427"/>
      <c r="AY29" s="429"/>
    </row>
    <row r="30" spans="1:51">
      <c r="A30" s="102">
        <f t="shared" si="0"/>
        <v>18</v>
      </c>
      <c r="B30" s="430"/>
      <c r="C30" s="430"/>
      <c r="D30" s="403"/>
      <c r="E30" s="404"/>
      <c r="F30" s="404"/>
      <c r="G30" s="446"/>
      <c r="H30" s="405"/>
      <c r="I30" s="446"/>
      <c r="J30" s="447"/>
      <c r="K30" s="462"/>
      <c r="L30" s="449"/>
      <c r="M30" s="450"/>
      <c r="N30" s="450"/>
      <c r="O30" s="450"/>
      <c r="P30" s="450"/>
      <c r="Q30" s="450"/>
      <c r="R30" s="410"/>
      <c r="S30" s="411"/>
      <c r="T30" s="451"/>
      <c r="U30" s="415"/>
      <c r="V30" s="461"/>
      <c r="W30" s="414"/>
      <c r="X30" s="415"/>
      <c r="Y30" s="453"/>
      <c r="Z30" s="454"/>
      <c r="AA30" s="418"/>
      <c r="AB30" s="419"/>
      <c r="AC30" s="455"/>
      <c r="AD30" s="419"/>
      <c r="AE30" s="419"/>
      <c r="AF30" s="455"/>
      <c r="AG30" s="419"/>
      <c r="AH30" s="419"/>
      <c r="AI30" s="456"/>
      <c r="AJ30" s="453"/>
      <c r="AK30" s="453"/>
      <c r="AL30" s="422"/>
      <c r="AM30" s="423"/>
      <c r="AN30" s="449"/>
      <c r="AO30" s="449"/>
      <c r="AP30" s="450"/>
      <c r="AQ30" s="450"/>
      <c r="AR30" s="450"/>
      <c r="AS30" s="450"/>
      <c r="AT30" s="425"/>
      <c r="AU30" s="445"/>
      <c r="AV30" s="427"/>
      <c r="AW30" s="428"/>
      <c r="AX30" s="427"/>
      <c r="AY30" s="429"/>
    </row>
    <row r="31" spans="1:51">
      <c r="A31" s="102">
        <f t="shared" si="0"/>
        <v>19</v>
      </c>
      <c r="B31" s="430"/>
      <c r="C31" s="430"/>
      <c r="D31" s="403"/>
      <c r="E31" s="404"/>
      <c r="F31" s="404"/>
      <c r="G31" s="404"/>
      <c r="H31" s="405"/>
      <c r="I31" s="404"/>
      <c r="J31" s="447"/>
      <c r="K31" s="448"/>
      <c r="L31" s="408"/>
      <c r="M31" s="409"/>
      <c r="N31" s="409"/>
      <c r="O31" s="409"/>
      <c r="P31" s="409"/>
      <c r="Q31" s="409"/>
      <c r="R31" s="410"/>
      <c r="S31" s="411"/>
      <c r="T31" s="412"/>
      <c r="U31" s="471"/>
      <c r="V31" s="467"/>
      <c r="W31" s="414"/>
      <c r="X31" s="415"/>
      <c r="Y31" s="453"/>
      <c r="Z31" s="454"/>
      <c r="AA31" s="465"/>
      <c r="AB31" s="419"/>
      <c r="AC31" s="420"/>
      <c r="AD31" s="419"/>
      <c r="AE31" s="419"/>
      <c r="AF31" s="420"/>
      <c r="AG31" s="419"/>
      <c r="AH31" s="419"/>
      <c r="AI31" s="421"/>
      <c r="AJ31" s="453"/>
      <c r="AK31" s="453"/>
      <c r="AL31" s="422"/>
      <c r="AM31" s="423"/>
      <c r="AN31" s="449"/>
      <c r="AO31" s="449"/>
      <c r="AP31" s="450"/>
      <c r="AQ31" s="450"/>
      <c r="AR31" s="450"/>
      <c r="AS31" s="450"/>
      <c r="AT31" s="425"/>
      <c r="AU31" s="445"/>
      <c r="AV31" s="427"/>
      <c r="AW31" s="428"/>
      <c r="AX31" s="427"/>
      <c r="AY31" s="429"/>
    </row>
    <row r="32" spans="1:51">
      <c r="A32" s="102">
        <f t="shared" si="0"/>
        <v>20</v>
      </c>
      <c r="B32" s="430"/>
      <c r="C32" s="430"/>
      <c r="D32" s="431"/>
      <c r="E32" s="404"/>
      <c r="F32" s="404"/>
      <c r="G32" s="432"/>
      <c r="H32" s="405"/>
      <c r="I32" s="432"/>
      <c r="J32" s="447"/>
      <c r="K32" s="462"/>
      <c r="L32" s="436"/>
      <c r="M32" s="437"/>
      <c r="N32" s="437"/>
      <c r="O32" s="437"/>
      <c r="P32" s="437"/>
      <c r="Q32" s="437"/>
      <c r="R32" s="410"/>
      <c r="S32" s="411"/>
      <c r="T32" s="439"/>
      <c r="U32" s="469"/>
      <c r="V32" s="470"/>
      <c r="W32" s="414"/>
      <c r="X32" s="415"/>
      <c r="Y32" s="453"/>
      <c r="Z32" s="454"/>
      <c r="AA32" s="418"/>
      <c r="AB32" s="463"/>
      <c r="AC32" s="443"/>
      <c r="AD32" s="419"/>
      <c r="AE32" s="419"/>
      <c r="AF32" s="443"/>
      <c r="AG32" s="419"/>
      <c r="AH32" s="419"/>
      <c r="AI32" s="444"/>
      <c r="AJ32" s="453"/>
      <c r="AK32" s="453"/>
      <c r="AL32" s="422"/>
      <c r="AM32" s="423"/>
      <c r="AN32" s="449"/>
      <c r="AO32" s="449"/>
      <c r="AP32" s="450"/>
      <c r="AQ32" s="450"/>
      <c r="AR32" s="450"/>
      <c r="AS32" s="450"/>
      <c r="AT32" s="425"/>
      <c r="AU32" s="445"/>
      <c r="AV32" s="427"/>
      <c r="AW32" s="428"/>
      <c r="AX32" s="427"/>
      <c r="AY32" s="429"/>
    </row>
    <row r="33" spans="1:51">
      <c r="A33" s="102">
        <f t="shared" si="0"/>
        <v>21</v>
      </c>
      <c r="B33" s="430"/>
      <c r="C33" s="430"/>
      <c r="D33" s="403"/>
      <c r="E33" s="404"/>
      <c r="F33" s="404"/>
      <c r="G33" s="446"/>
      <c r="H33" s="405"/>
      <c r="I33" s="432"/>
      <c r="J33" s="447"/>
      <c r="K33" s="448"/>
      <c r="L33" s="449"/>
      <c r="M33" s="450"/>
      <c r="N33" s="450"/>
      <c r="O33" s="450"/>
      <c r="P33" s="450"/>
      <c r="Q33" s="450"/>
      <c r="R33" s="410"/>
      <c r="S33" s="411"/>
      <c r="T33" s="451"/>
      <c r="U33" s="415"/>
      <c r="V33" s="461"/>
      <c r="W33" s="414"/>
      <c r="X33" s="415"/>
      <c r="Y33" s="416"/>
      <c r="Z33" s="417"/>
      <c r="AA33" s="465"/>
      <c r="AB33" s="464"/>
      <c r="AC33" s="455"/>
      <c r="AD33" s="419"/>
      <c r="AE33" s="419"/>
      <c r="AF33" s="455"/>
      <c r="AG33" s="419"/>
      <c r="AH33" s="419"/>
      <c r="AI33" s="456"/>
      <c r="AJ33" s="416"/>
      <c r="AK33" s="416"/>
      <c r="AL33" s="422"/>
      <c r="AM33" s="423"/>
      <c r="AN33" s="408"/>
      <c r="AO33" s="408"/>
      <c r="AP33" s="409"/>
      <c r="AQ33" s="409"/>
      <c r="AR33" s="409"/>
      <c r="AS33" s="409"/>
      <c r="AT33" s="425"/>
      <c r="AU33" s="445"/>
      <c r="AV33" s="427"/>
      <c r="AW33" s="428"/>
      <c r="AX33" s="427"/>
      <c r="AY33" s="429"/>
    </row>
    <row r="34" spans="1:51">
      <c r="A34" s="102">
        <f t="shared" si="0"/>
        <v>22</v>
      </c>
      <c r="B34" s="430"/>
      <c r="C34" s="430"/>
      <c r="D34" s="403"/>
      <c r="E34" s="404"/>
      <c r="F34" s="404"/>
      <c r="G34" s="446"/>
      <c r="H34" s="405"/>
      <c r="I34" s="446"/>
      <c r="J34" s="447"/>
      <c r="K34" s="448"/>
      <c r="L34" s="449"/>
      <c r="M34" s="450"/>
      <c r="N34" s="450"/>
      <c r="O34" s="450"/>
      <c r="P34" s="450"/>
      <c r="Q34" s="450"/>
      <c r="R34" s="410"/>
      <c r="S34" s="411"/>
      <c r="T34" s="451"/>
      <c r="U34" s="415"/>
      <c r="V34" s="461"/>
      <c r="W34" s="414"/>
      <c r="X34" s="415"/>
      <c r="Y34" s="416"/>
      <c r="Z34" s="417"/>
      <c r="AA34" s="468"/>
      <c r="AB34" s="464"/>
      <c r="AC34" s="455"/>
      <c r="AD34" s="419"/>
      <c r="AE34" s="419"/>
      <c r="AF34" s="455"/>
      <c r="AG34" s="419"/>
      <c r="AH34" s="419"/>
      <c r="AI34" s="456"/>
      <c r="AJ34" s="416"/>
      <c r="AK34" s="416"/>
      <c r="AL34" s="422"/>
      <c r="AM34" s="423"/>
      <c r="AN34" s="424"/>
      <c r="AO34" s="409"/>
      <c r="AP34" s="409"/>
      <c r="AQ34" s="409"/>
      <c r="AR34" s="409"/>
      <c r="AS34" s="409"/>
      <c r="AT34" s="425"/>
      <c r="AU34" s="445"/>
      <c r="AV34" s="427"/>
      <c r="AW34" s="428"/>
      <c r="AX34" s="427"/>
      <c r="AY34" s="429"/>
    </row>
    <row r="35" spans="1:51">
      <c r="A35" s="102">
        <f t="shared" si="0"/>
        <v>23</v>
      </c>
      <c r="B35" s="430"/>
      <c r="C35" s="430"/>
      <c r="D35" s="431"/>
      <c r="E35" s="404"/>
      <c r="F35" s="404"/>
      <c r="G35" s="446"/>
      <c r="H35" s="405"/>
      <c r="I35" s="432"/>
      <c r="J35" s="447"/>
      <c r="K35" s="407"/>
      <c r="L35" s="449"/>
      <c r="M35" s="450"/>
      <c r="N35" s="450"/>
      <c r="O35" s="450"/>
      <c r="P35" s="450"/>
      <c r="Q35" s="450"/>
      <c r="R35" s="410"/>
      <c r="S35" s="411"/>
      <c r="T35" s="451"/>
      <c r="U35" s="415"/>
      <c r="V35" s="461"/>
      <c r="W35" s="411"/>
      <c r="X35" s="415"/>
      <c r="Y35" s="441"/>
      <c r="Z35" s="442"/>
      <c r="AA35" s="418"/>
      <c r="AB35" s="464"/>
      <c r="AC35" s="455"/>
      <c r="AD35" s="419"/>
      <c r="AE35" s="419"/>
      <c r="AF35" s="455"/>
      <c r="AG35" s="419"/>
      <c r="AH35" s="419"/>
      <c r="AI35" s="456"/>
      <c r="AJ35" s="441"/>
      <c r="AK35" s="441"/>
      <c r="AL35" s="422"/>
      <c r="AM35" s="423"/>
      <c r="AN35" s="436"/>
      <c r="AO35" s="436"/>
      <c r="AP35" s="437"/>
      <c r="AQ35" s="437"/>
      <c r="AR35" s="437"/>
      <c r="AS35" s="437"/>
      <c r="AT35" s="425"/>
      <c r="AU35" s="445"/>
      <c r="AV35" s="427"/>
      <c r="AW35" s="428"/>
      <c r="AX35" s="427"/>
      <c r="AY35" s="429"/>
    </row>
    <row r="36" spans="1:51">
      <c r="A36" s="102">
        <f t="shared" si="0"/>
        <v>24</v>
      </c>
      <c r="B36" s="430"/>
      <c r="C36" s="430"/>
      <c r="D36" s="403"/>
      <c r="E36" s="404"/>
      <c r="F36" s="404"/>
      <c r="G36" s="446"/>
      <c r="H36" s="405"/>
      <c r="I36" s="432"/>
      <c r="J36" s="447"/>
      <c r="K36" s="462"/>
      <c r="L36" s="449"/>
      <c r="M36" s="450"/>
      <c r="N36" s="450"/>
      <c r="O36" s="450"/>
      <c r="P36" s="450"/>
      <c r="Q36" s="450"/>
      <c r="R36" s="410"/>
      <c r="S36" s="411"/>
      <c r="T36" s="451"/>
      <c r="U36" s="415"/>
      <c r="V36" s="461"/>
      <c r="W36" s="414"/>
      <c r="X36" s="415"/>
      <c r="Y36" s="453"/>
      <c r="Z36" s="454"/>
      <c r="AA36" s="418"/>
      <c r="AB36" s="464"/>
      <c r="AC36" s="455"/>
      <c r="AD36" s="419"/>
      <c r="AE36" s="419"/>
      <c r="AF36" s="455"/>
      <c r="AG36" s="419"/>
      <c r="AH36" s="419"/>
      <c r="AI36" s="456"/>
      <c r="AJ36" s="453"/>
      <c r="AK36" s="453"/>
      <c r="AL36" s="422"/>
      <c r="AM36" s="423"/>
      <c r="AN36" s="449"/>
      <c r="AO36" s="449"/>
      <c r="AP36" s="450"/>
      <c r="AQ36" s="450"/>
      <c r="AR36" s="450"/>
      <c r="AS36" s="450"/>
      <c r="AT36" s="425"/>
      <c r="AU36" s="445"/>
      <c r="AV36" s="427"/>
      <c r="AW36" s="428"/>
      <c r="AX36" s="427"/>
      <c r="AY36" s="429"/>
    </row>
    <row r="37" spans="1:51">
      <c r="A37" s="102">
        <f t="shared" si="0"/>
        <v>25</v>
      </c>
      <c r="B37" s="215"/>
      <c r="C37" s="215"/>
      <c r="D37" s="119"/>
      <c r="E37" s="331"/>
      <c r="F37" s="331"/>
      <c r="G37" s="331"/>
      <c r="H37" s="315"/>
      <c r="I37" s="331"/>
      <c r="J37" s="177"/>
      <c r="K37" s="314"/>
      <c r="L37" s="175"/>
      <c r="M37" s="84"/>
      <c r="N37" s="84"/>
      <c r="O37" s="84"/>
      <c r="P37" s="84"/>
      <c r="Q37" s="84"/>
      <c r="R37" s="336"/>
      <c r="S37" s="109"/>
      <c r="T37" s="234"/>
      <c r="U37" s="317"/>
      <c r="V37" s="231"/>
      <c r="W37" s="113"/>
      <c r="X37" s="114"/>
      <c r="Y37" s="243"/>
      <c r="Z37" s="271"/>
      <c r="AA37" s="337"/>
      <c r="AB37" s="339"/>
      <c r="AC37" s="246"/>
      <c r="AD37" s="338"/>
      <c r="AE37" s="338"/>
      <c r="AF37" s="246"/>
      <c r="AG37" s="338"/>
      <c r="AH37" s="338"/>
      <c r="AI37" s="282"/>
      <c r="AJ37" s="243"/>
      <c r="AK37" s="243"/>
      <c r="AL37" s="237"/>
      <c r="AM37" s="240"/>
      <c r="AN37" s="182"/>
      <c r="AO37" s="182"/>
      <c r="AP37" s="87"/>
      <c r="AQ37" s="87"/>
      <c r="AR37" s="87"/>
      <c r="AS37" s="87"/>
      <c r="AT37" s="150"/>
      <c r="AU37" s="367"/>
      <c r="AV37" s="144"/>
      <c r="AW37" s="374"/>
      <c r="AX37" s="144"/>
      <c r="AY37" s="376"/>
    </row>
    <row r="38" spans="1:51">
      <c r="A38" s="102">
        <f t="shared" si="0"/>
        <v>26</v>
      </c>
      <c r="B38" s="215"/>
      <c r="C38" s="215"/>
      <c r="D38" s="120"/>
      <c r="E38" s="331"/>
      <c r="F38" s="331"/>
      <c r="G38" s="329"/>
      <c r="H38" s="329"/>
      <c r="I38" s="329"/>
      <c r="J38" s="334"/>
      <c r="K38" s="179"/>
      <c r="L38" s="86"/>
      <c r="M38" s="86"/>
      <c r="N38" s="86"/>
      <c r="O38" s="86"/>
      <c r="P38" s="86"/>
      <c r="Q38" s="86"/>
      <c r="R38" s="309"/>
      <c r="S38" s="109"/>
      <c r="T38" s="234"/>
      <c r="U38" s="317"/>
      <c r="V38" s="231"/>
      <c r="W38" s="113"/>
      <c r="X38" s="235"/>
      <c r="Y38" s="243"/>
      <c r="Z38" s="271"/>
      <c r="AA38" s="278"/>
      <c r="AB38" s="274"/>
      <c r="AC38" s="247"/>
      <c r="AD38" s="273"/>
      <c r="AE38" s="273"/>
      <c r="AF38" s="247"/>
      <c r="AG38" s="273"/>
      <c r="AH38" s="273"/>
      <c r="AI38" s="283"/>
      <c r="AJ38" s="243"/>
      <c r="AK38" s="243"/>
      <c r="AL38" s="237"/>
      <c r="AM38" s="240"/>
      <c r="AN38" s="182"/>
      <c r="AO38" s="182"/>
      <c r="AP38" s="87"/>
      <c r="AQ38" s="87"/>
      <c r="AR38" s="87"/>
      <c r="AS38" s="87"/>
      <c r="AT38" s="150"/>
      <c r="AU38" s="367"/>
      <c r="AV38" s="144"/>
      <c r="AW38" s="374"/>
      <c r="AX38" s="144"/>
      <c r="AY38" s="376"/>
    </row>
    <row r="39" spans="1:51">
      <c r="A39" s="102">
        <f t="shared" si="0"/>
        <v>27</v>
      </c>
      <c r="B39" s="215"/>
      <c r="C39" s="215"/>
      <c r="D39" s="119"/>
      <c r="E39" s="331"/>
      <c r="F39" s="331"/>
      <c r="G39" s="332"/>
      <c r="H39" s="332"/>
      <c r="I39" s="332"/>
      <c r="J39" s="333"/>
      <c r="K39" s="180"/>
      <c r="L39" s="87"/>
      <c r="M39" s="87"/>
      <c r="N39" s="87"/>
      <c r="O39" s="87"/>
      <c r="P39" s="87"/>
      <c r="Q39" s="87"/>
      <c r="R39" s="309"/>
      <c r="S39" s="109"/>
      <c r="T39" s="234"/>
      <c r="U39" s="317"/>
      <c r="V39" s="231"/>
      <c r="W39" s="113"/>
      <c r="X39" s="235"/>
      <c r="Y39" s="243"/>
      <c r="Z39" s="271"/>
      <c r="AA39" s="275"/>
      <c r="AB39" s="274"/>
      <c r="AC39" s="248"/>
      <c r="AD39" s="273"/>
      <c r="AE39" s="273"/>
      <c r="AF39" s="248"/>
      <c r="AG39" s="273"/>
      <c r="AH39" s="273"/>
      <c r="AI39" s="281"/>
      <c r="AJ39" s="243"/>
      <c r="AK39" s="243"/>
      <c r="AL39" s="237"/>
      <c r="AM39" s="240"/>
      <c r="AN39" s="182"/>
      <c r="AO39" s="182"/>
      <c r="AP39" s="87"/>
      <c r="AQ39" s="87"/>
      <c r="AR39" s="87"/>
      <c r="AS39" s="87"/>
      <c r="AT39" s="150"/>
      <c r="AU39" s="366"/>
      <c r="AV39" s="144"/>
      <c r="AW39" s="89"/>
      <c r="AX39" s="144"/>
      <c r="AY39" s="375"/>
    </row>
    <row r="40" spans="1:51">
      <c r="A40" s="102">
        <f t="shared" si="0"/>
        <v>28</v>
      </c>
      <c r="B40" s="215"/>
      <c r="C40" s="215"/>
      <c r="D40" s="119"/>
      <c r="E40" s="331"/>
      <c r="F40" s="331"/>
      <c r="G40" s="332"/>
      <c r="H40" s="332"/>
      <c r="I40" s="332"/>
      <c r="J40" s="333"/>
      <c r="K40" s="180"/>
      <c r="L40" s="87"/>
      <c r="M40" s="87"/>
      <c r="N40" s="87"/>
      <c r="O40" s="87"/>
      <c r="P40" s="87"/>
      <c r="Q40" s="87"/>
      <c r="R40" s="309"/>
      <c r="S40" s="109"/>
      <c r="T40" s="234"/>
      <c r="U40" s="317"/>
      <c r="V40" s="231"/>
      <c r="W40" s="113"/>
      <c r="X40" s="235"/>
      <c r="Y40" s="242"/>
      <c r="Z40" s="139"/>
      <c r="AA40" s="276"/>
      <c r="AB40" s="274"/>
      <c r="AC40" s="248"/>
      <c r="AD40" s="273"/>
      <c r="AE40" s="273"/>
      <c r="AF40" s="248"/>
      <c r="AG40" s="273"/>
      <c r="AH40" s="273"/>
      <c r="AI40" s="281"/>
      <c r="AJ40" s="242"/>
      <c r="AK40" s="242"/>
      <c r="AL40" s="237"/>
      <c r="AM40" s="240"/>
      <c r="AN40" s="175"/>
      <c r="AO40" s="175"/>
      <c r="AP40" s="84"/>
      <c r="AQ40" s="84"/>
      <c r="AR40" s="84"/>
      <c r="AS40" s="84"/>
      <c r="AT40" s="150"/>
      <c r="AU40" s="367"/>
      <c r="AV40" s="144"/>
      <c r="AW40" s="374"/>
      <c r="AX40" s="144"/>
      <c r="AY40" s="376"/>
    </row>
    <row r="41" spans="1:51">
      <c r="A41" s="102">
        <f t="shared" si="0"/>
        <v>29</v>
      </c>
      <c r="B41" s="215"/>
      <c r="C41" s="215"/>
      <c r="D41" s="120"/>
      <c r="E41" s="331"/>
      <c r="F41" s="331"/>
      <c r="G41" s="332"/>
      <c r="H41" s="332"/>
      <c r="I41" s="331"/>
      <c r="J41" s="177"/>
      <c r="K41" s="180"/>
      <c r="L41" s="87"/>
      <c r="M41" s="87"/>
      <c r="N41" s="87"/>
      <c r="O41" s="87"/>
      <c r="P41" s="87"/>
      <c r="Q41" s="87"/>
      <c r="R41" s="309"/>
      <c r="S41" s="109"/>
      <c r="T41" s="234"/>
      <c r="U41" s="317"/>
      <c r="V41" s="231"/>
      <c r="W41" s="113"/>
      <c r="X41" s="235"/>
      <c r="Y41" s="243"/>
      <c r="Z41" s="271"/>
      <c r="AA41" s="276"/>
      <c r="AB41" s="274"/>
      <c r="AC41" s="248"/>
      <c r="AD41" s="273"/>
      <c r="AE41" s="273"/>
      <c r="AF41" s="248"/>
      <c r="AG41" s="273"/>
      <c r="AH41" s="273"/>
      <c r="AI41" s="281"/>
      <c r="AJ41" s="243"/>
      <c r="AK41" s="243"/>
      <c r="AL41" s="237"/>
      <c r="AM41" s="240"/>
      <c r="AN41" s="182"/>
      <c r="AO41" s="182"/>
      <c r="AP41" s="87"/>
      <c r="AQ41" s="87"/>
      <c r="AR41" s="87"/>
      <c r="AS41" s="87"/>
      <c r="AT41" s="150"/>
      <c r="AU41" s="367"/>
      <c r="AV41" s="377"/>
      <c r="AW41" s="374"/>
      <c r="AX41" s="89"/>
      <c r="AY41" s="376"/>
    </row>
    <row r="42" spans="1:51" ht="14.25" thickBot="1">
      <c r="A42" s="103">
        <f t="shared" si="0"/>
        <v>30</v>
      </c>
      <c r="B42" s="216"/>
      <c r="C42" s="216"/>
      <c r="D42" s="165"/>
      <c r="E42" s="104"/>
      <c r="F42" s="104"/>
      <c r="G42" s="104"/>
      <c r="H42" s="104"/>
      <c r="I42" s="104"/>
      <c r="J42" s="178"/>
      <c r="K42" s="181"/>
      <c r="L42" s="122"/>
      <c r="M42" s="122"/>
      <c r="N42" s="122"/>
      <c r="O42" s="122"/>
      <c r="P42" s="122"/>
      <c r="Q42" s="122"/>
      <c r="R42" s="335"/>
      <c r="S42" s="115"/>
      <c r="T42" s="236"/>
      <c r="U42" s="236"/>
      <c r="V42" s="233"/>
      <c r="W42" s="115"/>
      <c r="X42" s="236"/>
      <c r="Y42" s="244"/>
      <c r="Z42" s="245"/>
      <c r="AA42" s="279"/>
      <c r="AB42" s="280"/>
      <c r="AC42" s="249"/>
      <c r="AD42" s="280"/>
      <c r="AE42" s="280"/>
      <c r="AF42" s="249"/>
      <c r="AG42" s="280"/>
      <c r="AH42" s="280"/>
      <c r="AI42" s="284"/>
      <c r="AJ42" s="308"/>
      <c r="AK42" s="308"/>
      <c r="AL42" s="239"/>
      <c r="AM42" s="241"/>
      <c r="AN42" s="183"/>
      <c r="AO42" s="183"/>
      <c r="AP42" s="122"/>
      <c r="AQ42" s="122"/>
      <c r="AR42" s="122"/>
      <c r="AS42" s="122"/>
      <c r="AT42" s="116"/>
      <c r="AU42" s="368"/>
      <c r="AV42" s="378"/>
      <c r="AW42" s="379"/>
      <c r="AX42" s="378"/>
      <c r="AY42" s="380"/>
    </row>
    <row r="43" spans="1:51">
      <c r="D43" s="365" t="s">
        <v>270</v>
      </c>
      <c r="E43" s="229"/>
      <c r="Q43" s="70"/>
    </row>
    <row r="44" spans="1:51">
      <c r="D44" s="393">
        <v>33230</v>
      </c>
    </row>
  </sheetData>
  <mergeCells count="44">
    <mergeCell ref="W8:Z9"/>
    <mergeCell ref="S8:V9"/>
    <mergeCell ref="S10:V10"/>
    <mergeCell ref="AX10:AY10"/>
    <mergeCell ref="AV8:AY9"/>
    <mergeCell ref="AT8:AU9"/>
    <mergeCell ref="AN9:AO9"/>
    <mergeCell ref="AL9:AM9"/>
    <mergeCell ref="AN10:AO10"/>
    <mergeCell ref="AR9:AS9"/>
    <mergeCell ref="AN8:AS8"/>
    <mergeCell ref="AP9:AQ9"/>
    <mergeCell ref="AR10:AS10"/>
    <mergeCell ref="AV10:AW10"/>
    <mergeCell ref="A1:E1"/>
    <mergeCell ref="A3:B3"/>
    <mergeCell ref="A5:B5"/>
    <mergeCell ref="A6:B6"/>
    <mergeCell ref="A8:A12"/>
    <mergeCell ref="B8:B12"/>
    <mergeCell ref="C3:E3"/>
    <mergeCell ref="C6:E6"/>
    <mergeCell ref="A4:B4"/>
    <mergeCell ref="C4:E4"/>
    <mergeCell ref="E8:E12"/>
    <mergeCell ref="D8:D12"/>
    <mergeCell ref="C8:C12"/>
    <mergeCell ref="C5:E5"/>
    <mergeCell ref="F8:F12"/>
    <mergeCell ref="G8:G12"/>
    <mergeCell ref="K8:R9"/>
    <mergeCell ref="AG10:AI10"/>
    <mergeCell ref="AA8:AM8"/>
    <mergeCell ref="W10:X10"/>
    <mergeCell ref="Y10:Z10"/>
    <mergeCell ref="H8:H12"/>
    <mergeCell ref="Q10:R10"/>
    <mergeCell ref="J8:J12"/>
    <mergeCell ref="I8:I12"/>
    <mergeCell ref="AA9:AK9"/>
    <mergeCell ref="AD10:AF10"/>
    <mergeCell ref="AA10:AC10"/>
    <mergeCell ref="AL10:AM10"/>
    <mergeCell ref="AJ10:AK10"/>
  </mergeCells>
  <phoneticPr fontId="26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7"/>
  <sheetViews>
    <sheetView workbookViewId="0">
      <selection sqref="A1:E1"/>
    </sheetView>
  </sheetViews>
  <sheetFormatPr defaultRowHeight="13.5"/>
  <cols>
    <col min="1" max="1" width="3" customWidth="1"/>
    <col min="2" max="3" width="13" customWidth="1"/>
    <col min="4" max="4" width="11.75" bestFit="1" customWidth="1"/>
    <col min="5" max="6" width="4.25" bestFit="1" customWidth="1"/>
    <col min="8" max="8" width="12.75" bestFit="1" customWidth="1"/>
    <col min="9" max="9" width="5.375" bestFit="1" customWidth="1"/>
    <col min="13" max="14" width="13" customWidth="1"/>
    <col min="42" max="44" width="9" customWidth="1"/>
  </cols>
  <sheetData>
    <row r="1" spans="1:52" ht="14.25">
      <c r="A1" s="503" t="s">
        <v>197</v>
      </c>
      <c r="B1" s="503"/>
      <c r="C1" s="503"/>
      <c r="D1" s="503"/>
      <c r="E1" s="503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</row>
    <row r="2" spans="1:52" ht="14.25" thickBot="1"/>
    <row r="3" spans="1:52">
      <c r="A3" s="504" t="s">
        <v>198</v>
      </c>
      <c r="B3" s="505"/>
      <c r="C3" s="513">
        <f>IF(入力!C3="","",入力!C3)</f>
        <v>42231</v>
      </c>
      <c r="D3" s="513"/>
      <c r="E3" s="514"/>
      <c r="G3" s="258" t="s">
        <v>199</v>
      </c>
    </row>
    <row r="4" spans="1:52">
      <c r="A4" s="506" t="s">
        <v>200</v>
      </c>
      <c r="B4" s="507"/>
      <c r="C4" s="571" t="str">
        <f>IF(入力!C4="","",入力!C4)</f>
        <v>2015.08.15</v>
      </c>
      <c r="D4" s="571"/>
      <c r="E4" s="572"/>
      <c r="G4" s="258" t="s">
        <v>201</v>
      </c>
    </row>
    <row r="5" spans="1:52">
      <c r="A5" s="506" t="s">
        <v>202</v>
      </c>
      <c r="B5" s="507"/>
      <c r="C5" s="571" t="str">
        <f>IF(入力!C5="","",入力!C5)</f>
        <v>National Training Center</v>
      </c>
      <c r="D5" s="571"/>
      <c r="E5" s="572"/>
      <c r="G5" s="258" t="s">
        <v>203</v>
      </c>
    </row>
    <row r="6" spans="1:52" ht="14.25" thickBot="1">
      <c r="A6" s="508" t="s">
        <v>204</v>
      </c>
      <c r="B6" s="509"/>
      <c r="C6" s="573" t="str">
        <f>IF(入力!C6="","",入力!C6)</f>
        <v>全国●●●選抜</v>
      </c>
      <c r="D6" s="573"/>
      <c r="E6" s="574"/>
    </row>
    <row r="7" spans="1:52" ht="14.25" thickBot="1">
      <c r="Q7" s="70"/>
      <c r="R7" s="70"/>
      <c r="X7" s="70"/>
      <c r="Y7" s="70"/>
      <c r="Z7" s="70"/>
      <c r="AA7" s="70"/>
      <c r="AB7" s="70"/>
      <c r="AC7" s="70"/>
      <c r="AD7" s="70"/>
      <c r="AE7" s="70"/>
      <c r="AF7" s="70"/>
    </row>
    <row r="8" spans="1:52">
      <c r="A8" s="510" t="s">
        <v>205</v>
      </c>
      <c r="B8" s="472" t="s">
        <v>206</v>
      </c>
      <c r="C8" s="472" t="s">
        <v>207</v>
      </c>
      <c r="D8" s="472" t="s">
        <v>208</v>
      </c>
      <c r="E8" s="472" t="s">
        <v>209</v>
      </c>
      <c r="F8" s="472" t="s">
        <v>210</v>
      </c>
      <c r="G8" s="472" t="s">
        <v>211</v>
      </c>
      <c r="H8" s="472" t="s">
        <v>64</v>
      </c>
      <c r="I8" s="472" t="s">
        <v>212</v>
      </c>
      <c r="J8" s="493" t="s">
        <v>213</v>
      </c>
      <c r="K8" s="475" t="s">
        <v>124</v>
      </c>
      <c r="L8" s="476"/>
      <c r="M8" s="476"/>
      <c r="N8" s="476"/>
      <c r="O8" s="476"/>
      <c r="P8" s="476"/>
      <c r="Q8" s="476"/>
      <c r="R8" s="477"/>
      <c r="S8" s="526" t="s">
        <v>214</v>
      </c>
      <c r="T8" s="527"/>
      <c r="U8" s="527"/>
      <c r="V8" s="528"/>
      <c r="W8" s="520" t="s">
        <v>215</v>
      </c>
      <c r="X8" s="521"/>
      <c r="Y8" s="521"/>
      <c r="Z8" s="522"/>
      <c r="AA8" s="484" t="s">
        <v>216</v>
      </c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6"/>
      <c r="AN8" s="552" t="s">
        <v>217</v>
      </c>
      <c r="AO8" s="553"/>
      <c r="AP8" s="553"/>
      <c r="AQ8" s="553"/>
      <c r="AR8" s="553"/>
      <c r="AS8" s="554"/>
      <c r="AT8" s="543" t="s">
        <v>218</v>
      </c>
      <c r="AU8" s="544"/>
      <c r="AV8" s="538" t="s">
        <v>264</v>
      </c>
      <c r="AW8" s="538"/>
      <c r="AX8" s="538"/>
      <c r="AY8" s="539"/>
    </row>
    <row r="9" spans="1:52">
      <c r="A9" s="511"/>
      <c r="B9" s="473"/>
      <c r="C9" s="473"/>
      <c r="D9" s="473"/>
      <c r="E9" s="473"/>
      <c r="F9" s="473"/>
      <c r="G9" s="473"/>
      <c r="H9" s="473"/>
      <c r="I9" s="473"/>
      <c r="J9" s="494"/>
      <c r="K9" s="478"/>
      <c r="L9" s="479"/>
      <c r="M9" s="479"/>
      <c r="N9" s="479"/>
      <c r="O9" s="479"/>
      <c r="P9" s="479"/>
      <c r="Q9" s="479"/>
      <c r="R9" s="480"/>
      <c r="S9" s="529"/>
      <c r="T9" s="530"/>
      <c r="U9" s="530"/>
      <c r="V9" s="531"/>
      <c r="W9" s="523"/>
      <c r="X9" s="524"/>
      <c r="Y9" s="524"/>
      <c r="Z9" s="525"/>
      <c r="AA9" s="496" t="s">
        <v>219</v>
      </c>
      <c r="AB9" s="497"/>
      <c r="AC9" s="497"/>
      <c r="AD9" s="497"/>
      <c r="AE9" s="497"/>
      <c r="AF9" s="497"/>
      <c r="AG9" s="497"/>
      <c r="AH9" s="497"/>
      <c r="AI9" s="497"/>
      <c r="AJ9" s="497"/>
      <c r="AK9" s="498"/>
      <c r="AL9" s="549" t="s">
        <v>220</v>
      </c>
      <c r="AM9" s="550"/>
      <c r="AN9" s="547" t="s">
        <v>221</v>
      </c>
      <c r="AO9" s="548"/>
      <c r="AP9" s="547" t="s">
        <v>222</v>
      </c>
      <c r="AQ9" s="548"/>
      <c r="AR9" s="547" t="s">
        <v>223</v>
      </c>
      <c r="AS9" s="548"/>
      <c r="AT9" s="545"/>
      <c r="AU9" s="546"/>
      <c r="AV9" s="541"/>
      <c r="AW9" s="541"/>
      <c r="AX9" s="541"/>
      <c r="AY9" s="542"/>
      <c r="AZ9" s="70"/>
    </row>
    <row r="10" spans="1:52">
      <c r="A10" s="511"/>
      <c r="B10" s="473"/>
      <c r="C10" s="473"/>
      <c r="D10" s="473"/>
      <c r="E10" s="473"/>
      <c r="F10" s="473"/>
      <c r="G10" s="473"/>
      <c r="H10" s="473"/>
      <c r="I10" s="473"/>
      <c r="J10" s="494"/>
      <c r="K10" s="221" t="s">
        <v>11</v>
      </c>
      <c r="L10" s="222" t="s">
        <v>13</v>
      </c>
      <c r="M10" s="223" t="s">
        <v>195</v>
      </c>
      <c r="N10" s="223" t="s">
        <v>196</v>
      </c>
      <c r="O10" s="223" t="s">
        <v>224</v>
      </c>
      <c r="P10" s="223" t="s">
        <v>225</v>
      </c>
      <c r="Q10" s="491" t="s">
        <v>226</v>
      </c>
      <c r="R10" s="492"/>
      <c r="S10" s="532" t="s">
        <v>227</v>
      </c>
      <c r="T10" s="533"/>
      <c r="U10" s="533"/>
      <c r="V10" s="534"/>
      <c r="W10" s="487" t="s">
        <v>228</v>
      </c>
      <c r="X10" s="488"/>
      <c r="Y10" s="489" t="s">
        <v>229</v>
      </c>
      <c r="Z10" s="490"/>
      <c r="AA10" s="499" t="s">
        <v>230</v>
      </c>
      <c r="AB10" s="500"/>
      <c r="AC10" s="501"/>
      <c r="AD10" s="481" t="s">
        <v>231</v>
      </c>
      <c r="AE10" s="482"/>
      <c r="AF10" s="483"/>
      <c r="AG10" s="481" t="s">
        <v>262</v>
      </c>
      <c r="AH10" s="482"/>
      <c r="AI10" s="483"/>
      <c r="AJ10" s="481" t="s">
        <v>232</v>
      </c>
      <c r="AK10" s="483"/>
      <c r="AL10" s="481" t="s">
        <v>233</v>
      </c>
      <c r="AM10" s="502"/>
      <c r="AN10" s="551" t="s">
        <v>234</v>
      </c>
      <c r="AO10" s="551"/>
      <c r="AP10" s="307" t="s">
        <v>235</v>
      </c>
      <c r="AQ10" s="307" t="s">
        <v>263</v>
      </c>
      <c r="AR10" s="555" t="s">
        <v>236</v>
      </c>
      <c r="AS10" s="556"/>
      <c r="AT10" s="226" t="s">
        <v>237</v>
      </c>
      <c r="AU10" s="358" t="s">
        <v>238</v>
      </c>
      <c r="AV10" s="577" t="s">
        <v>266</v>
      </c>
      <c r="AW10" s="557"/>
      <c r="AX10" s="535" t="s">
        <v>267</v>
      </c>
      <c r="AY10" s="536"/>
      <c r="AZ10" s="70"/>
    </row>
    <row r="11" spans="1:52">
      <c r="A11" s="511"/>
      <c r="B11" s="473"/>
      <c r="C11" s="473"/>
      <c r="D11" s="473"/>
      <c r="E11" s="473"/>
      <c r="F11" s="473"/>
      <c r="G11" s="473"/>
      <c r="H11" s="473"/>
      <c r="I11" s="473"/>
      <c r="J11" s="494"/>
      <c r="K11" s="205"/>
      <c r="L11" s="206"/>
      <c r="M11" s="207"/>
      <c r="N11" s="207"/>
      <c r="O11" s="207"/>
      <c r="P11" s="207"/>
      <c r="Q11" s="224" t="s">
        <v>239</v>
      </c>
      <c r="R11" s="225" t="s">
        <v>240</v>
      </c>
      <c r="S11" s="318" t="s">
        <v>241</v>
      </c>
      <c r="T11" s="316" t="s">
        <v>242</v>
      </c>
      <c r="U11" s="319" t="s">
        <v>243</v>
      </c>
      <c r="V11" s="209" t="s">
        <v>244</v>
      </c>
      <c r="W11" s="210" t="s">
        <v>245</v>
      </c>
      <c r="X11" s="211" t="s">
        <v>246</v>
      </c>
      <c r="Y11" s="363" t="s">
        <v>245</v>
      </c>
      <c r="Z11" s="212" t="s">
        <v>246</v>
      </c>
      <c r="AA11" s="185" t="s">
        <v>245</v>
      </c>
      <c r="AB11" s="187" t="s">
        <v>246</v>
      </c>
      <c r="AC11" s="187" t="s">
        <v>247</v>
      </c>
      <c r="AD11" s="185" t="s">
        <v>245</v>
      </c>
      <c r="AE11" s="187" t="s">
        <v>246</v>
      </c>
      <c r="AF11" s="187" t="s">
        <v>247</v>
      </c>
      <c r="AG11" s="185" t="s">
        <v>245</v>
      </c>
      <c r="AH11" s="187" t="s">
        <v>246</v>
      </c>
      <c r="AI11" s="187" t="s">
        <v>247</v>
      </c>
      <c r="AJ11" s="185" t="s">
        <v>245</v>
      </c>
      <c r="AK11" s="187" t="s">
        <v>246</v>
      </c>
      <c r="AL11" s="185" t="s">
        <v>245</v>
      </c>
      <c r="AM11" s="184" t="s">
        <v>246</v>
      </c>
      <c r="AN11" s="186" t="s">
        <v>248</v>
      </c>
      <c r="AO11" s="188" t="s">
        <v>249</v>
      </c>
      <c r="AP11" s="186"/>
      <c r="AQ11" s="186"/>
      <c r="AR11" s="186" t="s">
        <v>271</v>
      </c>
      <c r="AS11" s="203" t="s">
        <v>272</v>
      </c>
      <c r="AT11" s="204"/>
      <c r="AU11" s="359"/>
      <c r="AV11" s="381" t="s">
        <v>136</v>
      </c>
      <c r="AW11" s="382" t="s">
        <v>137</v>
      </c>
      <c r="AX11" s="381" t="s">
        <v>136</v>
      </c>
      <c r="AY11" s="383" t="s">
        <v>137</v>
      </c>
      <c r="AZ11" s="70"/>
    </row>
    <row r="12" spans="1:52">
      <c r="A12" s="512"/>
      <c r="B12" s="474"/>
      <c r="C12" s="474"/>
      <c r="D12" s="474"/>
      <c r="E12" s="474"/>
      <c r="F12" s="474"/>
      <c r="G12" s="474"/>
      <c r="H12" s="474"/>
      <c r="I12" s="474"/>
      <c r="J12" s="495"/>
      <c r="K12" s="189" t="s">
        <v>250</v>
      </c>
      <c r="L12" s="190" t="s">
        <v>251</v>
      </c>
      <c r="M12" s="191" t="s">
        <v>252</v>
      </c>
      <c r="N12" s="191" t="s">
        <v>252</v>
      </c>
      <c r="O12" s="191" t="s">
        <v>251</v>
      </c>
      <c r="P12" s="191" t="s">
        <v>253</v>
      </c>
      <c r="Q12" s="255" t="s">
        <v>250</v>
      </c>
      <c r="R12" s="256" t="s">
        <v>250</v>
      </c>
      <c r="S12" s="320" t="s">
        <v>254</v>
      </c>
      <c r="T12" s="340" t="s">
        <v>254</v>
      </c>
      <c r="U12" s="341" t="s">
        <v>254</v>
      </c>
      <c r="V12" s="193" t="s">
        <v>254</v>
      </c>
      <c r="W12" s="196" t="s">
        <v>254</v>
      </c>
      <c r="X12" s="197" t="s">
        <v>254</v>
      </c>
      <c r="Y12" s="197" t="s">
        <v>254</v>
      </c>
      <c r="Z12" s="202" t="s">
        <v>254</v>
      </c>
      <c r="AA12" s="201" t="s">
        <v>250</v>
      </c>
      <c r="AB12" s="198" t="s">
        <v>250</v>
      </c>
      <c r="AC12" s="198" t="s">
        <v>250</v>
      </c>
      <c r="AD12" s="195" t="s">
        <v>250</v>
      </c>
      <c r="AE12" s="198" t="s">
        <v>250</v>
      </c>
      <c r="AF12" s="198" t="s">
        <v>250</v>
      </c>
      <c r="AG12" s="195" t="s">
        <v>250</v>
      </c>
      <c r="AH12" s="198" t="s">
        <v>250</v>
      </c>
      <c r="AI12" s="198" t="s">
        <v>250</v>
      </c>
      <c r="AJ12" s="195" t="s">
        <v>255</v>
      </c>
      <c r="AK12" s="198" t="s">
        <v>255</v>
      </c>
      <c r="AL12" s="195" t="s">
        <v>255</v>
      </c>
      <c r="AM12" s="199" t="s">
        <v>255</v>
      </c>
      <c r="AN12" s="194" t="s">
        <v>250</v>
      </c>
      <c r="AO12" s="200" t="s">
        <v>250</v>
      </c>
      <c r="AP12" s="200" t="s">
        <v>250</v>
      </c>
      <c r="AQ12" s="200" t="s">
        <v>120</v>
      </c>
      <c r="AR12" s="200" t="s">
        <v>250</v>
      </c>
      <c r="AS12" s="227" t="s">
        <v>250</v>
      </c>
      <c r="AT12" s="228" t="s">
        <v>255</v>
      </c>
      <c r="AU12" s="360" t="s">
        <v>256</v>
      </c>
      <c r="AV12" s="384" t="s">
        <v>265</v>
      </c>
      <c r="AW12" s="385" t="s">
        <v>265</v>
      </c>
      <c r="AX12" s="385" t="s">
        <v>265</v>
      </c>
      <c r="AY12" s="386" t="s">
        <v>265</v>
      </c>
      <c r="AZ12" s="70"/>
    </row>
    <row r="13" spans="1:52">
      <c r="A13" s="100">
        <f>IF(入力!A13="","",入力!A13)</f>
        <v>1</v>
      </c>
      <c r="B13" s="214" t="str">
        <f>IF(入力!B13="","",入力!B13)</f>
        <v/>
      </c>
      <c r="C13" s="214" t="str">
        <f>IF(入力!C13="","",入力!C13)</f>
        <v/>
      </c>
      <c r="D13" s="289" t="str">
        <f>IF(入力!D13="","",入力!D13)</f>
        <v/>
      </c>
      <c r="E13" s="364" t="str">
        <f>IF(入力!E13="","",入力!E13)</f>
        <v/>
      </c>
      <c r="F13" s="364" t="str">
        <f>IF(入力!F13="","",入力!F13)</f>
        <v/>
      </c>
      <c r="G13" s="214" t="str">
        <f>IF(入力!G13="","",入力!G13)</f>
        <v/>
      </c>
      <c r="H13" s="214" t="str">
        <f>IF(入力!H13="","",入力!H13)</f>
        <v/>
      </c>
      <c r="I13" s="364" t="str">
        <f>IF(入力!I13="","",入力!I13)</f>
        <v/>
      </c>
      <c r="J13" s="364" t="str">
        <f>IF(入力!J13="","",入力!J13)</f>
        <v/>
      </c>
      <c r="K13" s="179" t="str">
        <f>IF(入力!K13="","",入力!K13)</f>
        <v/>
      </c>
      <c r="L13" s="84" t="str">
        <f>IF(入力!L13="","",入力!L13)</f>
        <v/>
      </c>
      <c r="M13" s="84" t="str">
        <f>IF(入力!M13="","",入力!M13)</f>
        <v/>
      </c>
      <c r="N13" s="84" t="str">
        <f>IF(入力!N13="","",入力!N13)</f>
        <v/>
      </c>
      <c r="O13" s="84" t="str">
        <f>IF(入力!O13="", IF(L13="","",(L13*(100-N13)/100)),入力!O13)</f>
        <v/>
      </c>
      <c r="P13" s="84" t="str">
        <f>IF(入力!P13="", IF(K13="","",L13/POWER(K13/100,2)),入力!P13)</f>
        <v/>
      </c>
      <c r="Q13" s="220" t="str">
        <f>IF(入力!Q13="","",入力!Q13)</f>
        <v/>
      </c>
      <c r="R13" s="342" t="str">
        <f>IF(入力!R13="","",入力!R13)</f>
        <v/>
      </c>
      <c r="S13" s="109" t="str">
        <f>IF(入力!S13="","",入力!S13)</f>
        <v/>
      </c>
      <c r="T13" s="234" t="str">
        <f>IF(入力!T13="","",入力!T13)</f>
        <v/>
      </c>
      <c r="U13" s="317" t="str">
        <f>IF(入力!U13="","",入力!U13)</f>
        <v/>
      </c>
      <c r="V13" s="231" t="str">
        <f>IF(入力!V13="","",入力!V13)</f>
        <v/>
      </c>
      <c r="W13" s="113" t="str">
        <f>IF(入力!W13="","",入力!W13)</f>
        <v/>
      </c>
      <c r="X13" s="114" t="str">
        <f>IF(入力!X13="","",入力!X13)</f>
        <v/>
      </c>
      <c r="Y13" s="242" t="str">
        <f>IF(入力!Y13="","",入力!Y13)</f>
        <v/>
      </c>
      <c r="Z13" s="242" t="str">
        <f>IF(入力!Z13="","",入力!Z13)</f>
        <v/>
      </c>
      <c r="AA13" s="343" t="str">
        <f>IF(入力!AA13="","",入力!AA13)</f>
        <v/>
      </c>
      <c r="AB13" s="344" t="str">
        <f>IF(入力!AB13="","",入力!AB13)</f>
        <v/>
      </c>
      <c r="AC13" s="246" t="str">
        <f>IF(入力!AC13="", IF(入力!AA13="",IF(入力!AB13="","",入力!AB13-入力!Q13),IF(入力!AB13="",入力!AA13-入力!Q13,IF(入力!AA13&gt;入力!AB13,入力!AA13-入力!Q13,入力!AB13-入力!Q13))),入力!AC13)</f>
        <v/>
      </c>
      <c r="AD13" s="246" t="str">
        <f>IF(入力!AD13="","",入力!AD13)</f>
        <v/>
      </c>
      <c r="AE13" s="246" t="str">
        <f>IF(入力!AE13="","",入力!AE13)</f>
        <v/>
      </c>
      <c r="AF13" s="246" t="str">
        <f>IF(入力!AF13="", IF(入力!AD13="",IF(入力!AE13="","",入力!AE13-入力!Q13),IF(入力!AE13="",入力!AD13-入力!Q13,IF(入力!AD13&gt;入力!AE13,入力!AD13-入力!Q13,入力!AE13-入力!Q13))),入力!AF13)</f>
        <v/>
      </c>
      <c r="AG13" s="246" t="str">
        <f>IF(入力!AG13="","",入力!AG13)</f>
        <v/>
      </c>
      <c r="AH13" s="246" t="str">
        <f>IF(入力!AH13="","",入力!AH13)</f>
        <v/>
      </c>
      <c r="AI13" s="246" t="str">
        <f>IF(入力!AI13="", IF(入力!AG13="",IF(入力!AH13="","",入力!AH13-入力!Q13),IF(入力!AH13="",入力!AG13-入力!Q13,IF(入力!AG13&gt;入力!AH13,入力!AG13-入力!Q13,入力!AH13-入力!Q13))),入力!AI13)</f>
        <v/>
      </c>
      <c r="AJ13" s="242" t="str">
        <f>IF(入力!AJ13="","",入力!AJ13)</f>
        <v/>
      </c>
      <c r="AK13" s="242" t="str">
        <f>IF(入力!AK13="","",入力!AK13)</f>
        <v/>
      </c>
      <c r="AL13" s="237" t="str">
        <f>IF(入力!AL13="","",入力!AL13)</f>
        <v/>
      </c>
      <c r="AM13" s="240" t="str">
        <f>IF(入力!AM13="","",入力!AM13)</f>
        <v/>
      </c>
      <c r="AN13" s="179" t="str">
        <f>IF(入力!AN13="","",入力!AN13)</f>
        <v/>
      </c>
      <c r="AO13" s="84" t="str">
        <f>IF(入力!AO13="","",入力!AO13)</f>
        <v/>
      </c>
      <c r="AP13" s="84" t="str">
        <f>IF(入力!AP13="","",入力!AP13)</f>
        <v/>
      </c>
      <c r="AQ13" s="84" t="str">
        <f>IF(入力!AQ13="","",入力!AQ13)</f>
        <v/>
      </c>
      <c r="AR13" s="84" t="str">
        <f>IF(入力!AR13="","",入力!AR13)</f>
        <v/>
      </c>
      <c r="AS13" s="342" t="str">
        <f>IF(入力!AS13="","",入力!AS13)</f>
        <v/>
      </c>
      <c r="AT13" s="150" t="str">
        <f>IF(入力!AT13="","",入力!AT13)</f>
        <v/>
      </c>
      <c r="AU13" s="369" t="str">
        <f>IF(入力!AU13="","",入力!AU13)</f>
        <v/>
      </c>
      <c r="AV13" s="144" t="str">
        <f>IF(入力!AV13="","",入力!AV13)</f>
        <v/>
      </c>
      <c r="AW13" s="374" t="str">
        <f>IF(入力!AW13="","",入力!AW13)</f>
        <v/>
      </c>
      <c r="AX13" s="144" t="str">
        <f>IF(入力!AX13="","",入力!AX13)</f>
        <v/>
      </c>
      <c r="AY13" s="376" t="str">
        <f>IF(入力!AY13="","",入力!AY13)</f>
        <v/>
      </c>
      <c r="AZ13" s="70"/>
    </row>
    <row r="14" spans="1:52">
      <c r="A14" s="100">
        <f>IF(入力!A14="","",入力!A14)</f>
        <v>2</v>
      </c>
      <c r="B14" s="214" t="str">
        <f>IF(入力!B14="","",入力!B14)</f>
        <v/>
      </c>
      <c r="C14" s="214" t="str">
        <f>IF(入力!C14="","",入力!C14)</f>
        <v/>
      </c>
      <c r="D14" s="289" t="str">
        <f>IF(入力!D14="","",入力!D14)</f>
        <v/>
      </c>
      <c r="E14" s="364" t="str">
        <f>IF(入力!E14="","",入力!E14)</f>
        <v/>
      </c>
      <c r="F14" s="364" t="str">
        <f>IF(入力!F14="","",入力!F14)</f>
        <v/>
      </c>
      <c r="G14" s="214" t="str">
        <f>IF(入力!G14="","",入力!G14)</f>
        <v/>
      </c>
      <c r="H14" s="214" t="str">
        <f>IF(入力!H14="","",入力!H14)</f>
        <v/>
      </c>
      <c r="I14" s="364" t="str">
        <f>IF(入力!I14="","",入力!I14)</f>
        <v/>
      </c>
      <c r="J14" s="364" t="str">
        <f>IF(入力!J14="","",入力!J14)</f>
        <v/>
      </c>
      <c r="K14" s="179" t="str">
        <f>IF(入力!K14="","",入力!K14)</f>
        <v/>
      </c>
      <c r="L14" s="84" t="str">
        <f>IF(入力!L14="","",入力!L14)</f>
        <v/>
      </c>
      <c r="M14" s="84" t="str">
        <f>IF(入力!M14="","",入力!M14)</f>
        <v/>
      </c>
      <c r="N14" s="84" t="str">
        <f>IF(入力!N14="","",入力!N14)</f>
        <v/>
      </c>
      <c r="O14" s="84" t="str">
        <f>IF(入力!O14="", IF(L14="","",(L14*(100-N14)/100)),入力!O14)</f>
        <v/>
      </c>
      <c r="P14" s="84" t="str">
        <f>IF(入力!P14="", IF(K14="","",L14/POWER(K14/100,2)),入力!P14)</f>
        <v/>
      </c>
      <c r="Q14" s="220" t="str">
        <f>IF(入力!Q14="","",入力!Q14)</f>
        <v/>
      </c>
      <c r="R14" s="342" t="str">
        <f>IF(入力!R14="","",入力!R14)</f>
        <v/>
      </c>
      <c r="S14" s="109" t="str">
        <f>IF(入力!S14="","",入力!S14)</f>
        <v/>
      </c>
      <c r="T14" s="234" t="str">
        <f>IF(入力!T14="","",入力!T14)</f>
        <v/>
      </c>
      <c r="U14" s="317" t="str">
        <f>IF(入力!U14="","",入力!U14)</f>
        <v/>
      </c>
      <c r="V14" s="231" t="str">
        <f>IF(入力!V14="","",入力!V14)</f>
        <v/>
      </c>
      <c r="W14" s="113" t="str">
        <f>IF(入力!W14="","",入力!W14)</f>
        <v/>
      </c>
      <c r="X14" s="114" t="str">
        <f>IF(入力!X14="","",入力!X14)</f>
        <v/>
      </c>
      <c r="Y14" s="242" t="str">
        <f>IF(入力!Y14="","",入力!Y14)</f>
        <v/>
      </c>
      <c r="Z14" s="242" t="str">
        <f>IF(入力!Z14="","",入力!Z14)</f>
        <v/>
      </c>
      <c r="AA14" s="343" t="str">
        <f>IF(入力!AA14="","",入力!AA14)</f>
        <v/>
      </c>
      <c r="AB14" s="344" t="str">
        <f>IF(入力!AB14="","",入力!AB14)</f>
        <v/>
      </c>
      <c r="AC14" s="246" t="str">
        <f>IF(入力!AC14="", IF(入力!AA14="",IF(入力!AB14="","",入力!AB14-入力!Q14),IF(入力!AB14="",入力!AA14-入力!Q14,IF(入力!AA14&gt;入力!AB14,入力!AA14-入力!Q14,入力!AB14-入力!Q14))),入力!AC14)</f>
        <v/>
      </c>
      <c r="AD14" s="246" t="str">
        <f>IF(入力!AD14="","",入力!AD14)</f>
        <v/>
      </c>
      <c r="AE14" s="246" t="str">
        <f>IF(入力!AE14="","",入力!AE14)</f>
        <v/>
      </c>
      <c r="AF14" s="246" t="str">
        <f>IF(入力!AF14="", IF(入力!AD14="",IF(入力!AE14="","",入力!AE14-入力!Q14),IF(入力!AE14="",入力!AD14-入力!Q14,IF(入力!AD14&gt;入力!AE14,入力!AD14-入力!Q14,入力!AE14-入力!Q14))),入力!AF14)</f>
        <v/>
      </c>
      <c r="AG14" s="246" t="str">
        <f>IF(入力!AG14="","",入力!AG14)</f>
        <v/>
      </c>
      <c r="AH14" s="246" t="str">
        <f>IF(入力!AH14="","",入力!AH14)</f>
        <v/>
      </c>
      <c r="AI14" s="246" t="str">
        <f>IF(入力!AI14="", IF(入力!AG14="",IF(入力!AH14="","",入力!AH14-入力!Q14),IF(入力!AH14="",入力!AG14-入力!Q14,IF(入力!AG14&gt;入力!AH14,入力!AG14-入力!Q14,入力!AH14-入力!Q14))),入力!AI14)</f>
        <v/>
      </c>
      <c r="AJ14" s="242" t="str">
        <f>IF(入力!AJ14="","",入力!AJ14)</f>
        <v/>
      </c>
      <c r="AK14" s="242" t="str">
        <f>IF(入力!AK14="","",入力!AK14)</f>
        <v/>
      </c>
      <c r="AL14" s="237" t="str">
        <f>IF(入力!AL14="","",入力!AL14)</f>
        <v/>
      </c>
      <c r="AM14" s="240" t="str">
        <f>IF(入力!AM14="","",入力!AM14)</f>
        <v/>
      </c>
      <c r="AN14" s="179" t="str">
        <f>IF(入力!AN14="","",入力!AN14)</f>
        <v/>
      </c>
      <c r="AO14" s="84" t="str">
        <f>IF(入力!AO14="","",入力!AO14)</f>
        <v/>
      </c>
      <c r="AP14" s="84" t="str">
        <f>IF(入力!AP14="","",入力!AP14)</f>
        <v/>
      </c>
      <c r="AQ14" s="84" t="str">
        <f>IF(入力!AQ14="","",入力!AQ14)</f>
        <v/>
      </c>
      <c r="AR14" s="84" t="str">
        <f>IF(入力!AR14="","",入力!AR14)</f>
        <v/>
      </c>
      <c r="AS14" s="342" t="str">
        <f>IF(入力!AS14="","",入力!AS14)</f>
        <v/>
      </c>
      <c r="AT14" s="150" t="str">
        <f>IF(入力!AT14="","",入力!AT14)</f>
        <v/>
      </c>
      <c r="AU14" s="369" t="str">
        <f>IF(入力!AU14="","",入力!AU14)</f>
        <v/>
      </c>
      <c r="AV14" s="144" t="str">
        <f>IF(入力!AV14="","",入力!AV14)</f>
        <v/>
      </c>
      <c r="AW14" s="374" t="str">
        <f>IF(入力!AW14="","",入力!AW14)</f>
        <v/>
      </c>
      <c r="AX14" s="144" t="str">
        <f>IF(入力!AX14="","",入力!AX14)</f>
        <v/>
      </c>
      <c r="AY14" s="376" t="str">
        <f>IF(入力!AY14="","",入力!AY14)</f>
        <v/>
      </c>
      <c r="AZ14" s="70"/>
    </row>
    <row r="15" spans="1:52">
      <c r="A15" s="100">
        <f>IF(入力!A15="","",入力!A15)</f>
        <v>3</v>
      </c>
      <c r="B15" s="214" t="str">
        <f>IF(入力!B15="","",入力!B15)</f>
        <v/>
      </c>
      <c r="C15" s="214" t="str">
        <f>IF(入力!C15="","",入力!C15)</f>
        <v/>
      </c>
      <c r="D15" s="289" t="str">
        <f>IF(入力!D15="","",入力!D15)</f>
        <v/>
      </c>
      <c r="E15" s="364" t="str">
        <f>IF(入力!E15="","",入力!E15)</f>
        <v/>
      </c>
      <c r="F15" s="364" t="str">
        <f>IF(入力!F15="","",入力!F15)</f>
        <v/>
      </c>
      <c r="G15" s="214" t="str">
        <f>IF(入力!G15="","",入力!G15)</f>
        <v/>
      </c>
      <c r="H15" s="214" t="str">
        <f>IF(入力!H15="","",入力!H15)</f>
        <v/>
      </c>
      <c r="I15" s="364" t="str">
        <f>IF(入力!I15="","",入力!I15)</f>
        <v/>
      </c>
      <c r="J15" s="364" t="str">
        <f>IF(入力!J15="","",入力!J15)</f>
        <v/>
      </c>
      <c r="K15" s="179" t="str">
        <f>IF(入力!K15="","",入力!K15)</f>
        <v/>
      </c>
      <c r="L15" s="84" t="str">
        <f>IF(入力!L15="","",入力!L15)</f>
        <v/>
      </c>
      <c r="M15" s="84" t="str">
        <f>IF(入力!M15="","",入力!M15)</f>
        <v/>
      </c>
      <c r="N15" s="84" t="str">
        <f>IF(入力!N15="","",入力!N15)</f>
        <v/>
      </c>
      <c r="O15" s="84" t="str">
        <f>IF(入力!O15="", IF(L15="","",(L15*(100-N15)/100)),入力!O15)</f>
        <v/>
      </c>
      <c r="P15" s="84" t="str">
        <f>IF(入力!P15="", IF(K15="","",L15/POWER(K15/100,2)),入力!P15)</f>
        <v/>
      </c>
      <c r="Q15" s="220" t="str">
        <f>IF(入力!Q15="","",入力!Q15)</f>
        <v/>
      </c>
      <c r="R15" s="342" t="str">
        <f>IF(入力!R15="","",入力!R15)</f>
        <v/>
      </c>
      <c r="S15" s="109" t="str">
        <f>IF(入力!S15="","",入力!S15)</f>
        <v/>
      </c>
      <c r="T15" s="234" t="str">
        <f>IF(入力!T15="","",入力!T15)</f>
        <v/>
      </c>
      <c r="U15" s="317" t="str">
        <f>IF(入力!U15="","",入力!U15)</f>
        <v/>
      </c>
      <c r="V15" s="231" t="str">
        <f>IF(入力!V15="","",入力!V15)</f>
        <v/>
      </c>
      <c r="W15" s="113" t="str">
        <f>IF(入力!W15="","",入力!W15)</f>
        <v/>
      </c>
      <c r="X15" s="114" t="str">
        <f>IF(入力!X15="","",入力!X15)</f>
        <v/>
      </c>
      <c r="Y15" s="242" t="str">
        <f>IF(入力!Y15="","",入力!Y15)</f>
        <v/>
      </c>
      <c r="Z15" s="242" t="str">
        <f>IF(入力!Z15="","",入力!Z15)</f>
        <v/>
      </c>
      <c r="AA15" s="343" t="str">
        <f>IF(入力!AA15="","",入力!AA15)</f>
        <v/>
      </c>
      <c r="AB15" s="344" t="str">
        <f>IF(入力!AB15="","",入力!AB15)</f>
        <v/>
      </c>
      <c r="AC15" s="246" t="str">
        <f>IF(入力!AC15="", IF(入力!AA15="",IF(入力!AB15="","",入力!AB15-入力!Q15),IF(入力!AB15="",入力!AA15-入力!Q15,IF(入力!AA15&gt;入力!AB15,入力!AA15-入力!Q15,入力!AB15-入力!Q15))),入力!AC15)</f>
        <v/>
      </c>
      <c r="AD15" s="246" t="str">
        <f>IF(入力!AD15="","",入力!AD15)</f>
        <v/>
      </c>
      <c r="AE15" s="246" t="str">
        <f>IF(入力!AE15="","",入力!AE15)</f>
        <v/>
      </c>
      <c r="AF15" s="246" t="str">
        <f>IF(入力!AF15="", IF(入力!AD15="",IF(入力!AE15="","",入力!AE15-入力!Q15),IF(入力!AE15="",入力!AD15-入力!Q15,IF(入力!AD15&gt;入力!AE15,入力!AD15-入力!Q15,入力!AE15-入力!Q15))),入力!AF15)</f>
        <v/>
      </c>
      <c r="AG15" s="246" t="str">
        <f>IF(入力!AG15="","",入力!AG15)</f>
        <v/>
      </c>
      <c r="AH15" s="246" t="str">
        <f>IF(入力!AH15="","",入力!AH15)</f>
        <v/>
      </c>
      <c r="AI15" s="246" t="str">
        <f>IF(入力!AI15="", IF(入力!AG15="",IF(入力!AH15="","",入力!AH15-入力!Q15),IF(入力!AH15="",入力!AG15-入力!Q15,IF(入力!AG15&gt;入力!AH15,入力!AG15-入力!Q15,入力!AH15-入力!Q15))),入力!AI15)</f>
        <v/>
      </c>
      <c r="AJ15" s="242" t="str">
        <f>IF(入力!AJ15="","",入力!AJ15)</f>
        <v/>
      </c>
      <c r="AK15" s="242" t="str">
        <f>IF(入力!AK15="","",入力!AK15)</f>
        <v/>
      </c>
      <c r="AL15" s="237" t="str">
        <f>IF(入力!AL15="","",入力!AL15)</f>
        <v/>
      </c>
      <c r="AM15" s="240" t="str">
        <f>IF(入力!AM15="","",入力!AM15)</f>
        <v/>
      </c>
      <c r="AN15" s="179" t="str">
        <f>IF(入力!AN15="","",入力!AN15)</f>
        <v/>
      </c>
      <c r="AO15" s="84" t="str">
        <f>IF(入力!AO15="","",入力!AO15)</f>
        <v/>
      </c>
      <c r="AP15" s="84" t="str">
        <f>IF(入力!AP15="","",入力!AP15)</f>
        <v/>
      </c>
      <c r="AQ15" s="84" t="str">
        <f>IF(入力!AQ15="","",入力!AQ15)</f>
        <v/>
      </c>
      <c r="AR15" s="84" t="str">
        <f>IF(入力!AR15="","",入力!AR15)</f>
        <v/>
      </c>
      <c r="AS15" s="342" t="str">
        <f>IF(入力!AS15="","",入力!AS15)</f>
        <v/>
      </c>
      <c r="AT15" s="150" t="str">
        <f>IF(入力!AT15="","",入力!AT15)</f>
        <v/>
      </c>
      <c r="AU15" s="369" t="str">
        <f>IF(入力!AU15="","",入力!AU15)</f>
        <v/>
      </c>
      <c r="AV15" s="144" t="str">
        <f>IF(入力!AV15="","",入力!AV15)</f>
        <v/>
      </c>
      <c r="AW15" s="374" t="str">
        <f>IF(入力!AW15="","",入力!AW15)</f>
        <v/>
      </c>
      <c r="AX15" s="144" t="str">
        <f>IF(入力!AX15="","",入力!AX15)</f>
        <v/>
      </c>
      <c r="AY15" s="376" t="str">
        <f>IF(入力!AY15="","",入力!AY15)</f>
        <v/>
      </c>
      <c r="AZ15" s="70"/>
    </row>
    <row r="16" spans="1:52">
      <c r="A16" s="100">
        <f>IF(入力!A16="","",入力!A16)</f>
        <v>4</v>
      </c>
      <c r="B16" s="214" t="str">
        <f>IF(入力!B16="","",入力!B16)</f>
        <v/>
      </c>
      <c r="C16" s="214" t="str">
        <f>IF(入力!C16="","",入力!C16)</f>
        <v/>
      </c>
      <c r="D16" s="289" t="str">
        <f>IF(入力!D16="","",入力!D16)</f>
        <v/>
      </c>
      <c r="E16" s="364" t="str">
        <f>IF(入力!E16="","",入力!E16)</f>
        <v/>
      </c>
      <c r="F16" s="364" t="str">
        <f>IF(入力!F16="","",入力!F16)</f>
        <v/>
      </c>
      <c r="G16" s="214" t="str">
        <f>IF(入力!G16="","",入力!G16)</f>
        <v/>
      </c>
      <c r="H16" s="214" t="str">
        <f>IF(入力!H16="","",入力!H16)</f>
        <v/>
      </c>
      <c r="I16" s="364" t="str">
        <f>IF(入力!I16="","",入力!I16)</f>
        <v/>
      </c>
      <c r="J16" s="364" t="str">
        <f>IF(入力!J16="","",入力!J16)</f>
        <v/>
      </c>
      <c r="K16" s="179" t="str">
        <f>IF(入力!K16="","",入力!K16)</f>
        <v/>
      </c>
      <c r="L16" s="84" t="str">
        <f>IF(入力!L16="","",入力!L16)</f>
        <v/>
      </c>
      <c r="M16" s="84" t="str">
        <f>IF(入力!M16="","",入力!M16)</f>
        <v/>
      </c>
      <c r="N16" s="84" t="str">
        <f>IF(入力!N16="","",入力!N16)</f>
        <v/>
      </c>
      <c r="O16" s="84" t="str">
        <f>IF(入力!O16="", IF(L16="","",(L16*(100-N16)/100)),入力!O16)</f>
        <v/>
      </c>
      <c r="P16" s="84" t="str">
        <f>IF(入力!P16="", IF(K16="","",L16/POWER(K16/100,2)),入力!P16)</f>
        <v/>
      </c>
      <c r="Q16" s="220" t="str">
        <f>IF(入力!Q16="","",入力!Q16)</f>
        <v/>
      </c>
      <c r="R16" s="342" t="str">
        <f>IF(入力!R16="","",入力!R16)</f>
        <v/>
      </c>
      <c r="S16" s="109" t="str">
        <f>IF(入力!S16="","",入力!S16)</f>
        <v/>
      </c>
      <c r="T16" s="234" t="str">
        <f>IF(入力!T16="","",入力!T16)</f>
        <v/>
      </c>
      <c r="U16" s="317" t="str">
        <f>IF(入力!U16="","",入力!U16)</f>
        <v/>
      </c>
      <c r="V16" s="231" t="str">
        <f>IF(入力!V16="","",入力!V16)</f>
        <v/>
      </c>
      <c r="W16" s="113" t="str">
        <f>IF(入力!W16="","",入力!W16)</f>
        <v/>
      </c>
      <c r="X16" s="114" t="str">
        <f>IF(入力!X16="","",入力!X16)</f>
        <v/>
      </c>
      <c r="Y16" s="242" t="str">
        <f>IF(入力!Y16="","",入力!Y16)</f>
        <v/>
      </c>
      <c r="Z16" s="242" t="str">
        <f>IF(入力!Z16="","",入力!Z16)</f>
        <v/>
      </c>
      <c r="AA16" s="343" t="str">
        <f>IF(入力!AA16="","",入力!AA16)</f>
        <v/>
      </c>
      <c r="AB16" s="344" t="str">
        <f>IF(入力!AB16="","",入力!AB16)</f>
        <v/>
      </c>
      <c r="AC16" s="246" t="str">
        <f>IF(入力!AC16="", IF(入力!AA16="",IF(入力!AB16="","",入力!AB16-入力!Q16),IF(入力!AB16="",入力!AA16-入力!Q16,IF(入力!AA16&gt;入力!AB16,入力!AA16-入力!Q16,入力!AB16-入力!Q16))),入力!AC16)</f>
        <v/>
      </c>
      <c r="AD16" s="246" t="str">
        <f>IF(入力!AD16="","",入力!AD16)</f>
        <v/>
      </c>
      <c r="AE16" s="246" t="str">
        <f>IF(入力!AE16="","",入力!AE16)</f>
        <v/>
      </c>
      <c r="AF16" s="246" t="str">
        <f>IF(入力!AF16="", IF(入力!AD16="",IF(入力!AE16="","",入力!AE16-入力!Q16),IF(入力!AE16="",入力!AD16-入力!Q16,IF(入力!AD16&gt;入力!AE16,入力!AD16-入力!Q16,入力!AE16-入力!Q16))),入力!AF16)</f>
        <v/>
      </c>
      <c r="AG16" s="246" t="str">
        <f>IF(入力!AG16="","",入力!AG16)</f>
        <v/>
      </c>
      <c r="AH16" s="246" t="str">
        <f>IF(入力!AH16="","",入力!AH16)</f>
        <v/>
      </c>
      <c r="AI16" s="246" t="str">
        <f>IF(入力!AI16="", IF(入力!AG16="",IF(入力!AH16="","",入力!AH16-入力!Q16),IF(入力!AH16="",入力!AG16-入力!Q16,IF(入力!AG16&gt;入力!AH16,入力!AG16-入力!Q16,入力!AH16-入力!Q16))),入力!AI16)</f>
        <v/>
      </c>
      <c r="AJ16" s="242" t="str">
        <f>IF(入力!AJ16="","",入力!AJ16)</f>
        <v/>
      </c>
      <c r="AK16" s="242" t="str">
        <f>IF(入力!AK16="","",入力!AK16)</f>
        <v/>
      </c>
      <c r="AL16" s="237" t="str">
        <f>IF(入力!AL16="","",入力!AL16)</f>
        <v/>
      </c>
      <c r="AM16" s="240" t="str">
        <f>IF(入力!AM16="","",入力!AM16)</f>
        <v/>
      </c>
      <c r="AN16" s="179" t="str">
        <f>IF(入力!AN16="","",入力!AN16)</f>
        <v/>
      </c>
      <c r="AO16" s="84" t="str">
        <f>IF(入力!AO16="","",入力!AO16)</f>
        <v/>
      </c>
      <c r="AP16" s="84" t="str">
        <f>IF(入力!AP16="","",入力!AP16)</f>
        <v/>
      </c>
      <c r="AQ16" s="84" t="str">
        <f>IF(入力!AQ16="","",入力!AQ16)</f>
        <v/>
      </c>
      <c r="AR16" s="84" t="str">
        <f>IF(入力!AR16="","",入力!AR16)</f>
        <v/>
      </c>
      <c r="AS16" s="342" t="str">
        <f>IF(入力!AS16="","",入力!AS16)</f>
        <v/>
      </c>
      <c r="AT16" s="150" t="str">
        <f>IF(入力!AT16="","",入力!AT16)</f>
        <v/>
      </c>
      <c r="AU16" s="369" t="str">
        <f>IF(入力!AU16="","",入力!AU16)</f>
        <v/>
      </c>
      <c r="AV16" s="144" t="str">
        <f>IF(入力!AV16="","",入力!AV16)</f>
        <v/>
      </c>
      <c r="AW16" s="374" t="str">
        <f>IF(入力!AW16="","",入力!AW16)</f>
        <v/>
      </c>
      <c r="AX16" s="144" t="str">
        <f>IF(入力!AX16="","",入力!AX16)</f>
        <v/>
      </c>
      <c r="AY16" s="376" t="str">
        <f>IF(入力!AY16="","",入力!AY16)</f>
        <v/>
      </c>
      <c r="AZ16" s="70"/>
    </row>
    <row r="17" spans="1:51">
      <c r="A17" s="100">
        <f>IF(入力!A17="","",入力!A17)</f>
        <v>5</v>
      </c>
      <c r="B17" s="214" t="str">
        <f>IF(入力!B17="","",入力!B17)</f>
        <v/>
      </c>
      <c r="C17" s="214" t="str">
        <f>IF(入力!C17="","",入力!C17)</f>
        <v/>
      </c>
      <c r="D17" s="289" t="str">
        <f>IF(入力!D17="","",入力!D17)</f>
        <v/>
      </c>
      <c r="E17" s="364" t="str">
        <f>IF(入力!E17="","",入力!E17)</f>
        <v/>
      </c>
      <c r="F17" s="364" t="str">
        <f>IF(入力!F17="","",入力!F17)</f>
        <v/>
      </c>
      <c r="G17" s="214" t="str">
        <f>IF(入力!G17="","",入力!G17)</f>
        <v/>
      </c>
      <c r="H17" s="214" t="str">
        <f>IF(入力!H17="","",入力!H17)</f>
        <v/>
      </c>
      <c r="I17" s="364" t="str">
        <f>IF(入力!I17="","",入力!I17)</f>
        <v/>
      </c>
      <c r="J17" s="364" t="str">
        <f>IF(入力!J17="","",入力!J17)</f>
        <v/>
      </c>
      <c r="K17" s="179" t="str">
        <f>IF(入力!K17="","",入力!K17)</f>
        <v/>
      </c>
      <c r="L17" s="84" t="str">
        <f>IF(入力!L17="","",入力!L17)</f>
        <v/>
      </c>
      <c r="M17" s="84" t="str">
        <f>IF(入力!M17="","",入力!M17)</f>
        <v/>
      </c>
      <c r="N17" s="84" t="str">
        <f>IF(入力!N17="","",入力!N17)</f>
        <v/>
      </c>
      <c r="O17" s="84" t="str">
        <f>IF(入力!O17="", IF(L17="","",(L17*(100-N17)/100)),入力!O17)</f>
        <v/>
      </c>
      <c r="P17" s="84" t="str">
        <f>IF(入力!P17="", IF(K17="","",L17/POWER(K17/100,2)),入力!P17)</f>
        <v/>
      </c>
      <c r="Q17" s="220" t="str">
        <f>IF(入力!Q17="","",入力!Q17)</f>
        <v/>
      </c>
      <c r="R17" s="342" t="str">
        <f>IF(入力!R17="","",入力!R17)</f>
        <v/>
      </c>
      <c r="S17" s="109" t="str">
        <f>IF(入力!S17="","",入力!S17)</f>
        <v/>
      </c>
      <c r="T17" s="234" t="str">
        <f>IF(入力!T17="","",入力!T17)</f>
        <v/>
      </c>
      <c r="U17" s="317" t="str">
        <f>IF(入力!U17="","",入力!U17)</f>
        <v/>
      </c>
      <c r="V17" s="231" t="str">
        <f>IF(入力!V17="","",入力!V17)</f>
        <v/>
      </c>
      <c r="W17" s="113" t="str">
        <f>IF(入力!W17="","",入力!W17)</f>
        <v/>
      </c>
      <c r="X17" s="114" t="str">
        <f>IF(入力!X17="","",入力!X17)</f>
        <v/>
      </c>
      <c r="Y17" s="242" t="str">
        <f>IF(入力!Y17="","",入力!Y17)</f>
        <v/>
      </c>
      <c r="Z17" s="242" t="str">
        <f>IF(入力!Z17="","",入力!Z17)</f>
        <v/>
      </c>
      <c r="AA17" s="343" t="str">
        <f>IF(入力!AA17="","",入力!AA17)</f>
        <v/>
      </c>
      <c r="AB17" s="344" t="str">
        <f>IF(入力!AB17="","",入力!AB17)</f>
        <v/>
      </c>
      <c r="AC17" s="246" t="str">
        <f>IF(入力!AC17="", IF(入力!AA17="",IF(入力!AB17="","",入力!AB17-入力!Q17),IF(入力!AB17="",入力!AA17-入力!Q17,IF(入力!AA17&gt;入力!AB17,入力!AA17-入力!Q17,入力!AB17-入力!Q17))),入力!AC17)</f>
        <v/>
      </c>
      <c r="AD17" s="246" t="str">
        <f>IF(入力!AD17="","",入力!AD17)</f>
        <v/>
      </c>
      <c r="AE17" s="246" t="str">
        <f>IF(入力!AE17="","",入力!AE17)</f>
        <v/>
      </c>
      <c r="AF17" s="246" t="str">
        <f>IF(入力!AF17="", IF(入力!AD17="",IF(入力!AE17="","",入力!AE17-入力!Q17),IF(入力!AE17="",入力!AD17-入力!Q17,IF(入力!AD17&gt;入力!AE17,入力!AD17-入力!Q17,入力!AE17-入力!Q17))),入力!AF17)</f>
        <v/>
      </c>
      <c r="AG17" s="246" t="str">
        <f>IF(入力!AG17="","",入力!AG17)</f>
        <v/>
      </c>
      <c r="AH17" s="246" t="str">
        <f>IF(入力!AH17="","",入力!AH17)</f>
        <v/>
      </c>
      <c r="AI17" s="246" t="str">
        <f>IF(入力!AI17="", IF(入力!AG17="",IF(入力!AH17="","",入力!AH17-入力!Q17),IF(入力!AH17="",入力!AG17-入力!Q17,IF(入力!AG17&gt;入力!AH17,入力!AG17-入力!Q17,入力!AH17-入力!Q17))),入力!AI17)</f>
        <v/>
      </c>
      <c r="AJ17" s="242" t="str">
        <f>IF(入力!AJ17="","",入力!AJ17)</f>
        <v/>
      </c>
      <c r="AK17" s="242" t="str">
        <f>IF(入力!AK17="","",入力!AK17)</f>
        <v/>
      </c>
      <c r="AL17" s="237" t="str">
        <f>IF(入力!AL17="","",入力!AL17)</f>
        <v/>
      </c>
      <c r="AM17" s="240" t="str">
        <f>IF(入力!AM17="","",入力!AM17)</f>
        <v/>
      </c>
      <c r="AN17" s="179" t="str">
        <f>IF(入力!AN17="","",入力!AN17)</f>
        <v/>
      </c>
      <c r="AO17" s="84" t="str">
        <f>IF(入力!AO17="","",入力!AO17)</f>
        <v/>
      </c>
      <c r="AP17" s="84" t="str">
        <f>IF(入力!AP17="","",入力!AP17)</f>
        <v/>
      </c>
      <c r="AQ17" s="84" t="str">
        <f>IF(入力!AQ17="","",入力!AQ17)</f>
        <v/>
      </c>
      <c r="AR17" s="84" t="str">
        <f>IF(入力!AR17="","",入力!AR17)</f>
        <v/>
      </c>
      <c r="AS17" s="342" t="str">
        <f>IF(入力!AS17="","",入力!AS17)</f>
        <v/>
      </c>
      <c r="AT17" s="150" t="str">
        <f>IF(入力!AT17="","",入力!AT17)</f>
        <v/>
      </c>
      <c r="AU17" s="369" t="str">
        <f>IF(入力!AU17="","",入力!AU17)</f>
        <v/>
      </c>
      <c r="AV17" s="144" t="str">
        <f>IF(入力!AV17="","",入力!AV17)</f>
        <v/>
      </c>
      <c r="AW17" s="374" t="str">
        <f>IF(入力!AW17="","",入力!AW17)</f>
        <v/>
      </c>
      <c r="AX17" s="144" t="str">
        <f>IF(入力!AX17="","",入力!AX17)</f>
        <v/>
      </c>
      <c r="AY17" s="376" t="str">
        <f>IF(入力!AY17="","",入力!AY17)</f>
        <v/>
      </c>
    </row>
    <row r="18" spans="1:51">
      <c r="A18" s="100">
        <f>IF(入力!A18="","",入力!A18)</f>
        <v>6</v>
      </c>
      <c r="B18" s="214" t="str">
        <f>IF(入力!B18="","",入力!B18)</f>
        <v/>
      </c>
      <c r="C18" s="214" t="str">
        <f>IF(入力!C18="","",入力!C18)</f>
        <v/>
      </c>
      <c r="D18" s="289" t="str">
        <f>IF(入力!D18="","",入力!D18)</f>
        <v/>
      </c>
      <c r="E18" s="364" t="str">
        <f>IF(入力!E18="","",入力!E18)</f>
        <v/>
      </c>
      <c r="F18" s="364" t="str">
        <f>IF(入力!F18="","",入力!F18)</f>
        <v/>
      </c>
      <c r="G18" s="214" t="str">
        <f>IF(入力!G18="","",入力!G18)</f>
        <v/>
      </c>
      <c r="H18" s="214" t="str">
        <f>IF(入力!H18="","",入力!H18)</f>
        <v/>
      </c>
      <c r="I18" s="364" t="str">
        <f>IF(入力!I18="","",入力!I18)</f>
        <v/>
      </c>
      <c r="J18" s="364" t="str">
        <f>IF(入力!J18="","",入力!J18)</f>
        <v/>
      </c>
      <c r="K18" s="179" t="str">
        <f>IF(入力!K18="","",入力!K18)</f>
        <v/>
      </c>
      <c r="L18" s="84" t="str">
        <f>IF(入力!L18="","",入力!L18)</f>
        <v/>
      </c>
      <c r="M18" s="84" t="str">
        <f>IF(入力!M18="","",入力!M18)</f>
        <v/>
      </c>
      <c r="N18" s="84" t="str">
        <f>IF(入力!N18="","",入力!N18)</f>
        <v/>
      </c>
      <c r="O18" s="84" t="str">
        <f>IF(入力!O18="", IF(L18="","",(L18*(100-N18)/100)),入力!O18)</f>
        <v/>
      </c>
      <c r="P18" s="84" t="str">
        <f>IF(入力!P18="", IF(K18="","",L18/POWER(K18/100,2)),入力!P18)</f>
        <v/>
      </c>
      <c r="Q18" s="220" t="str">
        <f>IF(入力!Q18="","",入力!Q18)</f>
        <v/>
      </c>
      <c r="R18" s="342" t="str">
        <f>IF(入力!R18="","",入力!R18)</f>
        <v/>
      </c>
      <c r="S18" s="109" t="str">
        <f>IF(入力!S18="","",入力!S18)</f>
        <v/>
      </c>
      <c r="T18" s="234" t="str">
        <f>IF(入力!T18="","",入力!T18)</f>
        <v/>
      </c>
      <c r="U18" s="317" t="str">
        <f>IF(入力!U18="","",入力!U18)</f>
        <v/>
      </c>
      <c r="V18" s="231" t="str">
        <f>IF(入力!V18="","",入力!V18)</f>
        <v/>
      </c>
      <c r="W18" s="113" t="str">
        <f>IF(入力!W18="","",入力!W18)</f>
        <v/>
      </c>
      <c r="X18" s="114" t="str">
        <f>IF(入力!X18="","",入力!X18)</f>
        <v/>
      </c>
      <c r="Y18" s="242" t="str">
        <f>IF(入力!Y18="","",入力!Y18)</f>
        <v/>
      </c>
      <c r="Z18" s="242" t="str">
        <f>IF(入力!Z18="","",入力!Z18)</f>
        <v/>
      </c>
      <c r="AA18" s="343" t="str">
        <f>IF(入力!AA18="","",入力!AA18)</f>
        <v/>
      </c>
      <c r="AB18" s="344" t="str">
        <f>IF(入力!AB18="","",入力!AB18)</f>
        <v/>
      </c>
      <c r="AC18" s="246" t="str">
        <f>IF(入力!AC18="", IF(入力!AA18="",IF(入力!AB18="","",入力!AB18-入力!Q18),IF(入力!AB18="",入力!AA18-入力!Q18,IF(入力!AA18&gt;入力!AB18,入力!AA18-入力!Q18,入力!AB18-入力!Q18))),入力!AC18)</f>
        <v/>
      </c>
      <c r="AD18" s="246" t="str">
        <f>IF(入力!AD18="","",入力!AD18)</f>
        <v/>
      </c>
      <c r="AE18" s="246" t="str">
        <f>IF(入力!AE18="","",入力!AE18)</f>
        <v/>
      </c>
      <c r="AF18" s="246" t="str">
        <f>IF(入力!AF18="", IF(入力!AD18="",IF(入力!AE18="","",入力!AE18-入力!Q18),IF(入力!AE18="",入力!AD18-入力!Q18,IF(入力!AD18&gt;入力!AE18,入力!AD18-入力!Q18,入力!AE18-入力!Q18))),入力!AF18)</f>
        <v/>
      </c>
      <c r="AG18" s="246" t="str">
        <f>IF(入力!AG18="","",入力!AG18)</f>
        <v/>
      </c>
      <c r="AH18" s="246" t="str">
        <f>IF(入力!AH18="","",入力!AH18)</f>
        <v/>
      </c>
      <c r="AI18" s="246" t="str">
        <f>IF(入力!AI18="", IF(入力!AG18="",IF(入力!AH18="","",入力!AH18-入力!Q18),IF(入力!AH18="",入力!AG18-入力!Q18,IF(入力!AG18&gt;入力!AH18,入力!AG18-入力!Q18,入力!AH18-入力!Q18))),入力!AI18)</f>
        <v/>
      </c>
      <c r="AJ18" s="242" t="str">
        <f>IF(入力!AJ18="","",入力!AJ18)</f>
        <v/>
      </c>
      <c r="AK18" s="242" t="str">
        <f>IF(入力!AK18="","",入力!AK18)</f>
        <v/>
      </c>
      <c r="AL18" s="237" t="str">
        <f>IF(入力!AL18="","",入力!AL18)</f>
        <v/>
      </c>
      <c r="AM18" s="240" t="str">
        <f>IF(入力!AM18="","",入力!AM18)</f>
        <v/>
      </c>
      <c r="AN18" s="179" t="str">
        <f>IF(入力!AN18="","",入力!AN18)</f>
        <v/>
      </c>
      <c r="AO18" s="84" t="str">
        <f>IF(入力!AO18="","",入力!AO18)</f>
        <v/>
      </c>
      <c r="AP18" s="84" t="str">
        <f>IF(入力!AP18="","",入力!AP18)</f>
        <v/>
      </c>
      <c r="AQ18" s="84" t="str">
        <f>IF(入力!AQ18="","",入力!AQ18)</f>
        <v/>
      </c>
      <c r="AR18" s="84" t="str">
        <f>IF(入力!AR18="","",入力!AR18)</f>
        <v/>
      </c>
      <c r="AS18" s="342" t="str">
        <f>IF(入力!AS18="","",入力!AS18)</f>
        <v/>
      </c>
      <c r="AT18" s="150" t="str">
        <f>IF(入力!AT18="","",入力!AT18)</f>
        <v/>
      </c>
      <c r="AU18" s="369" t="str">
        <f>IF(入力!AU18="","",入力!AU18)</f>
        <v/>
      </c>
      <c r="AV18" s="144" t="str">
        <f>IF(入力!AV18="","",入力!AV18)</f>
        <v/>
      </c>
      <c r="AW18" s="374" t="str">
        <f>IF(入力!AW18="","",入力!AW18)</f>
        <v/>
      </c>
      <c r="AX18" s="144" t="str">
        <f>IF(入力!AX18="","",入力!AX18)</f>
        <v/>
      </c>
      <c r="AY18" s="376" t="str">
        <f>IF(入力!AY18="","",入力!AY18)</f>
        <v/>
      </c>
    </row>
    <row r="19" spans="1:51">
      <c r="A19" s="100">
        <f>IF(入力!A19="","",入力!A19)</f>
        <v>7</v>
      </c>
      <c r="B19" s="214" t="str">
        <f>IF(入力!B19="","",入力!B19)</f>
        <v/>
      </c>
      <c r="C19" s="214" t="str">
        <f>IF(入力!C19="","",入力!C19)</f>
        <v/>
      </c>
      <c r="D19" s="289" t="str">
        <f>IF(入力!D19="","",入力!D19)</f>
        <v/>
      </c>
      <c r="E19" s="364" t="str">
        <f>IF(入力!E19="","",入力!E19)</f>
        <v/>
      </c>
      <c r="F19" s="364" t="str">
        <f>IF(入力!F19="","",入力!F19)</f>
        <v/>
      </c>
      <c r="G19" s="214" t="str">
        <f>IF(入力!G19="","",入力!G19)</f>
        <v/>
      </c>
      <c r="H19" s="214" t="str">
        <f>IF(入力!H19="","",入力!H19)</f>
        <v/>
      </c>
      <c r="I19" s="364" t="str">
        <f>IF(入力!I19="","",入力!I19)</f>
        <v/>
      </c>
      <c r="J19" s="364" t="str">
        <f>IF(入力!J19="","",入力!J19)</f>
        <v/>
      </c>
      <c r="K19" s="179" t="str">
        <f>IF(入力!K19="","",入力!K19)</f>
        <v/>
      </c>
      <c r="L19" s="84" t="str">
        <f>IF(入力!L19="","",入力!L19)</f>
        <v/>
      </c>
      <c r="M19" s="84" t="str">
        <f>IF(入力!M19="","",入力!M19)</f>
        <v/>
      </c>
      <c r="N19" s="84" t="str">
        <f>IF(入力!N19="","",入力!N19)</f>
        <v/>
      </c>
      <c r="O19" s="84" t="str">
        <f>IF(入力!O19="", IF(L19="","",(L19*(100-N19)/100)),入力!O19)</f>
        <v/>
      </c>
      <c r="P19" s="84" t="str">
        <f>IF(入力!P19="", IF(K19="","",L19/POWER(K19/100,2)),入力!P19)</f>
        <v/>
      </c>
      <c r="Q19" s="220" t="str">
        <f>IF(入力!Q19="","",入力!Q19)</f>
        <v/>
      </c>
      <c r="R19" s="342" t="str">
        <f>IF(入力!R19="","",入力!R19)</f>
        <v/>
      </c>
      <c r="S19" s="109" t="str">
        <f>IF(入力!S19="","",入力!S19)</f>
        <v/>
      </c>
      <c r="T19" s="234" t="str">
        <f>IF(入力!T19="","",入力!T19)</f>
        <v/>
      </c>
      <c r="U19" s="317" t="str">
        <f>IF(入力!U19="","",入力!U19)</f>
        <v/>
      </c>
      <c r="V19" s="231" t="str">
        <f>IF(入力!V19="","",入力!V19)</f>
        <v/>
      </c>
      <c r="W19" s="113" t="str">
        <f>IF(入力!W19="","",入力!W19)</f>
        <v/>
      </c>
      <c r="X19" s="114" t="str">
        <f>IF(入力!X19="","",入力!X19)</f>
        <v/>
      </c>
      <c r="Y19" s="242" t="str">
        <f>IF(入力!Y19="","",入力!Y19)</f>
        <v/>
      </c>
      <c r="Z19" s="242" t="str">
        <f>IF(入力!Z19="","",入力!Z19)</f>
        <v/>
      </c>
      <c r="AA19" s="343" t="str">
        <f>IF(入力!AA19="","",入力!AA19)</f>
        <v/>
      </c>
      <c r="AB19" s="344" t="str">
        <f>IF(入力!AB19="","",入力!AB19)</f>
        <v/>
      </c>
      <c r="AC19" s="246" t="str">
        <f>IF(入力!AC19="", IF(入力!AA19="",IF(入力!AB19="","",入力!AB19-入力!Q19),IF(入力!AB19="",入力!AA19-入力!Q19,IF(入力!AA19&gt;入力!AB19,入力!AA19-入力!Q19,入力!AB19-入力!Q19))),入力!AC19)</f>
        <v/>
      </c>
      <c r="AD19" s="246" t="str">
        <f>IF(入力!AD19="","",入力!AD19)</f>
        <v/>
      </c>
      <c r="AE19" s="246" t="str">
        <f>IF(入力!AE19="","",入力!AE19)</f>
        <v/>
      </c>
      <c r="AF19" s="246" t="str">
        <f>IF(入力!AF19="", IF(入力!AD19="",IF(入力!AE19="","",入力!AE19-入力!Q19),IF(入力!AE19="",入力!AD19-入力!Q19,IF(入力!AD19&gt;入力!AE19,入力!AD19-入力!Q19,入力!AE19-入力!Q19))),入力!AF19)</f>
        <v/>
      </c>
      <c r="AG19" s="246" t="str">
        <f>IF(入力!AG19="","",入力!AG19)</f>
        <v/>
      </c>
      <c r="AH19" s="246" t="str">
        <f>IF(入力!AH19="","",入力!AH19)</f>
        <v/>
      </c>
      <c r="AI19" s="246" t="str">
        <f>IF(入力!AI19="", IF(入力!AG19="",IF(入力!AH19="","",入力!AH19-入力!Q19),IF(入力!AH19="",入力!AG19-入力!Q19,IF(入力!AG19&gt;入力!AH19,入力!AG19-入力!Q19,入力!AH19-入力!Q19))),入力!AI19)</f>
        <v/>
      </c>
      <c r="AJ19" s="242" t="str">
        <f>IF(入力!AJ19="","",入力!AJ19)</f>
        <v/>
      </c>
      <c r="AK19" s="242" t="str">
        <f>IF(入力!AK19="","",入力!AK19)</f>
        <v/>
      </c>
      <c r="AL19" s="237" t="str">
        <f>IF(入力!AL19="","",入力!AL19)</f>
        <v/>
      </c>
      <c r="AM19" s="240" t="str">
        <f>IF(入力!AM19="","",入力!AM19)</f>
        <v/>
      </c>
      <c r="AN19" s="179" t="str">
        <f>IF(入力!AN19="","",入力!AN19)</f>
        <v/>
      </c>
      <c r="AO19" s="84" t="str">
        <f>IF(入力!AO19="","",入力!AO19)</f>
        <v/>
      </c>
      <c r="AP19" s="84" t="str">
        <f>IF(入力!AP19="","",入力!AP19)</f>
        <v/>
      </c>
      <c r="AQ19" s="84" t="str">
        <f>IF(入力!AQ19="","",入力!AQ19)</f>
        <v/>
      </c>
      <c r="AR19" s="84" t="str">
        <f>IF(入力!AR19="","",入力!AR19)</f>
        <v/>
      </c>
      <c r="AS19" s="342" t="str">
        <f>IF(入力!AS19="","",入力!AS19)</f>
        <v/>
      </c>
      <c r="AT19" s="150" t="str">
        <f>IF(入力!AT19="","",入力!AT19)</f>
        <v/>
      </c>
      <c r="AU19" s="369" t="str">
        <f>IF(入力!AU19="","",入力!AU19)</f>
        <v/>
      </c>
      <c r="AV19" s="144" t="str">
        <f>IF(入力!AV19="","",入力!AV19)</f>
        <v/>
      </c>
      <c r="AW19" s="374" t="str">
        <f>IF(入力!AW19="","",入力!AW19)</f>
        <v/>
      </c>
      <c r="AX19" s="144" t="str">
        <f>IF(入力!AX19="","",入力!AX19)</f>
        <v/>
      </c>
      <c r="AY19" s="376" t="str">
        <f>IF(入力!AY19="","",入力!AY19)</f>
        <v/>
      </c>
    </row>
    <row r="20" spans="1:51">
      <c r="A20" s="100">
        <f>IF(入力!A20="","",入力!A20)</f>
        <v>8</v>
      </c>
      <c r="B20" s="214" t="str">
        <f>IF(入力!B20="","",入力!B20)</f>
        <v/>
      </c>
      <c r="C20" s="214" t="str">
        <f>IF(入力!C20="","",入力!C20)</f>
        <v/>
      </c>
      <c r="D20" s="289" t="str">
        <f>IF(入力!D20="","",入力!D20)</f>
        <v/>
      </c>
      <c r="E20" s="364" t="str">
        <f>IF(入力!E20="","",入力!E20)</f>
        <v/>
      </c>
      <c r="F20" s="364" t="str">
        <f>IF(入力!F20="","",入力!F20)</f>
        <v/>
      </c>
      <c r="G20" s="214" t="str">
        <f>IF(入力!G20="","",入力!G20)</f>
        <v/>
      </c>
      <c r="H20" s="214" t="str">
        <f>IF(入力!H20="","",入力!H20)</f>
        <v/>
      </c>
      <c r="I20" s="364" t="str">
        <f>IF(入力!I20="","",入力!I20)</f>
        <v/>
      </c>
      <c r="J20" s="364" t="str">
        <f>IF(入力!J20="","",入力!J20)</f>
        <v/>
      </c>
      <c r="K20" s="179" t="str">
        <f>IF(入力!K20="","",入力!K20)</f>
        <v/>
      </c>
      <c r="L20" s="84" t="str">
        <f>IF(入力!L20="","",入力!L20)</f>
        <v/>
      </c>
      <c r="M20" s="84" t="str">
        <f>IF(入力!M20="","",入力!M20)</f>
        <v/>
      </c>
      <c r="N20" s="84" t="str">
        <f>IF(入力!N20="","",入力!N20)</f>
        <v/>
      </c>
      <c r="O20" s="84" t="str">
        <f>IF(入力!O20="", IF(L20="","",(L20*(100-N20)/100)),入力!O20)</f>
        <v/>
      </c>
      <c r="P20" s="84" t="str">
        <f>IF(入力!P20="", IF(K20="","",L20/POWER(K20/100,2)),入力!P20)</f>
        <v/>
      </c>
      <c r="Q20" s="220" t="str">
        <f>IF(入力!Q20="","",入力!Q20)</f>
        <v/>
      </c>
      <c r="R20" s="342" t="str">
        <f>IF(入力!R20="","",入力!R20)</f>
        <v/>
      </c>
      <c r="S20" s="109" t="str">
        <f>IF(入力!S20="","",入力!S20)</f>
        <v/>
      </c>
      <c r="T20" s="234" t="str">
        <f>IF(入力!T20="","",入力!T20)</f>
        <v/>
      </c>
      <c r="U20" s="317" t="str">
        <f>IF(入力!U20="","",入力!U20)</f>
        <v/>
      </c>
      <c r="V20" s="231" t="str">
        <f>IF(入力!V20="","",入力!V20)</f>
        <v/>
      </c>
      <c r="W20" s="113" t="str">
        <f>IF(入力!W20="","",入力!W20)</f>
        <v/>
      </c>
      <c r="X20" s="114" t="str">
        <f>IF(入力!X20="","",入力!X20)</f>
        <v/>
      </c>
      <c r="Y20" s="242" t="str">
        <f>IF(入力!Y20="","",入力!Y20)</f>
        <v/>
      </c>
      <c r="Z20" s="242" t="str">
        <f>IF(入力!Z20="","",入力!Z20)</f>
        <v/>
      </c>
      <c r="AA20" s="343" t="str">
        <f>IF(入力!AA20="","",入力!AA20)</f>
        <v/>
      </c>
      <c r="AB20" s="344" t="str">
        <f>IF(入力!AB20="","",入力!AB20)</f>
        <v/>
      </c>
      <c r="AC20" s="246" t="str">
        <f>IF(入力!AC20="", IF(入力!AA20="",IF(入力!AB20="","",入力!AB20-入力!Q20),IF(入力!AB20="",入力!AA20-入力!Q20,IF(入力!AA20&gt;入力!AB20,入力!AA20-入力!Q20,入力!AB20-入力!Q20))),入力!AC20)</f>
        <v/>
      </c>
      <c r="AD20" s="246" t="str">
        <f>IF(入力!AD20="","",入力!AD20)</f>
        <v/>
      </c>
      <c r="AE20" s="246" t="str">
        <f>IF(入力!AE20="","",入力!AE20)</f>
        <v/>
      </c>
      <c r="AF20" s="246" t="str">
        <f>IF(入力!AF20="", IF(入力!AD20="",IF(入力!AE20="","",入力!AE20-入力!Q20),IF(入力!AE20="",入力!AD20-入力!Q20,IF(入力!AD20&gt;入力!AE20,入力!AD20-入力!Q20,入力!AE20-入力!Q20))),入力!AF20)</f>
        <v/>
      </c>
      <c r="AG20" s="246" t="str">
        <f>IF(入力!AG20="","",入力!AG20)</f>
        <v/>
      </c>
      <c r="AH20" s="246" t="str">
        <f>IF(入力!AH20="","",入力!AH20)</f>
        <v/>
      </c>
      <c r="AI20" s="246" t="str">
        <f>IF(入力!AI20="", IF(入力!AG20="",IF(入力!AH20="","",入力!AH20-入力!Q20),IF(入力!AH20="",入力!AG20-入力!Q20,IF(入力!AG20&gt;入力!AH20,入力!AG20-入力!Q20,入力!AH20-入力!Q20))),入力!AI20)</f>
        <v/>
      </c>
      <c r="AJ20" s="242" t="str">
        <f>IF(入力!AJ20="","",入力!AJ20)</f>
        <v/>
      </c>
      <c r="AK20" s="242" t="str">
        <f>IF(入力!AK20="","",入力!AK20)</f>
        <v/>
      </c>
      <c r="AL20" s="237" t="str">
        <f>IF(入力!AL20="","",入力!AL20)</f>
        <v/>
      </c>
      <c r="AM20" s="240" t="str">
        <f>IF(入力!AM20="","",入力!AM20)</f>
        <v/>
      </c>
      <c r="AN20" s="179" t="str">
        <f>IF(入力!AN20="","",入力!AN20)</f>
        <v/>
      </c>
      <c r="AO20" s="84" t="str">
        <f>IF(入力!AO20="","",入力!AO20)</f>
        <v/>
      </c>
      <c r="AP20" s="84" t="str">
        <f>IF(入力!AP20="","",入力!AP20)</f>
        <v/>
      </c>
      <c r="AQ20" s="84" t="str">
        <f>IF(入力!AQ20="","",入力!AQ20)</f>
        <v/>
      </c>
      <c r="AR20" s="84" t="str">
        <f>IF(入力!AR20="","",入力!AR20)</f>
        <v/>
      </c>
      <c r="AS20" s="342" t="str">
        <f>IF(入力!AS20="","",入力!AS20)</f>
        <v/>
      </c>
      <c r="AT20" s="150" t="str">
        <f>IF(入力!AT20="","",入力!AT20)</f>
        <v/>
      </c>
      <c r="AU20" s="369" t="str">
        <f>IF(入力!AU20="","",入力!AU20)</f>
        <v/>
      </c>
      <c r="AV20" s="144" t="str">
        <f>IF(入力!AV20="","",入力!AV20)</f>
        <v/>
      </c>
      <c r="AW20" s="374" t="str">
        <f>IF(入力!AW20="","",入力!AW20)</f>
        <v/>
      </c>
      <c r="AX20" s="144" t="str">
        <f>IF(入力!AX20="","",入力!AX20)</f>
        <v/>
      </c>
      <c r="AY20" s="376" t="str">
        <f>IF(入力!AY20="","",入力!AY20)</f>
        <v/>
      </c>
    </row>
    <row r="21" spans="1:51">
      <c r="A21" s="100">
        <f>IF(入力!A21="","",入力!A21)</f>
        <v>9</v>
      </c>
      <c r="B21" s="214" t="str">
        <f>IF(入力!B21="","",入力!B21)</f>
        <v/>
      </c>
      <c r="C21" s="214" t="str">
        <f>IF(入力!C21="","",入力!C21)</f>
        <v/>
      </c>
      <c r="D21" s="289" t="str">
        <f>IF(入力!D21="","",入力!D21)</f>
        <v/>
      </c>
      <c r="E21" s="364" t="str">
        <f>IF(入力!E21="","",入力!E21)</f>
        <v/>
      </c>
      <c r="F21" s="364" t="str">
        <f>IF(入力!F21="","",入力!F21)</f>
        <v/>
      </c>
      <c r="G21" s="214" t="str">
        <f>IF(入力!G21="","",入力!G21)</f>
        <v/>
      </c>
      <c r="H21" s="214" t="str">
        <f>IF(入力!H21="","",入力!H21)</f>
        <v/>
      </c>
      <c r="I21" s="364" t="str">
        <f>IF(入力!I21="","",入力!I21)</f>
        <v/>
      </c>
      <c r="J21" s="364" t="str">
        <f>IF(入力!J21="","",入力!J21)</f>
        <v/>
      </c>
      <c r="K21" s="179" t="str">
        <f>IF(入力!K21="","",入力!K21)</f>
        <v/>
      </c>
      <c r="L21" s="84" t="str">
        <f>IF(入力!L21="","",入力!L21)</f>
        <v/>
      </c>
      <c r="M21" s="84" t="str">
        <f>IF(入力!M21="","",入力!M21)</f>
        <v/>
      </c>
      <c r="N21" s="84" t="str">
        <f>IF(入力!N21="","",入力!N21)</f>
        <v/>
      </c>
      <c r="O21" s="84" t="str">
        <f>IF(入力!O21="", IF(L21="","",(L21*(100-N21)/100)),入力!O21)</f>
        <v/>
      </c>
      <c r="P21" s="84" t="str">
        <f>IF(入力!P21="", IF(K21="","",L21/POWER(K21/100,2)),入力!P21)</f>
        <v/>
      </c>
      <c r="Q21" s="220" t="str">
        <f>IF(入力!Q21="","",入力!Q21)</f>
        <v/>
      </c>
      <c r="R21" s="342" t="str">
        <f>IF(入力!R21="","",入力!R21)</f>
        <v/>
      </c>
      <c r="S21" s="109" t="str">
        <f>IF(入力!S21="","",入力!S21)</f>
        <v/>
      </c>
      <c r="T21" s="234" t="str">
        <f>IF(入力!T21="","",入力!T21)</f>
        <v/>
      </c>
      <c r="U21" s="317" t="str">
        <f>IF(入力!U21="","",入力!U21)</f>
        <v/>
      </c>
      <c r="V21" s="231" t="str">
        <f>IF(入力!V21="","",入力!V21)</f>
        <v/>
      </c>
      <c r="W21" s="113" t="str">
        <f>IF(入力!W21="","",入力!W21)</f>
        <v/>
      </c>
      <c r="X21" s="114" t="str">
        <f>IF(入力!X21="","",入力!X21)</f>
        <v/>
      </c>
      <c r="Y21" s="242" t="str">
        <f>IF(入力!Y21="","",入力!Y21)</f>
        <v/>
      </c>
      <c r="Z21" s="242" t="str">
        <f>IF(入力!Z21="","",入力!Z21)</f>
        <v/>
      </c>
      <c r="AA21" s="343" t="str">
        <f>IF(入力!AA21="","",入力!AA21)</f>
        <v/>
      </c>
      <c r="AB21" s="344" t="str">
        <f>IF(入力!AB21="","",入力!AB21)</f>
        <v/>
      </c>
      <c r="AC21" s="246" t="str">
        <f>IF(入力!AC21="", IF(入力!AA21="",IF(入力!AB21="","",入力!AB21-入力!Q21),IF(入力!AB21="",入力!AA21-入力!Q21,IF(入力!AA21&gt;入力!AB21,入力!AA21-入力!Q21,入力!AB21-入力!Q21))),入力!AC21)</f>
        <v/>
      </c>
      <c r="AD21" s="246" t="str">
        <f>IF(入力!AD21="","",入力!AD21)</f>
        <v/>
      </c>
      <c r="AE21" s="246" t="str">
        <f>IF(入力!AE21="","",入力!AE21)</f>
        <v/>
      </c>
      <c r="AF21" s="246" t="str">
        <f>IF(入力!AF21="", IF(入力!AD21="",IF(入力!AE21="","",入力!AE21-入力!Q21),IF(入力!AE21="",入力!AD21-入力!Q21,IF(入力!AD21&gt;入力!AE21,入力!AD21-入力!Q21,入力!AE21-入力!Q21))),入力!AF21)</f>
        <v/>
      </c>
      <c r="AG21" s="246" t="str">
        <f>IF(入力!AG21="","",入力!AG21)</f>
        <v/>
      </c>
      <c r="AH21" s="246" t="str">
        <f>IF(入力!AH21="","",入力!AH21)</f>
        <v/>
      </c>
      <c r="AI21" s="246" t="str">
        <f>IF(入力!AI21="", IF(入力!AG21="",IF(入力!AH21="","",入力!AH21-入力!Q21),IF(入力!AH21="",入力!AG21-入力!Q21,IF(入力!AG21&gt;入力!AH21,入力!AG21-入力!Q21,入力!AH21-入力!Q21))),入力!AI21)</f>
        <v/>
      </c>
      <c r="AJ21" s="242" t="str">
        <f>IF(入力!AJ21="","",入力!AJ21)</f>
        <v/>
      </c>
      <c r="AK21" s="242" t="str">
        <f>IF(入力!AK21="","",入力!AK21)</f>
        <v/>
      </c>
      <c r="AL21" s="237" t="str">
        <f>IF(入力!AL21="","",入力!AL21)</f>
        <v/>
      </c>
      <c r="AM21" s="240" t="str">
        <f>IF(入力!AM21="","",入力!AM21)</f>
        <v/>
      </c>
      <c r="AN21" s="179" t="str">
        <f>IF(入力!AN21="","",入力!AN21)</f>
        <v/>
      </c>
      <c r="AO21" s="84" t="str">
        <f>IF(入力!AO21="","",入力!AO21)</f>
        <v/>
      </c>
      <c r="AP21" s="84" t="str">
        <f>IF(入力!AP21="","",入力!AP21)</f>
        <v/>
      </c>
      <c r="AQ21" s="84" t="str">
        <f>IF(入力!AQ21="","",入力!AQ21)</f>
        <v/>
      </c>
      <c r="AR21" s="84" t="str">
        <f>IF(入力!AR21="","",入力!AR21)</f>
        <v/>
      </c>
      <c r="AS21" s="342" t="str">
        <f>IF(入力!AS21="","",入力!AS21)</f>
        <v/>
      </c>
      <c r="AT21" s="150" t="str">
        <f>IF(入力!AT21="","",入力!AT21)</f>
        <v/>
      </c>
      <c r="AU21" s="369" t="str">
        <f>IF(入力!AU21="","",入力!AU21)</f>
        <v/>
      </c>
      <c r="AV21" s="144" t="str">
        <f>IF(入力!AV21="","",入力!AV21)</f>
        <v/>
      </c>
      <c r="AW21" s="374" t="str">
        <f>IF(入力!AW21="","",入力!AW21)</f>
        <v/>
      </c>
      <c r="AX21" s="144" t="str">
        <f>IF(入力!AX21="","",入力!AX21)</f>
        <v/>
      </c>
      <c r="AY21" s="376" t="str">
        <f>IF(入力!AY21="","",入力!AY21)</f>
        <v/>
      </c>
    </row>
    <row r="22" spans="1:51">
      <c r="A22" s="100">
        <f>IF(入力!A22="","",入力!A22)</f>
        <v>10</v>
      </c>
      <c r="B22" s="214" t="str">
        <f>IF(入力!B22="","",入力!B22)</f>
        <v/>
      </c>
      <c r="C22" s="214" t="str">
        <f>IF(入力!C22="","",入力!C22)</f>
        <v/>
      </c>
      <c r="D22" s="289" t="str">
        <f>IF(入力!D22="","",入力!D22)</f>
        <v/>
      </c>
      <c r="E22" s="364" t="str">
        <f>IF(入力!E22="","",入力!E22)</f>
        <v/>
      </c>
      <c r="F22" s="364" t="str">
        <f>IF(入力!F22="","",入力!F22)</f>
        <v/>
      </c>
      <c r="G22" s="214" t="str">
        <f>IF(入力!G22="","",入力!G22)</f>
        <v/>
      </c>
      <c r="H22" s="214" t="str">
        <f>IF(入力!H22="","",入力!H22)</f>
        <v/>
      </c>
      <c r="I22" s="364" t="str">
        <f>IF(入力!I22="","",入力!I22)</f>
        <v/>
      </c>
      <c r="J22" s="364" t="str">
        <f>IF(入力!J22="","",入力!J22)</f>
        <v/>
      </c>
      <c r="K22" s="179" t="str">
        <f>IF(入力!K22="","",入力!K22)</f>
        <v/>
      </c>
      <c r="L22" s="84" t="str">
        <f>IF(入力!L22="","",入力!L22)</f>
        <v/>
      </c>
      <c r="M22" s="84" t="str">
        <f>IF(入力!M22="","",入力!M22)</f>
        <v/>
      </c>
      <c r="N22" s="84" t="str">
        <f>IF(入力!N22="","",入力!N22)</f>
        <v/>
      </c>
      <c r="O22" s="84" t="str">
        <f>IF(入力!O22="", IF(L22="","",(L22*(100-N22)/100)),入力!O22)</f>
        <v/>
      </c>
      <c r="P22" s="84" t="str">
        <f>IF(入力!P22="", IF(K22="","",L22/POWER(K22/100,2)),入力!P22)</f>
        <v/>
      </c>
      <c r="Q22" s="220" t="str">
        <f>IF(入力!Q22="","",入力!Q22)</f>
        <v/>
      </c>
      <c r="R22" s="342" t="str">
        <f>IF(入力!R22="","",入力!R22)</f>
        <v/>
      </c>
      <c r="S22" s="109" t="str">
        <f>IF(入力!S22="","",入力!S22)</f>
        <v/>
      </c>
      <c r="T22" s="234" t="str">
        <f>IF(入力!T22="","",入力!T22)</f>
        <v/>
      </c>
      <c r="U22" s="317" t="str">
        <f>IF(入力!U22="","",入力!U22)</f>
        <v/>
      </c>
      <c r="V22" s="231" t="str">
        <f>IF(入力!V22="","",入力!V22)</f>
        <v/>
      </c>
      <c r="W22" s="113" t="str">
        <f>IF(入力!W22="","",入力!W22)</f>
        <v/>
      </c>
      <c r="X22" s="114" t="str">
        <f>IF(入力!X22="","",入力!X22)</f>
        <v/>
      </c>
      <c r="Y22" s="242" t="str">
        <f>IF(入力!Y22="","",入力!Y22)</f>
        <v/>
      </c>
      <c r="Z22" s="242" t="str">
        <f>IF(入力!Z22="","",入力!Z22)</f>
        <v/>
      </c>
      <c r="AA22" s="343" t="str">
        <f>IF(入力!AA22="","",入力!AA22)</f>
        <v/>
      </c>
      <c r="AB22" s="344" t="str">
        <f>IF(入力!AB22="","",入力!AB22)</f>
        <v/>
      </c>
      <c r="AC22" s="246" t="str">
        <f>IF(入力!AC22="", IF(入力!AA22="",IF(入力!AB22="","",入力!AB22-入力!Q22),IF(入力!AB22="",入力!AA22-入力!Q22,IF(入力!AA22&gt;入力!AB22,入力!AA22-入力!Q22,入力!AB22-入力!Q22))),入力!AC22)</f>
        <v/>
      </c>
      <c r="AD22" s="246" t="str">
        <f>IF(入力!AD22="","",入力!AD22)</f>
        <v/>
      </c>
      <c r="AE22" s="246" t="str">
        <f>IF(入力!AE22="","",入力!AE22)</f>
        <v/>
      </c>
      <c r="AF22" s="246" t="str">
        <f>IF(入力!AF22="", IF(入力!AD22="",IF(入力!AE22="","",入力!AE22-入力!Q22),IF(入力!AE22="",入力!AD22-入力!Q22,IF(入力!AD22&gt;入力!AE22,入力!AD22-入力!Q22,入力!AE22-入力!Q22))),入力!AF22)</f>
        <v/>
      </c>
      <c r="AG22" s="246" t="str">
        <f>IF(入力!AG22="","",入力!AG22)</f>
        <v/>
      </c>
      <c r="AH22" s="246" t="str">
        <f>IF(入力!AH22="","",入力!AH22)</f>
        <v/>
      </c>
      <c r="AI22" s="246" t="str">
        <f>IF(入力!AI22="", IF(入力!AG22="",IF(入力!AH22="","",入力!AH22-入力!Q22),IF(入力!AH22="",入力!AG22-入力!Q22,IF(入力!AG22&gt;入力!AH22,入力!AG22-入力!Q22,入力!AH22-入力!Q22))),入力!AI22)</f>
        <v/>
      </c>
      <c r="AJ22" s="242" t="str">
        <f>IF(入力!AJ22="","",入力!AJ22)</f>
        <v/>
      </c>
      <c r="AK22" s="242" t="str">
        <f>IF(入力!AK22="","",入力!AK22)</f>
        <v/>
      </c>
      <c r="AL22" s="237" t="str">
        <f>IF(入力!AL22="","",入力!AL22)</f>
        <v/>
      </c>
      <c r="AM22" s="240" t="str">
        <f>IF(入力!AM22="","",入力!AM22)</f>
        <v/>
      </c>
      <c r="AN22" s="179" t="str">
        <f>IF(入力!AN22="","",入力!AN22)</f>
        <v/>
      </c>
      <c r="AO22" s="84" t="str">
        <f>IF(入力!AO22="","",入力!AO22)</f>
        <v/>
      </c>
      <c r="AP22" s="84" t="str">
        <f>IF(入力!AP22="","",入力!AP22)</f>
        <v/>
      </c>
      <c r="AQ22" s="84" t="str">
        <f>IF(入力!AQ22="","",入力!AQ22)</f>
        <v/>
      </c>
      <c r="AR22" s="84" t="str">
        <f>IF(入力!AR22="","",入力!AR22)</f>
        <v/>
      </c>
      <c r="AS22" s="342" t="str">
        <f>IF(入力!AS22="","",入力!AS22)</f>
        <v/>
      </c>
      <c r="AT22" s="150" t="str">
        <f>IF(入力!AT22="","",入力!AT22)</f>
        <v/>
      </c>
      <c r="AU22" s="369" t="str">
        <f>IF(入力!AU22="","",入力!AU22)</f>
        <v/>
      </c>
      <c r="AV22" s="144" t="str">
        <f>IF(入力!AV22="","",入力!AV22)</f>
        <v/>
      </c>
      <c r="AW22" s="374" t="str">
        <f>IF(入力!AW22="","",入力!AW22)</f>
        <v/>
      </c>
      <c r="AX22" s="144" t="str">
        <f>IF(入力!AX22="","",入力!AX22)</f>
        <v/>
      </c>
      <c r="AY22" s="376" t="str">
        <f>IF(入力!AY22="","",入力!AY22)</f>
        <v/>
      </c>
    </row>
    <row r="23" spans="1:51">
      <c r="A23" s="100">
        <f>IF(入力!A23="","",入力!A23)</f>
        <v>11</v>
      </c>
      <c r="B23" s="214" t="str">
        <f>IF(入力!B23="","",入力!B23)</f>
        <v/>
      </c>
      <c r="C23" s="214" t="str">
        <f>IF(入力!C23="","",入力!C23)</f>
        <v/>
      </c>
      <c r="D23" s="289" t="str">
        <f>IF(入力!D23="","",入力!D23)</f>
        <v/>
      </c>
      <c r="E23" s="364" t="str">
        <f>IF(入力!E23="","",入力!E23)</f>
        <v/>
      </c>
      <c r="F23" s="364" t="str">
        <f>IF(入力!F23="","",入力!F23)</f>
        <v/>
      </c>
      <c r="G23" s="214" t="str">
        <f>IF(入力!G23="","",入力!G23)</f>
        <v/>
      </c>
      <c r="H23" s="214" t="str">
        <f>IF(入力!H23="","",入力!H23)</f>
        <v/>
      </c>
      <c r="I23" s="364" t="str">
        <f>IF(入力!I23="","",入力!I23)</f>
        <v/>
      </c>
      <c r="J23" s="364" t="str">
        <f>IF(入力!J23="","",入力!J23)</f>
        <v/>
      </c>
      <c r="K23" s="179" t="str">
        <f>IF(入力!K23="","",入力!K23)</f>
        <v/>
      </c>
      <c r="L23" s="84" t="str">
        <f>IF(入力!L23="","",入力!L23)</f>
        <v/>
      </c>
      <c r="M23" s="84" t="str">
        <f>IF(入力!M23="","",入力!M23)</f>
        <v/>
      </c>
      <c r="N23" s="84" t="str">
        <f>IF(入力!N23="","",入力!N23)</f>
        <v/>
      </c>
      <c r="O23" s="84" t="str">
        <f>IF(入力!O23="", IF(L23="","",(L23*(100-N23)/100)),入力!O23)</f>
        <v/>
      </c>
      <c r="P23" s="84" t="str">
        <f>IF(入力!P23="", IF(K23="","",L23/POWER(K23/100,2)),入力!P23)</f>
        <v/>
      </c>
      <c r="Q23" s="220" t="str">
        <f>IF(入力!Q23="","",入力!Q23)</f>
        <v/>
      </c>
      <c r="R23" s="342" t="str">
        <f>IF(入力!R23="","",入力!R23)</f>
        <v/>
      </c>
      <c r="S23" s="109" t="str">
        <f>IF(入力!S23="","",入力!S23)</f>
        <v/>
      </c>
      <c r="T23" s="234" t="str">
        <f>IF(入力!T23="","",入力!T23)</f>
        <v/>
      </c>
      <c r="U23" s="317" t="str">
        <f>IF(入力!U23="","",入力!U23)</f>
        <v/>
      </c>
      <c r="V23" s="231" t="str">
        <f>IF(入力!V23="","",入力!V23)</f>
        <v/>
      </c>
      <c r="W23" s="113" t="str">
        <f>IF(入力!W23="","",入力!W23)</f>
        <v/>
      </c>
      <c r="X23" s="114" t="str">
        <f>IF(入力!X23="","",入力!X23)</f>
        <v/>
      </c>
      <c r="Y23" s="242" t="str">
        <f>IF(入力!Y23="","",入力!Y23)</f>
        <v/>
      </c>
      <c r="Z23" s="242" t="str">
        <f>IF(入力!Z23="","",入力!Z23)</f>
        <v/>
      </c>
      <c r="AA23" s="343" t="str">
        <f>IF(入力!AA23="","",入力!AA23)</f>
        <v/>
      </c>
      <c r="AB23" s="344" t="str">
        <f>IF(入力!AB23="","",入力!AB23)</f>
        <v/>
      </c>
      <c r="AC23" s="246" t="str">
        <f>IF(入力!AC23="", IF(入力!AA23="",IF(入力!AB23="","",入力!AB23-入力!Q23),IF(入力!AB23="",入力!AA23-入力!Q23,IF(入力!AA23&gt;入力!AB23,入力!AA23-入力!Q23,入力!AB23-入力!Q23))),入力!AC23)</f>
        <v/>
      </c>
      <c r="AD23" s="246" t="str">
        <f>IF(入力!AD23="","",入力!AD23)</f>
        <v/>
      </c>
      <c r="AE23" s="246" t="str">
        <f>IF(入力!AE23="","",入力!AE23)</f>
        <v/>
      </c>
      <c r="AF23" s="246" t="str">
        <f>IF(入力!AF23="", IF(入力!AD23="",IF(入力!AE23="","",入力!AE23-入力!Q23),IF(入力!AE23="",入力!AD23-入力!Q23,IF(入力!AD23&gt;入力!AE23,入力!AD23-入力!Q23,入力!AE23-入力!Q23))),入力!AF23)</f>
        <v/>
      </c>
      <c r="AG23" s="246" t="str">
        <f>IF(入力!AG23="","",入力!AG23)</f>
        <v/>
      </c>
      <c r="AH23" s="246" t="str">
        <f>IF(入力!AH23="","",入力!AH23)</f>
        <v/>
      </c>
      <c r="AI23" s="246" t="str">
        <f>IF(入力!AI23="", IF(入力!AG23="",IF(入力!AH23="","",入力!AH23-入力!Q23),IF(入力!AH23="",入力!AG23-入力!Q23,IF(入力!AG23&gt;入力!AH23,入力!AG23-入力!Q23,入力!AH23-入力!Q23))),入力!AI23)</f>
        <v/>
      </c>
      <c r="AJ23" s="242" t="str">
        <f>IF(入力!AJ23="","",入力!AJ23)</f>
        <v/>
      </c>
      <c r="AK23" s="242" t="str">
        <f>IF(入力!AK23="","",入力!AK23)</f>
        <v/>
      </c>
      <c r="AL23" s="237" t="str">
        <f>IF(入力!AL23="","",入力!AL23)</f>
        <v/>
      </c>
      <c r="AM23" s="240" t="str">
        <f>IF(入力!AM23="","",入力!AM23)</f>
        <v/>
      </c>
      <c r="AN23" s="179" t="str">
        <f>IF(入力!AN23="","",入力!AN23)</f>
        <v/>
      </c>
      <c r="AO23" s="84" t="str">
        <f>IF(入力!AO23="","",入力!AO23)</f>
        <v/>
      </c>
      <c r="AP23" s="84" t="str">
        <f>IF(入力!AP23="","",入力!AP23)</f>
        <v/>
      </c>
      <c r="AQ23" s="84" t="str">
        <f>IF(入力!AQ23="","",入力!AQ23)</f>
        <v/>
      </c>
      <c r="AR23" s="84" t="str">
        <f>IF(入力!AR23="","",入力!AR23)</f>
        <v/>
      </c>
      <c r="AS23" s="342" t="str">
        <f>IF(入力!AS23="","",入力!AS23)</f>
        <v/>
      </c>
      <c r="AT23" s="150" t="str">
        <f>IF(入力!AT23="","",入力!AT23)</f>
        <v/>
      </c>
      <c r="AU23" s="369" t="str">
        <f>IF(入力!AU23="","",入力!AU23)</f>
        <v/>
      </c>
      <c r="AV23" s="144" t="str">
        <f>IF(入力!AV23="","",入力!AV23)</f>
        <v/>
      </c>
      <c r="AW23" s="374" t="str">
        <f>IF(入力!AW23="","",入力!AW23)</f>
        <v/>
      </c>
      <c r="AX23" s="144" t="str">
        <f>IF(入力!AX23="","",入力!AX23)</f>
        <v/>
      </c>
      <c r="AY23" s="376" t="str">
        <f>IF(入力!AY23="","",入力!AY23)</f>
        <v/>
      </c>
    </row>
    <row r="24" spans="1:51">
      <c r="A24" s="100">
        <f>IF(入力!A24="","",入力!A24)</f>
        <v>12</v>
      </c>
      <c r="B24" s="214" t="str">
        <f>IF(入力!B24="","",入力!B24)</f>
        <v/>
      </c>
      <c r="C24" s="214" t="str">
        <f>IF(入力!C24="","",入力!C24)</f>
        <v/>
      </c>
      <c r="D24" s="289" t="str">
        <f>IF(入力!D24="","",入力!D24)</f>
        <v/>
      </c>
      <c r="E24" s="364" t="str">
        <f>IF(入力!E24="","",入力!E24)</f>
        <v/>
      </c>
      <c r="F24" s="364" t="str">
        <f>IF(入力!F24="","",入力!F24)</f>
        <v/>
      </c>
      <c r="G24" s="214" t="str">
        <f>IF(入力!G24="","",入力!G24)</f>
        <v/>
      </c>
      <c r="H24" s="214" t="str">
        <f>IF(入力!H24="","",入力!H24)</f>
        <v/>
      </c>
      <c r="I24" s="364" t="str">
        <f>IF(入力!I24="","",入力!I24)</f>
        <v/>
      </c>
      <c r="J24" s="364" t="str">
        <f>IF(入力!J24="","",入力!J24)</f>
        <v/>
      </c>
      <c r="K24" s="179" t="str">
        <f>IF(入力!K24="","",入力!K24)</f>
        <v/>
      </c>
      <c r="L24" s="84" t="str">
        <f>IF(入力!L24="","",入力!L24)</f>
        <v/>
      </c>
      <c r="M24" s="84" t="str">
        <f>IF(入力!M24="","",入力!M24)</f>
        <v/>
      </c>
      <c r="N24" s="84" t="str">
        <f>IF(入力!N24="","",入力!N24)</f>
        <v/>
      </c>
      <c r="O24" s="84" t="str">
        <f>IF(入力!O24="", IF(L24="","",(L24*(100-N24)/100)),入力!O24)</f>
        <v/>
      </c>
      <c r="P24" s="84" t="str">
        <f>IF(入力!P24="", IF(K24="","",L24/POWER(K24/100,2)),入力!P24)</f>
        <v/>
      </c>
      <c r="Q24" s="220" t="str">
        <f>IF(入力!Q24="","",入力!Q24)</f>
        <v/>
      </c>
      <c r="R24" s="342" t="str">
        <f>IF(入力!R24="","",入力!R24)</f>
        <v/>
      </c>
      <c r="S24" s="109" t="str">
        <f>IF(入力!S24="","",入力!S24)</f>
        <v/>
      </c>
      <c r="T24" s="234" t="str">
        <f>IF(入力!T24="","",入力!T24)</f>
        <v/>
      </c>
      <c r="U24" s="317" t="str">
        <f>IF(入力!U24="","",入力!U24)</f>
        <v/>
      </c>
      <c r="V24" s="231" t="str">
        <f>IF(入力!V24="","",入力!V24)</f>
        <v/>
      </c>
      <c r="W24" s="113" t="str">
        <f>IF(入力!W24="","",入力!W24)</f>
        <v/>
      </c>
      <c r="X24" s="114" t="str">
        <f>IF(入力!X24="","",入力!X24)</f>
        <v/>
      </c>
      <c r="Y24" s="242" t="str">
        <f>IF(入力!Y24="","",入力!Y24)</f>
        <v/>
      </c>
      <c r="Z24" s="242" t="str">
        <f>IF(入力!Z24="","",入力!Z24)</f>
        <v/>
      </c>
      <c r="AA24" s="343" t="str">
        <f>IF(入力!AA24="","",入力!AA24)</f>
        <v/>
      </c>
      <c r="AB24" s="344" t="str">
        <f>IF(入力!AB24="","",入力!AB24)</f>
        <v/>
      </c>
      <c r="AC24" s="246" t="str">
        <f>IF(入力!AC24="", IF(入力!AA24="",IF(入力!AB24="","",入力!AB24-入力!Q24),IF(入力!AB24="",入力!AA24-入力!Q24,IF(入力!AA24&gt;入力!AB24,入力!AA24-入力!Q24,入力!AB24-入力!Q24))),入力!AC24)</f>
        <v/>
      </c>
      <c r="AD24" s="246" t="str">
        <f>IF(入力!AD24="","",入力!AD24)</f>
        <v/>
      </c>
      <c r="AE24" s="246" t="str">
        <f>IF(入力!AE24="","",入力!AE24)</f>
        <v/>
      </c>
      <c r="AF24" s="246" t="str">
        <f>IF(入力!AF24="", IF(入力!AD24="",IF(入力!AE24="","",入力!AE24-入力!Q24),IF(入力!AE24="",入力!AD24-入力!Q24,IF(入力!AD24&gt;入力!AE24,入力!AD24-入力!Q24,入力!AE24-入力!Q24))),入力!AF24)</f>
        <v/>
      </c>
      <c r="AG24" s="246" t="str">
        <f>IF(入力!AG24="","",入力!AG24)</f>
        <v/>
      </c>
      <c r="AH24" s="246" t="str">
        <f>IF(入力!AH24="","",入力!AH24)</f>
        <v/>
      </c>
      <c r="AI24" s="246" t="str">
        <f>IF(入力!AI24="", IF(入力!AG24="",IF(入力!AH24="","",入力!AH24-入力!Q24),IF(入力!AH24="",入力!AG24-入力!Q24,IF(入力!AG24&gt;入力!AH24,入力!AG24-入力!Q24,入力!AH24-入力!Q24))),入力!AI24)</f>
        <v/>
      </c>
      <c r="AJ24" s="242" t="str">
        <f>IF(入力!AJ24="","",入力!AJ24)</f>
        <v/>
      </c>
      <c r="AK24" s="242" t="str">
        <f>IF(入力!AK24="","",入力!AK24)</f>
        <v/>
      </c>
      <c r="AL24" s="237" t="str">
        <f>IF(入力!AL24="","",入力!AL24)</f>
        <v/>
      </c>
      <c r="AM24" s="240" t="str">
        <f>IF(入力!AM24="","",入力!AM24)</f>
        <v/>
      </c>
      <c r="AN24" s="179" t="str">
        <f>IF(入力!AN24="","",入力!AN24)</f>
        <v/>
      </c>
      <c r="AO24" s="84" t="str">
        <f>IF(入力!AO24="","",入力!AO24)</f>
        <v/>
      </c>
      <c r="AP24" s="84" t="str">
        <f>IF(入力!AP24="","",入力!AP24)</f>
        <v/>
      </c>
      <c r="AQ24" s="84" t="str">
        <f>IF(入力!AQ24="","",入力!AQ24)</f>
        <v/>
      </c>
      <c r="AR24" s="84" t="str">
        <f>IF(入力!AR24="","",入力!AR24)</f>
        <v/>
      </c>
      <c r="AS24" s="342" t="str">
        <f>IF(入力!AS24="","",入力!AS24)</f>
        <v/>
      </c>
      <c r="AT24" s="150" t="str">
        <f>IF(入力!AT24="","",入力!AT24)</f>
        <v/>
      </c>
      <c r="AU24" s="369" t="str">
        <f>IF(入力!AU24="","",入力!AU24)</f>
        <v/>
      </c>
      <c r="AV24" s="144" t="str">
        <f>IF(入力!AV24="","",入力!AV24)</f>
        <v/>
      </c>
      <c r="AW24" s="374" t="str">
        <f>IF(入力!AW24="","",入力!AW24)</f>
        <v/>
      </c>
      <c r="AX24" s="144" t="str">
        <f>IF(入力!AX24="","",入力!AX24)</f>
        <v/>
      </c>
      <c r="AY24" s="376" t="str">
        <f>IF(入力!AY24="","",入力!AY24)</f>
        <v/>
      </c>
    </row>
    <row r="25" spans="1:51">
      <c r="A25" s="100">
        <f>IF(入力!A25="","",入力!A25)</f>
        <v>13</v>
      </c>
      <c r="B25" s="214" t="str">
        <f>IF(入力!B25="","",入力!B25)</f>
        <v/>
      </c>
      <c r="C25" s="214" t="str">
        <f>IF(入力!C25="","",入力!C25)</f>
        <v/>
      </c>
      <c r="D25" s="289" t="str">
        <f>IF(入力!D25="","",入力!D25)</f>
        <v/>
      </c>
      <c r="E25" s="364" t="str">
        <f>IF(入力!E25="","",入力!E25)</f>
        <v/>
      </c>
      <c r="F25" s="364" t="str">
        <f>IF(入力!F25="","",入力!F25)</f>
        <v/>
      </c>
      <c r="G25" s="214" t="str">
        <f>IF(入力!G25="","",入力!G25)</f>
        <v/>
      </c>
      <c r="H25" s="214" t="str">
        <f>IF(入力!H25="","",入力!H25)</f>
        <v/>
      </c>
      <c r="I25" s="364" t="str">
        <f>IF(入力!I25="","",入力!I25)</f>
        <v/>
      </c>
      <c r="J25" s="364" t="str">
        <f>IF(入力!J25="","",入力!J25)</f>
        <v/>
      </c>
      <c r="K25" s="179" t="str">
        <f>IF(入力!K25="","",入力!K25)</f>
        <v/>
      </c>
      <c r="L25" s="84" t="str">
        <f>IF(入力!L25="","",入力!L25)</f>
        <v/>
      </c>
      <c r="M25" s="84" t="str">
        <f>IF(入力!M25="","",入力!M25)</f>
        <v/>
      </c>
      <c r="N25" s="84" t="str">
        <f>IF(入力!N25="","",入力!N25)</f>
        <v/>
      </c>
      <c r="O25" s="84" t="str">
        <f>IF(入力!O25="", IF(L25="","",(L25*(100-N25)/100)),入力!O25)</f>
        <v/>
      </c>
      <c r="P25" s="84" t="str">
        <f>IF(入力!P25="", IF(K25="","",L25/POWER(K25/100,2)),入力!P25)</f>
        <v/>
      </c>
      <c r="Q25" s="220" t="str">
        <f>IF(入力!Q25="","",入力!Q25)</f>
        <v/>
      </c>
      <c r="R25" s="342" t="str">
        <f>IF(入力!R25="","",入力!R25)</f>
        <v/>
      </c>
      <c r="S25" s="109" t="str">
        <f>IF(入力!S25="","",入力!S25)</f>
        <v/>
      </c>
      <c r="T25" s="234" t="str">
        <f>IF(入力!T25="","",入力!T25)</f>
        <v/>
      </c>
      <c r="U25" s="317" t="str">
        <f>IF(入力!U25="","",入力!U25)</f>
        <v/>
      </c>
      <c r="V25" s="231" t="str">
        <f>IF(入力!V25="","",入力!V25)</f>
        <v/>
      </c>
      <c r="W25" s="113" t="str">
        <f>IF(入力!W25="","",入力!W25)</f>
        <v/>
      </c>
      <c r="X25" s="114" t="str">
        <f>IF(入力!X25="","",入力!X25)</f>
        <v/>
      </c>
      <c r="Y25" s="242" t="str">
        <f>IF(入力!Y25="","",入力!Y25)</f>
        <v/>
      </c>
      <c r="Z25" s="242" t="str">
        <f>IF(入力!Z25="","",入力!Z25)</f>
        <v/>
      </c>
      <c r="AA25" s="343" t="str">
        <f>IF(入力!AA25="","",入力!AA25)</f>
        <v/>
      </c>
      <c r="AB25" s="344" t="str">
        <f>IF(入力!AB25="","",入力!AB25)</f>
        <v/>
      </c>
      <c r="AC25" s="246" t="str">
        <f>IF(入力!AC25="", IF(入力!AA25="",IF(入力!AB25="","",入力!AB25-入力!Q25),IF(入力!AB25="",入力!AA25-入力!Q25,IF(入力!AA25&gt;入力!AB25,入力!AA25-入力!Q25,入力!AB25-入力!Q25))),入力!AC25)</f>
        <v/>
      </c>
      <c r="AD25" s="246" t="str">
        <f>IF(入力!AD25="","",入力!AD25)</f>
        <v/>
      </c>
      <c r="AE25" s="246" t="str">
        <f>IF(入力!AE25="","",入力!AE25)</f>
        <v/>
      </c>
      <c r="AF25" s="246" t="str">
        <f>IF(入力!AF25="", IF(入力!AD25="",IF(入力!AE25="","",入力!AE25-入力!Q25),IF(入力!AE25="",入力!AD25-入力!Q25,IF(入力!AD25&gt;入力!AE25,入力!AD25-入力!Q25,入力!AE25-入力!Q25))),入力!AF25)</f>
        <v/>
      </c>
      <c r="AG25" s="246" t="str">
        <f>IF(入力!AG25="","",入力!AG25)</f>
        <v/>
      </c>
      <c r="AH25" s="246" t="str">
        <f>IF(入力!AH25="","",入力!AH25)</f>
        <v/>
      </c>
      <c r="AI25" s="246" t="str">
        <f>IF(入力!AI25="", IF(入力!AG25="",IF(入力!AH25="","",入力!AH25-入力!Q25),IF(入力!AH25="",入力!AG25-入力!Q25,IF(入力!AG25&gt;入力!AH25,入力!AG25-入力!Q25,入力!AH25-入力!Q25))),入力!AI25)</f>
        <v/>
      </c>
      <c r="AJ25" s="242" t="str">
        <f>IF(入力!AJ25="","",入力!AJ25)</f>
        <v/>
      </c>
      <c r="AK25" s="242" t="str">
        <f>IF(入力!AK25="","",入力!AK25)</f>
        <v/>
      </c>
      <c r="AL25" s="237" t="str">
        <f>IF(入力!AL25="","",入力!AL25)</f>
        <v/>
      </c>
      <c r="AM25" s="240" t="str">
        <f>IF(入力!AM25="","",入力!AM25)</f>
        <v/>
      </c>
      <c r="AN25" s="179" t="str">
        <f>IF(入力!AN25="","",入力!AN25)</f>
        <v/>
      </c>
      <c r="AO25" s="84" t="str">
        <f>IF(入力!AO25="","",入力!AO25)</f>
        <v/>
      </c>
      <c r="AP25" s="84" t="str">
        <f>IF(入力!AP25="","",入力!AP25)</f>
        <v/>
      </c>
      <c r="AQ25" s="84" t="str">
        <f>IF(入力!AQ25="","",入力!AQ25)</f>
        <v/>
      </c>
      <c r="AR25" s="84" t="str">
        <f>IF(入力!AR25="","",入力!AR25)</f>
        <v/>
      </c>
      <c r="AS25" s="342" t="str">
        <f>IF(入力!AS25="","",入力!AS25)</f>
        <v/>
      </c>
      <c r="AT25" s="150" t="str">
        <f>IF(入力!AT25="","",入力!AT25)</f>
        <v/>
      </c>
      <c r="AU25" s="369" t="str">
        <f>IF(入力!AU25="","",入力!AU25)</f>
        <v/>
      </c>
      <c r="AV25" s="144" t="str">
        <f>IF(入力!AV25="","",入力!AV25)</f>
        <v/>
      </c>
      <c r="AW25" s="374" t="str">
        <f>IF(入力!AW25="","",入力!AW25)</f>
        <v/>
      </c>
      <c r="AX25" s="144" t="str">
        <f>IF(入力!AX25="","",入力!AX25)</f>
        <v/>
      </c>
      <c r="AY25" s="376" t="str">
        <f>IF(入力!AY25="","",入力!AY25)</f>
        <v/>
      </c>
    </row>
    <row r="26" spans="1:51">
      <c r="A26" s="100">
        <f>IF(入力!A26="","",入力!A26)</f>
        <v>14</v>
      </c>
      <c r="B26" s="214" t="str">
        <f>IF(入力!B26="","",入力!B26)</f>
        <v/>
      </c>
      <c r="C26" s="214" t="str">
        <f>IF(入力!C26="","",入力!C26)</f>
        <v/>
      </c>
      <c r="D26" s="289" t="str">
        <f>IF(入力!D26="","",入力!D26)</f>
        <v/>
      </c>
      <c r="E26" s="364" t="str">
        <f>IF(入力!E26="","",入力!E26)</f>
        <v/>
      </c>
      <c r="F26" s="364" t="str">
        <f>IF(入力!F26="","",入力!F26)</f>
        <v/>
      </c>
      <c r="G26" s="214" t="str">
        <f>IF(入力!G26="","",入力!G26)</f>
        <v/>
      </c>
      <c r="H26" s="214" t="str">
        <f>IF(入力!H26="","",入力!H26)</f>
        <v/>
      </c>
      <c r="I26" s="364" t="str">
        <f>IF(入力!I26="","",入力!I26)</f>
        <v/>
      </c>
      <c r="J26" s="364" t="str">
        <f>IF(入力!J26="","",入力!J26)</f>
        <v/>
      </c>
      <c r="K26" s="179" t="str">
        <f>IF(入力!K26="","",入力!K26)</f>
        <v/>
      </c>
      <c r="L26" s="84" t="str">
        <f>IF(入力!L26="","",入力!L26)</f>
        <v/>
      </c>
      <c r="M26" s="84" t="str">
        <f>IF(入力!M26="","",入力!M26)</f>
        <v/>
      </c>
      <c r="N26" s="84" t="str">
        <f>IF(入力!N26="","",入力!N26)</f>
        <v/>
      </c>
      <c r="O26" s="84" t="str">
        <f>IF(入力!O26="", IF(L26="","",(L26*(100-N26)/100)),入力!O26)</f>
        <v/>
      </c>
      <c r="P26" s="84" t="str">
        <f>IF(入力!P26="", IF(K26="","",L26/POWER(K26/100,2)),入力!P26)</f>
        <v/>
      </c>
      <c r="Q26" s="220" t="str">
        <f>IF(入力!Q26="","",入力!Q26)</f>
        <v/>
      </c>
      <c r="R26" s="342" t="str">
        <f>IF(入力!R26="","",入力!R26)</f>
        <v/>
      </c>
      <c r="S26" s="109" t="str">
        <f>IF(入力!S26="","",入力!S26)</f>
        <v/>
      </c>
      <c r="T26" s="234" t="str">
        <f>IF(入力!T26="","",入力!T26)</f>
        <v/>
      </c>
      <c r="U26" s="317" t="str">
        <f>IF(入力!U26="","",入力!U26)</f>
        <v/>
      </c>
      <c r="V26" s="231" t="str">
        <f>IF(入力!V26="","",入力!V26)</f>
        <v/>
      </c>
      <c r="W26" s="113" t="str">
        <f>IF(入力!W26="","",入力!W26)</f>
        <v/>
      </c>
      <c r="X26" s="114" t="str">
        <f>IF(入力!X26="","",入力!X26)</f>
        <v/>
      </c>
      <c r="Y26" s="242" t="str">
        <f>IF(入力!Y26="","",入力!Y26)</f>
        <v/>
      </c>
      <c r="Z26" s="242" t="str">
        <f>IF(入力!Z26="","",入力!Z26)</f>
        <v/>
      </c>
      <c r="AA26" s="343" t="str">
        <f>IF(入力!AA26="","",入力!AA26)</f>
        <v/>
      </c>
      <c r="AB26" s="344" t="str">
        <f>IF(入力!AB26="","",入力!AB26)</f>
        <v/>
      </c>
      <c r="AC26" s="246" t="str">
        <f>IF(入力!AC26="", IF(入力!AA26="",IF(入力!AB26="","",入力!AB26-入力!Q26),IF(入力!AB26="",入力!AA26-入力!Q26,IF(入力!AA26&gt;入力!AB26,入力!AA26-入力!Q26,入力!AB26-入力!Q26))),入力!AC26)</f>
        <v/>
      </c>
      <c r="AD26" s="246" t="str">
        <f>IF(入力!AD26="","",入力!AD26)</f>
        <v/>
      </c>
      <c r="AE26" s="246" t="str">
        <f>IF(入力!AE26="","",入力!AE26)</f>
        <v/>
      </c>
      <c r="AF26" s="246" t="str">
        <f>IF(入力!AF26="", IF(入力!AD26="",IF(入力!AE26="","",入力!AE26-入力!Q26),IF(入力!AE26="",入力!AD26-入力!Q26,IF(入力!AD26&gt;入力!AE26,入力!AD26-入力!Q26,入力!AE26-入力!Q26))),入力!AF26)</f>
        <v/>
      </c>
      <c r="AG26" s="246" t="str">
        <f>IF(入力!AG26="","",入力!AG26)</f>
        <v/>
      </c>
      <c r="AH26" s="246" t="str">
        <f>IF(入力!AH26="","",入力!AH26)</f>
        <v/>
      </c>
      <c r="AI26" s="246" t="str">
        <f>IF(入力!AI26="", IF(入力!AG26="",IF(入力!AH26="","",入力!AH26-入力!Q26),IF(入力!AH26="",入力!AG26-入力!Q26,IF(入力!AG26&gt;入力!AH26,入力!AG26-入力!Q26,入力!AH26-入力!Q26))),入力!AI26)</f>
        <v/>
      </c>
      <c r="AJ26" s="242" t="str">
        <f>IF(入力!AJ26="","",入力!AJ26)</f>
        <v/>
      </c>
      <c r="AK26" s="242" t="str">
        <f>IF(入力!AK26="","",入力!AK26)</f>
        <v/>
      </c>
      <c r="AL26" s="237" t="str">
        <f>IF(入力!AL26="","",入力!AL26)</f>
        <v/>
      </c>
      <c r="AM26" s="240" t="str">
        <f>IF(入力!AM26="","",入力!AM26)</f>
        <v/>
      </c>
      <c r="AN26" s="179" t="str">
        <f>IF(入力!AN26="","",入力!AN26)</f>
        <v/>
      </c>
      <c r="AO26" s="84" t="str">
        <f>IF(入力!AO26="","",入力!AO26)</f>
        <v/>
      </c>
      <c r="AP26" s="84" t="str">
        <f>IF(入力!AP26="","",入力!AP26)</f>
        <v/>
      </c>
      <c r="AQ26" s="84" t="str">
        <f>IF(入力!AQ26="","",入力!AQ26)</f>
        <v/>
      </c>
      <c r="AR26" s="84" t="str">
        <f>IF(入力!AR26="","",入力!AR26)</f>
        <v/>
      </c>
      <c r="AS26" s="342" t="str">
        <f>IF(入力!AS26="","",入力!AS26)</f>
        <v/>
      </c>
      <c r="AT26" s="150" t="str">
        <f>IF(入力!AT26="","",入力!AT26)</f>
        <v/>
      </c>
      <c r="AU26" s="369" t="str">
        <f>IF(入力!AU26="","",入力!AU26)</f>
        <v/>
      </c>
      <c r="AV26" s="144" t="str">
        <f>IF(入力!AV26="","",入力!AV26)</f>
        <v/>
      </c>
      <c r="AW26" s="374" t="str">
        <f>IF(入力!AW26="","",入力!AW26)</f>
        <v/>
      </c>
      <c r="AX26" s="144" t="str">
        <f>IF(入力!AX26="","",入力!AX26)</f>
        <v/>
      </c>
      <c r="AY26" s="376" t="str">
        <f>IF(入力!AY26="","",入力!AY26)</f>
        <v/>
      </c>
    </row>
    <row r="27" spans="1:51">
      <c r="A27" s="100">
        <f>IF(入力!A27="","",入力!A27)</f>
        <v>15</v>
      </c>
      <c r="B27" s="214" t="str">
        <f>IF(入力!B27="","",入力!B27)</f>
        <v/>
      </c>
      <c r="C27" s="214" t="str">
        <f>IF(入力!C27="","",入力!C27)</f>
        <v/>
      </c>
      <c r="D27" s="289" t="str">
        <f>IF(入力!D27="","",入力!D27)</f>
        <v/>
      </c>
      <c r="E27" s="364" t="str">
        <f>IF(入力!E27="","",入力!E27)</f>
        <v/>
      </c>
      <c r="F27" s="364" t="str">
        <f>IF(入力!F27="","",入力!F27)</f>
        <v/>
      </c>
      <c r="G27" s="214" t="str">
        <f>IF(入力!G27="","",入力!G27)</f>
        <v/>
      </c>
      <c r="H27" s="214" t="str">
        <f>IF(入力!H27="","",入力!H27)</f>
        <v/>
      </c>
      <c r="I27" s="364" t="str">
        <f>IF(入力!I27="","",入力!I27)</f>
        <v/>
      </c>
      <c r="J27" s="364" t="str">
        <f>IF(入力!J27="","",入力!J27)</f>
        <v/>
      </c>
      <c r="K27" s="179" t="str">
        <f>IF(入力!K27="","",入力!K27)</f>
        <v/>
      </c>
      <c r="L27" s="84" t="str">
        <f>IF(入力!L27="","",入力!L27)</f>
        <v/>
      </c>
      <c r="M27" s="84" t="str">
        <f>IF(入力!M27="","",入力!M27)</f>
        <v/>
      </c>
      <c r="N27" s="84" t="str">
        <f>IF(入力!N27="","",入力!N27)</f>
        <v/>
      </c>
      <c r="O27" s="84" t="str">
        <f>IF(入力!O27="", IF(L27="","",(L27*(100-N27)/100)),入力!O27)</f>
        <v/>
      </c>
      <c r="P27" s="84" t="str">
        <f>IF(入力!P27="", IF(K27="","",L27/POWER(K27/100,2)),入力!P27)</f>
        <v/>
      </c>
      <c r="Q27" s="220" t="str">
        <f>IF(入力!Q27="","",入力!Q27)</f>
        <v/>
      </c>
      <c r="R27" s="342" t="str">
        <f>IF(入力!R27="","",入力!R27)</f>
        <v/>
      </c>
      <c r="S27" s="109" t="str">
        <f>IF(入力!S27="","",入力!S27)</f>
        <v/>
      </c>
      <c r="T27" s="234" t="str">
        <f>IF(入力!T27="","",入力!T27)</f>
        <v/>
      </c>
      <c r="U27" s="317" t="str">
        <f>IF(入力!U27="","",入力!U27)</f>
        <v/>
      </c>
      <c r="V27" s="231" t="str">
        <f>IF(入力!V27="","",入力!V27)</f>
        <v/>
      </c>
      <c r="W27" s="113" t="str">
        <f>IF(入力!W27="","",入力!W27)</f>
        <v/>
      </c>
      <c r="X27" s="114" t="str">
        <f>IF(入力!X27="","",入力!X27)</f>
        <v/>
      </c>
      <c r="Y27" s="242" t="str">
        <f>IF(入力!Y27="","",入力!Y27)</f>
        <v/>
      </c>
      <c r="Z27" s="242" t="str">
        <f>IF(入力!Z27="","",入力!Z27)</f>
        <v/>
      </c>
      <c r="AA27" s="343" t="str">
        <f>IF(入力!AA27="","",入力!AA27)</f>
        <v/>
      </c>
      <c r="AB27" s="344" t="str">
        <f>IF(入力!AB27="","",入力!AB27)</f>
        <v/>
      </c>
      <c r="AC27" s="246" t="str">
        <f>IF(入力!AC27="", IF(入力!AA27="",IF(入力!AB27="","",入力!AB27-入力!Q27),IF(入力!AB27="",入力!AA27-入力!Q27,IF(入力!AA27&gt;入力!AB27,入力!AA27-入力!Q27,入力!AB27-入力!Q27))),入力!AC27)</f>
        <v/>
      </c>
      <c r="AD27" s="246" t="str">
        <f>IF(入力!AD27="","",入力!AD27)</f>
        <v/>
      </c>
      <c r="AE27" s="246" t="str">
        <f>IF(入力!AE27="","",入力!AE27)</f>
        <v/>
      </c>
      <c r="AF27" s="246" t="str">
        <f>IF(入力!AF27="", IF(入力!AD27="",IF(入力!AE27="","",入力!AE27-入力!Q27),IF(入力!AE27="",入力!AD27-入力!Q27,IF(入力!AD27&gt;入力!AE27,入力!AD27-入力!Q27,入力!AE27-入力!Q27))),入力!AF27)</f>
        <v/>
      </c>
      <c r="AG27" s="246" t="str">
        <f>IF(入力!AG27="","",入力!AG27)</f>
        <v/>
      </c>
      <c r="AH27" s="246" t="str">
        <f>IF(入力!AH27="","",入力!AH27)</f>
        <v/>
      </c>
      <c r="AI27" s="246" t="str">
        <f>IF(入力!AI27="", IF(入力!AG27="",IF(入力!AH27="","",入力!AH27-入力!Q27),IF(入力!AH27="",入力!AG27-入力!Q27,IF(入力!AG27&gt;入力!AH27,入力!AG27-入力!Q27,入力!AH27-入力!Q27))),入力!AI27)</f>
        <v/>
      </c>
      <c r="AJ27" s="242" t="str">
        <f>IF(入力!AJ27="","",入力!AJ27)</f>
        <v/>
      </c>
      <c r="AK27" s="242" t="str">
        <f>IF(入力!AK27="","",入力!AK27)</f>
        <v/>
      </c>
      <c r="AL27" s="237" t="str">
        <f>IF(入力!AL27="","",入力!AL27)</f>
        <v/>
      </c>
      <c r="AM27" s="240" t="str">
        <f>IF(入力!AM27="","",入力!AM27)</f>
        <v/>
      </c>
      <c r="AN27" s="179" t="str">
        <f>IF(入力!AN27="","",入力!AN27)</f>
        <v/>
      </c>
      <c r="AO27" s="84" t="str">
        <f>IF(入力!AO27="","",入力!AO27)</f>
        <v/>
      </c>
      <c r="AP27" s="84" t="str">
        <f>IF(入力!AP27="","",入力!AP27)</f>
        <v/>
      </c>
      <c r="AQ27" s="84" t="str">
        <f>IF(入力!AQ27="","",入力!AQ27)</f>
        <v/>
      </c>
      <c r="AR27" s="84" t="str">
        <f>IF(入力!AR27="","",入力!AR27)</f>
        <v/>
      </c>
      <c r="AS27" s="342" t="str">
        <f>IF(入力!AS27="","",入力!AS27)</f>
        <v/>
      </c>
      <c r="AT27" s="150" t="str">
        <f>IF(入力!AT27="","",入力!AT27)</f>
        <v/>
      </c>
      <c r="AU27" s="369" t="str">
        <f>IF(入力!AU27="","",入力!AU27)</f>
        <v/>
      </c>
      <c r="AV27" s="144" t="str">
        <f>IF(入力!AV27="","",入力!AV27)</f>
        <v/>
      </c>
      <c r="AW27" s="374" t="str">
        <f>IF(入力!AW27="","",入力!AW27)</f>
        <v/>
      </c>
      <c r="AX27" s="144" t="str">
        <f>IF(入力!AX27="","",入力!AX27)</f>
        <v/>
      </c>
      <c r="AY27" s="376" t="str">
        <f>IF(入力!AY27="","",入力!AY27)</f>
        <v/>
      </c>
    </row>
    <row r="28" spans="1:51">
      <c r="A28" s="100">
        <f>IF(入力!A28="","",入力!A28)</f>
        <v>16</v>
      </c>
      <c r="B28" s="214" t="str">
        <f>IF(入力!B28="","",入力!B28)</f>
        <v/>
      </c>
      <c r="C28" s="214" t="str">
        <f>IF(入力!C28="","",入力!C28)</f>
        <v/>
      </c>
      <c r="D28" s="289" t="str">
        <f>IF(入力!D28="","",入力!D28)</f>
        <v/>
      </c>
      <c r="E28" s="364" t="str">
        <f>IF(入力!E28="","",入力!E28)</f>
        <v/>
      </c>
      <c r="F28" s="364" t="str">
        <f>IF(入力!F28="","",入力!F28)</f>
        <v/>
      </c>
      <c r="G28" s="214" t="str">
        <f>IF(入力!G28="","",入力!G28)</f>
        <v/>
      </c>
      <c r="H28" s="214" t="str">
        <f>IF(入力!H28="","",入力!H28)</f>
        <v/>
      </c>
      <c r="I28" s="364" t="str">
        <f>IF(入力!I28="","",入力!I28)</f>
        <v/>
      </c>
      <c r="J28" s="364" t="str">
        <f>IF(入力!J28="","",入力!J28)</f>
        <v/>
      </c>
      <c r="K28" s="179" t="str">
        <f>IF(入力!K28="","",入力!K28)</f>
        <v/>
      </c>
      <c r="L28" s="84" t="str">
        <f>IF(入力!L28="","",入力!L28)</f>
        <v/>
      </c>
      <c r="M28" s="84" t="str">
        <f>IF(入力!M28="","",入力!M28)</f>
        <v/>
      </c>
      <c r="N28" s="84" t="str">
        <f>IF(入力!N28="","",入力!N28)</f>
        <v/>
      </c>
      <c r="O28" s="84" t="str">
        <f>IF(入力!O28="", IF(L28="","",(L28*(100-N28)/100)),入力!O28)</f>
        <v/>
      </c>
      <c r="P28" s="84" t="str">
        <f>IF(入力!P28="", IF(K28="","",L28/POWER(K28/100,2)),入力!P28)</f>
        <v/>
      </c>
      <c r="Q28" s="220" t="str">
        <f>IF(入力!Q28="","",入力!Q28)</f>
        <v/>
      </c>
      <c r="R28" s="342" t="str">
        <f>IF(入力!R28="","",入力!R28)</f>
        <v/>
      </c>
      <c r="S28" s="109" t="str">
        <f>IF(入力!S28="","",入力!S28)</f>
        <v/>
      </c>
      <c r="T28" s="234" t="str">
        <f>IF(入力!T28="","",入力!T28)</f>
        <v/>
      </c>
      <c r="U28" s="317" t="str">
        <f>IF(入力!U28="","",入力!U28)</f>
        <v/>
      </c>
      <c r="V28" s="231" t="str">
        <f>IF(入力!V28="","",入力!V28)</f>
        <v/>
      </c>
      <c r="W28" s="113" t="str">
        <f>IF(入力!W28="","",入力!W28)</f>
        <v/>
      </c>
      <c r="X28" s="114" t="str">
        <f>IF(入力!X28="","",入力!X28)</f>
        <v/>
      </c>
      <c r="Y28" s="242" t="str">
        <f>IF(入力!Y28="","",入力!Y28)</f>
        <v/>
      </c>
      <c r="Z28" s="242" t="str">
        <f>IF(入力!Z28="","",入力!Z28)</f>
        <v/>
      </c>
      <c r="AA28" s="343" t="str">
        <f>IF(入力!AA28="","",入力!AA28)</f>
        <v/>
      </c>
      <c r="AB28" s="344" t="str">
        <f>IF(入力!AB28="","",入力!AB28)</f>
        <v/>
      </c>
      <c r="AC28" s="246" t="str">
        <f>IF(入力!AC28="", IF(入力!AA28="",IF(入力!AB28="","",入力!AB28-入力!Q28),IF(入力!AB28="",入力!AA28-入力!Q28,IF(入力!AA28&gt;入力!AB28,入力!AA28-入力!Q28,入力!AB28-入力!Q28))),入力!AC28)</f>
        <v/>
      </c>
      <c r="AD28" s="246" t="str">
        <f>IF(入力!AD28="","",入力!AD28)</f>
        <v/>
      </c>
      <c r="AE28" s="246" t="str">
        <f>IF(入力!AE28="","",入力!AE28)</f>
        <v/>
      </c>
      <c r="AF28" s="246" t="str">
        <f>IF(入力!AF28="", IF(入力!AD28="",IF(入力!AE28="","",入力!AE28-入力!Q28),IF(入力!AE28="",入力!AD28-入力!Q28,IF(入力!AD28&gt;入力!AE28,入力!AD28-入力!Q28,入力!AE28-入力!Q28))),入力!AF28)</f>
        <v/>
      </c>
      <c r="AG28" s="246" t="str">
        <f>IF(入力!AG28="","",入力!AG28)</f>
        <v/>
      </c>
      <c r="AH28" s="246" t="str">
        <f>IF(入力!AH28="","",入力!AH28)</f>
        <v/>
      </c>
      <c r="AI28" s="246" t="str">
        <f>IF(入力!AI28="", IF(入力!AG28="",IF(入力!AH28="","",入力!AH28-入力!Q28),IF(入力!AH28="",入力!AG28-入力!Q28,IF(入力!AG28&gt;入力!AH28,入力!AG28-入力!Q28,入力!AH28-入力!Q28))),入力!AI28)</f>
        <v/>
      </c>
      <c r="AJ28" s="242" t="str">
        <f>IF(入力!AJ28="","",入力!AJ28)</f>
        <v/>
      </c>
      <c r="AK28" s="242" t="str">
        <f>IF(入力!AK28="","",入力!AK28)</f>
        <v/>
      </c>
      <c r="AL28" s="237" t="str">
        <f>IF(入力!AL28="","",入力!AL28)</f>
        <v/>
      </c>
      <c r="AM28" s="240" t="str">
        <f>IF(入力!AM28="","",入力!AM28)</f>
        <v/>
      </c>
      <c r="AN28" s="179" t="str">
        <f>IF(入力!AN28="","",入力!AN28)</f>
        <v/>
      </c>
      <c r="AO28" s="84" t="str">
        <f>IF(入力!AO28="","",入力!AO28)</f>
        <v/>
      </c>
      <c r="AP28" s="84" t="str">
        <f>IF(入力!AP28="","",入力!AP28)</f>
        <v/>
      </c>
      <c r="AQ28" s="84" t="str">
        <f>IF(入力!AQ28="","",入力!AQ28)</f>
        <v/>
      </c>
      <c r="AR28" s="84" t="str">
        <f>IF(入力!AR28="","",入力!AR28)</f>
        <v/>
      </c>
      <c r="AS28" s="342" t="str">
        <f>IF(入力!AS28="","",入力!AS28)</f>
        <v/>
      </c>
      <c r="AT28" s="150" t="str">
        <f>IF(入力!AT28="","",入力!AT28)</f>
        <v/>
      </c>
      <c r="AU28" s="369" t="str">
        <f>IF(入力!AU28="","",入力!AU28)</f>
        <v/>
      </c>
      <c r="AV28" s="144" t="str">
        <f>IF(入力!AV28="","",入力!AV28)</f>
        <v/>
      </c>
      <c r="AW28" s="374" t="str">
        <f>IF(入力!AW28="","",入力!AW28)</f>
        <v/>
      </c>
      <c r="AX28" s="144" t="str">
        <f>IF(入力!AX28="","",入力!AX28)</f>
        <v/>
      </c>
      <c r="AY28" s="376" t="str">
        <f>IF(入力!AY28="","",入力!AY28)</f>
        <v/>
      </c>
    </row>
    <row r="29" spans="1:51">
      <c r="A29" s="100">
        <f>IF(入力!A29="","",入力!A29)</f>
        <v>17</v>
      </c>
      <c r="B29" s="214" t="str">
        <f>IF(入力!B29="","",入力!B29)</f>
        <v/>
      </c>
      <c r="C29" s="214" t="str">
        <f>IF(入力!C29="","",入力!C29)</f>
        <v/>
      </c>
      <c r="D29" s="289" t="str">
        <f>IF(入力!D29="","",入力!D29)</f>
        <v/>
      </c>
      <c r="E29" s="364" t="str">
        <f>IF(入力!E29="","",入力!E29)</f>
        <v/>
      </c>
      <c r="F29" s="364" t="str">
        <f>IF(入力!F29="","",入力!F29)</f>
        <v/>
      </c>
      <c r="G29" s="214" t="str">
        <f>IF(入力!G29="","",入力!G29)</f>
        <v/>
      </c>
      <c r="H29" s="214" t="str">
        <f>IF(入力!H29="","",入力!H29)</f>
        <v/>
      </c>
      <c r="I29" s="364" t="str">
        <f>IF(入力!I29="","",入力!I29)</f>
        <v/>
      </c>
      <c r="J29" s="364" t="str">
        <f>IF(入力!J29="","",入力!J29)</f>
        <v/>
      </c>
      <c r="K29" s="179" t="str">
        <f>IF(入力!K29="","",入力!K29)</f>
        <v/>
      </c>
      <c r="L29" s="84" t="str">
        <f>IF(入力!L29="","",入力!L29)</f>
        <v/>
      </c>
      <c r="M29" s="84" t="str">
        <f>IF(入力!M29="","",入力!M29)</f>
        <v/>
      </c>
      <c r="N29" s="84" t="str">
        <f>IF(入力!N29="","",入力!N29)</f>
        <v/>
      </c>
      <c r="O29" s="84" t="str">
        <f>IF(入力!O29="", IF(L29="","",(L29*(100-N29)/100)),入力!O29)</f>
        <v/>
      </c>
      <c r="P29" s="84" t="str">
        <f>IF(入力!P29="", IF(K29="","",L29/POWER(K29/100,2)),入力!P29)</f>
        <v/>
      </c>
      <c r="Q29" s="220" t="str">
        <f>IF(入力!Q29="","",入力!Q29)</f>
        <v/>
      </c>
      <c r="R29" s="342" t="str">
        <f>IF(入力!R29="","",入力!R29)</f>
        <v/>
      </c>
      <c r="S29" s="109" t="str">
        <f>IF(入力!S29="","",入力!S29)</f>
        <v/>
      </c>
      <c r="T29" s="234" t="str">
        <f>IF(入力!T29="","",入力!T29)</f>
        <v/>
      </c>
      <c r="U29" s="317" t="str">
        <f>IF(入力!U29="","",入力!U29)</f>
        <v/>
      </c>
      <c r="V29" s="231" t="str">
        <f>IF(入力!V29="","",入力!V29)</f>
        <v/>
      </c>
      <c r="W29" s="113" t="str">
        <f>IF(入力!W29="","",入力!W29)</f>
        <v/>
      </c>
      <c r="X29" s="114" t="str">
        <f>IF(入力!X29="","",入力!X29)</f>
        <v/>
      </c>
      <c r="Y29" s="242" t="str">
        <f>IF(入力!Y29="","",入力!Y29)</f>
        <v/>
      </c>
      <c r="Z29" s="242" t="str">
        <f>IF(入力!Z29="","",入力!Z29)</f>
        <v/>
      </c>
      <c r="AA29" s="343" t="str">
        <f>IF(入力!AA29="","",入力!AA29)</f>
        <v/>
      </c>
      <c r="AB29" s="344" t="str">
        <f>IF(入力!AB29="","",入力!AB29)</f>
        <v/>
      </c>
      <c r="AC29" s="246" t="str">
        <f>IF(入力!AC29="", IF(入力!AA29="",IF(入力!AB29="","",入力!AB29-入力!Q29),IF(入力!AB29="",入力!AA29-入力!Q29,IF(入力!AA29&gt;入力!AB29,入力!AA29-入力!Q29,入力!AB29-入力!Q29))),入力!AC29)</f>
        <v/>
      </c>
      <c r="AD29" s="246" t="str">
        <f>IF(入力!AD29="","",入力!AD29)</f>
        <v/>
      </c>
      <c r="AE29" s="246" t="str">
        <f>IF(入力!AE29="","",入力!AE29)</f>
        <v/>
      </c>
      <c r="AF29" s="246" t="str">
        <f>IF(入力!AF29="", IF(入力!AD29="",IF(入力!AE29="","",入力!AE29-入力!Q29),IF(入力!AE29="",入力!AD29-入力!Q29,IF(入力!AD29&gt;入力!AE29,入力!AD29-入力!Q29,入力!AE29-入力!Q29))),入力!AF29)</f>
        <v/>
      </c>
      <c r="AG29" s="246" t="str">
        <f>IF(入力!AG29="","",入力!AG29)</f>
        <v/>
      </c>
      <c r="AH29" s="246" t="str">
        <f>IF(入力!AH29="","",入力!AH29)</f>
        <v/>
      </c>
      <c r="AI29" s="246" t="str">
        <f>IF(入力!AI29="", IF(入力!AG29="",IF(入力!AH29="","",入力!AH29-入力!Q29),IF(入力!AH29="",入力!AG29-入力!Q29,IF(入力!AG29&gt;入力!AH29,入力!AG29-入力!Q29,入力!AH29-入力!Q29))),入力!AI29)</f>
        <v/>
      </c>
      <c r="AJ29" s="242" t="str">
        <f>IF(入力!AJ29="","",入力!AJ29)</f>
        <v/>
      </c>
      <c r="AK29" s="242" t="str">
        <f>IF(入力!AK29="","",入力!AK29)</f>
        <v/>
      </c>
      <c r="AL29" s="237" t="str">
        <f>IF(入力!AL29="","",入力!AL29)</f>
        <v/>
      </c>
      <c r="AM29" s="240" t="str">
        <f>IF(入力!AM29="","",入力!AM29)</f>
        <v/>
      </c>
      <c r="AN29" s="179" t="str">
        <f>IF(入力!AN29="","",入力!AN29)</f>
        <v/>
      </c>
      <c r="AO29" s="84" t="str">
        <f>IF(入力!AO29="","",入力!AO29)</f>
        <v/>
      </c>
      <c r="AP29" s="84" t="str">
        <f>IF(入力!AP29="","",入力!AP29)</f>
        <v/>
      </c>
      <c r="AQ29" s="84" t="str">
        <f>IF(入力!AQ29="","",入力!AQ29)</f>
        <v/>
      </c>
      <c r="AR29" s="84" t="str">
        <f>IF(入力!AR29="","",入力!AR29)</f>
        <v/>
      </c>
      <c r="AS29" s="342" t="str">
        <f>IF(入力!AS29="","",入力!AS29)</f>
        <v/>
      </c>
      <c r="AT29" s="150" t="str">
        <f>IF(入力!AT29="","",入力!AT29)</f>
        <v/>
      </c>
      <c r="AU29" s="369" t="str">
        <f>IF(入力!AU29="","",入力!AU29)</f>
        <v/>
      </c>
      <c r="AV29" s="144" t="str">
        <f>IF(入力!AV29="","",入力!AV29)</f>
        <v/>
      </c>
      <c r="AW29" s="374" t="str">
        <f>IF(入力!AW29="","",入力!AW29)</f>
        <v/>
      </c>
      <c r="AX29" s="144" t="str">
        <f>IF(入力!AX29="","",入力!AX29)</f>
        <v/>
      </c>
      <c r="AY29" s="376" t="str">
        <f>IF(入力!AY29="","",入力!AY29)</f>
        <v/>
      </c>
    </row>
    <row r="30" spans="1:51">
      <c r="A30" s="100">
        <f>IF(入力!A30="","",入力!A30)</f>
        <v>18</v>
      </c>
      <c r="B30" s="214" t="str">
        <f>IF(入力!B30="","",入力!B30)</f>
        <v/>
      </c>
      <c r="C30" s="214" t="str">
        <f>IF(入力!C30="","",入力!C30)</f>
        <v/>
      </c>
      <c r="D30" s="289" t="str">
        <f>IF(入力!D30="","",入力!D30)</f>
        <v/>
      </c>
      <c r="E30" s="364" t="str">
        <f>IF(入力!E30="","",入力!E30)</f>
        <v/>
      </c>
      <c r="F30" s="364" t="str">
        <f>IF(入力!F30="","",入力!F30)</f>
        <v/>
      </c>
      <c r="G30" s="214" t="str">
        <f>IF(入力!G30="","",入力!G30)</f>
        <v/>
      </c>
      <c r="H30" s="214" t="str">
        <f>IF(入力!H30="","",入力!H30)</f>
        <v/>
      </c>
      <c r="I30" s="364" t="str">
        <f>IF(入力!I30="","",入力!I30)</f>
        <v/>
      </c>
      <c r="J30" s="364" t="str">
        <f>IF(入力!J30="","",入力!J30)</f>
        <v/>
      </c>
      <c r="K30" s="179" t="str">
        <f>IF(入力!K30="","",入力!K30)</f>
        <v/>
      </c>
      <c r="L30" s="84" t="str">
        <f>IF(入力!L30="","",入力!L30)</f>
        <v/>
      </c>
      <c r="M30" s="84" t="str">
        <f>IF(入力!M30="","",入力!M30)</f>
        <v/>
      </c>
      <c r="N30" s="84" t="str">
        <f>IF(入力!N30="","",入力!N30)</f>
        <v/>
      </c>
      <c r="O30" s="84" t="str">
        <f>IF(入力!O30="", IF(L30="","",(L30*(100-N30)/100)),入力!O30)</f>
        <v/>
      </c>
      <c r="P30" s="84" t="str">
        <f>IF(入力!P30="", IF(K30="","",L30/POWER(K30/100,2)),入力!P30)</f>
        <v/>
      </c>
      <c r="Q30" s="220" t="str">
        <f>IF(入力!Q30="","",入力!Q30)</f>
        <v/>
      </c>
      <c r="R30" s="342" t="str">
        <f>IF(入力!R30="","",入力!R30)</f>
        <v/>
      </c>
      <c r="S30" s="109" t="str">
        <f>IF(入力!S30="","",入力!S30)</f>
        <v/>
      </c>
      <c r="T30" s="234" t="str">
        <f>IF(入力!T30="","",入力!T30)</f>
        <v/>
      </c>
      <c r="U30" s="317" t="str">
        <f>IF(入力!U30="","",入力!U30)</f>
        <v/>
      </c>
      <c r="V30" s="231" t="str">
        <f>IF(入力!V30="","",入力!V30)</f>
        <v/>
      </c>
      <c r="W30" s="113" t="str">
        <f>IF(入力!W30="","",入力!W30)</f>
        <v/>
      </c>
      <c r="X30" s="114" t="str">
        <f>IF(入力!X30="","",入力!X30)</f>
        <v/>
      </c>
      <c r="Y30" s="242" t="str">
        <f>IF(入力!Y30="","",入力!Y30)</f>
        <v/>
      </c>
      <c r="Z30" s="242" t="str">
        <f>IF(入力!Z30="","",入力!Z30)</f>
        <v/>
      </c>
      <c r="AA30" s="343" t="str">
        <f>IF(入力!AA30="","",入力!AA30)</f>
        <v/>
      </c>
      <c r="AB30" s="344" t="str">
        <f>IF(入力!AB30="","",入力!AB30)</f>
        <v/>
      </c>
      <c r="AC30" s="246" t="str">
        <f>IF(入力!AC30="", IF(入力!AA30="",IF(入力!AB30="","",入力!AB30-入力!Q30),IF(入力!AB30="",入力!AA30-入力!Q30,IF(入力!AA30&gt;入力!AB30,入力!AA30-入力!Q30,入力!AB30-入力!Q30))),入力!AC30)</f>
        <v/>
      </c>
      <c r="AD30" s="246" t="str">
        <f>IF(入力!AD30="","",入力!AD30)</f>
        <v/>
      </c>
      <c r="AE30" s="246" t="str">
        <f>IF(入力!AE30="","",入力!AE30)</f>
        <v/>
      </c>
      <c r="AF30" s="246" t="str">
        <f>IF(入力!AF30="", IF(入力!AD30="",IF(入力!AE30="","",入力!AE30-入力!Q30),IF(入力!AE30="",入力!AD30-入力!Q30,IF(入力!AD30&gt;入力!AE30,入力!AD30-入力!Q30,入力!AE30-入力!Q30))),入力!AF30)</f>
        <v/>
      </c>
      <c r="AG30" s="246" t="str">
        <f>IF(入力!AG30="","",入力!AG30)</f>
        <v/>
      </c>
      <c r="AH30" s="246" t="str">
        <f>IF(入力!AH30="","",入力!AH30)</f>
        <v/>
      </c>
      <c r="AI30" s="246" t="str">
        <f>IF(入力!AI30="", IF(入力!AG30="",IF(入力!AH30="","",入力!AH30-入力!Q30),IF(入力!AH30="",入力!AG30-入力!Q30,IF(入力!AG30&gt;入力!AH30,入力!AG30-入力!Q30,入力!AH30-入力!Q30))),入力!AI30)</f>
        <v/>
      </c>
      <c r="AJ30" s="242" t="str">
        <f>IF(入力!AJ30="","",入力!AJ30)</f>
        <v/>
      </c>
      <c r="AK30" s="242" t="str">
        <f>IF(入力!AK30="","",入力!AK30)</f>
        <v/>
      </c>
      <c r="AL30" s="237" t="str">
        <f>IF(入力!AL30="","",入力!AL30)</f>
        <v/>
      </c>
      <c r="AM30" s="240" t="str">
        <f>IF(入力!AM30="","",入力!AM30)</f>
        <v/>
      </c>
      <c r="AN30" s="179" t="str">
        <f>IF(入力!AN30="","",入力!AN30)</f>
        <v/>
      </c>
      <c r="AO30" s="84" t="str">
        <f>IF(入力!AO30="","",入力!AO30)</f>
        <v/>
      </c>
      <c r="AP30" s="84" t="str">
        <f>IF(入力!AP30="","",入力!AP30)</f>
        <v/>
      </c>
      <c r="AQ30" s="84" t="str">
        <f>IF(入力!AQ30="","",入力!AQ30)</f>
        <v/>
      </c>
      <c r="AR30" s="84" t="str">
        <f>IF(入力!AR30="","",入力!AR30)</f>
        <v/>
      </c>
      <c r="AS30" s="342" t="str">
        <f>IF(入力!AS30="","",入力!AS30)</f>
        <v/>
      </c>
      <c r="AT30" s="150" t="str">
        <f>IF(入力!AT30="","",入力!AT30)</f>
        <v/>
      </c>
      <c r="AU30" s="369" t="str">
        <f>IF(入力!AU30="","",入力!AU30)</f>
        <v/>
      </c>
      <c r="AV30" s="144" t="str">
        <f>IF(入力!AV30="","",入力!AV30)</f>
        <v/>
      </c>
      <c r="AW30" s="374" t="str">
        <f>IF(入力!AW30="","",入力!AW30)</f>
        <v/>
      </c>
      <c r="AX30" s="144" t="str">
        <f>IF(入力!AX30="","",入力!AX30)</f>
        <v/>
      </c>
      <c r="AY30" s="376" t="str">
        <f>IF(入力!AY30="","",入力!AY30)</f>
        <v/>
      </c>
    </row>
    <row r="31" spans="1:51">
      <c r="A31" s="100">
        <f>IF(入力!A31="","",入力!A31)</f>
        <v>19</v>
      </c>
      <c r="B31" s="214" t="str">
        <f>IF(入力!B31="","",入力!B31)</f>
        <v/>
      </c>
      <c r="C31" s="214" t="str">
        <f>IF(入力!C31="","",入力!C31)</f>
        <v/>
      </c>
      <c r="D31" s="289" t="str">
        <f>IF(入力!D31="","",入力!D31)</f>
        <v/>
      </c>
      <c r="E31" s="364" t="str">
        <f>IF(入力!E31="","",入力!E31)</f>
        <v/>
      </c>
      <c r="F31" s="364" t="str">
        <f>IF(入力!F31="","",入力!F31)</f>
        <v/>
      </c>
      <c r="G31" s="214" t="str">
        <f>IF(入力!G31="","",入力!G31)</f>
        <v/>
      </c>
      <c r="H31" s="214" t="str">
        <f>IF(入力!H31="","",入力!H31)</f>
        <v/>
      </c>
      <c r="I31" s="364" t="str">
        <f>IF(入力!I31="","",入力!I31)</f>
        <v/>
      </c>
      <c r="J31" s="364" t="str">
        <f>IF(入力!J31="","",入力!J31)</f>
        <v/>
      </c>
      <c r="K31" s="179" t="str">
        <f>IF(入力!K31="","",入力!K31)</f>
        <v/>
      </c>
      <c r="L31" s="84" t="str">
        <f>IF(入力!L31="","",入力!L31)</f>
        <v/>
      </c>
      <c r="M31" s="84" t="str">
        <f>IF(入力!M31="","",入力!M31)</f>
        <v/>
      </c>
      <c r="N31" s="84" t="str">
        <f>IF(入力!N31="","",入力!N31)</f>
        <v/>
      </c>
      <c r="O31" s="84" t="str">
        <f>IF(入力!O31="", IF(L31="","",(L31*(100-N31)/100)),入力!O31)</f>
        <v/>
      </c>
      <c r="P31" s="84" t="str">
        <f>IF(入力!P31="", IF(K31="","",L31/POWER(K31/100,2)),入力!P31)</f>
        <v/>
      </c>
      <c r="Q31" s="220" t="str">
        <f>IF(入力!Q31="","",入力!Q31)</f>
        <v/>
      </c>
      <c r="R31" s="342" t="str">
        <f>IF(入力!R31="","",入力!R31)</f>
        <v/>
      </c>
      <c r="S31" s="109" t="str">
        <f>IF(入力!S31="","",入力!S31)</f>
        <v/>
      </c>
      <c r="T31" s="234" t="str">
        <f>IF(入力!T31="","",入力!T31)</f>
        <v/>
      </c>
      <c r="U31" s="317" t="str">
        <f>IF(入力!U31="","",入力!U31)</f>
        <v/>
      </c>
      <c r="V31" s="231" t="str">
        <f>IF(入力!V31="","",入力!V31)</f>
        <v/>
      </c>
      <c r="W31" s="113" t="str">
        <f>IF(入力!W31="","",入力!W31)</f>
        <v/>
      </c>
      <c r="X31" s="114" t="str">
        <f>IF(入力!X31="","",入力!X31)</f>
        <v/>
      </c>
      <c r="Y31" s="242" t="str">
        <f>IF(入力!Y31="","",入力!Y31)</f>
        <v/>
      </c>
      <c r="Z31" s="242" t="str">
        <f>IF(入力!Z31="","",入力!Z31)</f>
        <v/>
      </c>
      <c r="AA31" s="343" t="str">
        <f>IF(入力!AA31="","",入力!AA31)</f>
        <v/>
      </c>
      <c r="AB31" s="344" t="str">
        <f>IF(入力!AB31="","",入力!AB31)</f>
        <v/>
      </c>
      <c r="AC31" s="246" t="str">
        <f>IF(入力!AC31="", IF(入力!AA31="",IF(入力!AB31="","",入力!AB31-入力!Q31),IF(入力!AB31="",入力!AA31-入力!Q31,IF(入力!AA31&gt;入力!AB31,入力!AA31-入力!Q31,入力!AB31-入力!Q31))),入力!AC31)</f>
        <v/>
      </c>
      <c r="AD31" s="246" t="str">
        <f>IF(入力!AD31="","",入力!AD31)</f>
        <v/>
      </c>
      <c r="AE31" s="246" t="str">
        <f>IF(入力!AE31="","",入力!AE31)</f>
        <v/>
      </c>
      <c r="AF31" s="246" t="str">
        <f>IF(入力!AF31="", IF(入力!AD31="",IF(入力!AE31="","",入力!AE31-入力!Q31),IF(入力!AE31="",入力!AD31-入力!Q31,IF(入力!AD31&gt;入力!AE31,入力!AD31-入力!Q31,入力!AE31-入力!Q31))),入力!AF31)</f>
        <v/>
      </c>
      <c r="AG31" s="246" t="str">
        <f>IF(入力!AG31="","",入力!AG31)</f>
        <v/>
      </c>
      <c r="AH31" s="246" t="str">
        <f>IF(入力!AH31="","",入力!AH31)</f>
        <v/>
      </c>
      <c r="AI31" s="246" t="str">
        <f>IF(入力!AI31="", IF(入力!AG31="",IF(入力!AH31="","",入力!AH31-入力!Q31),IF(入力!AH31="",入力!AG31-入力!Q31,IF(入力!AG31&gt;入力!AH31,入力!AG31-入力!Q31,入力!AH31-入力!Q31))),入力!AI31)</f>
        <v/>
      </c>
      <c r="AJ31" s="242" t="str">
        <f>IF(入力!AJ31="","",入力!AJ31)</f>
        <v/>
      </c>
      <c r="AK31" s="242" t="str">
        <f>IF(入力!AK31="","",入力!AK31)</f>
        <v/>
      </c>
      <c r="AL31" s="237" t="str">
        <f>IF(入力!AL31="","",入力!AL31)</f>
        <v/>
      </c>
      <c r="AM31" s="240" t="str">
        <f>IF(入力!AM31="","",入力!AM31)</f>
        <v/>
      </c>
      <c r="AN31" s="179" t="str">
        <f>IF(入力!AN31="","",入力!AN31)</f>
        <v/>
      </c>
      <c r="AO31" s="84" t="str">
        <f>IF(入力!AO31="","",入力!AO31)</f>
        <v/>
      </c>
      <c r="AP31" s="84" t="str">
        <f>IF(入力!AP31="","",入力!AP31)</f>
        <v/>
      </c>
      <c r="AQ31" s="84" t="str">
        <f>IF(入力!AQ31="","",入力!AQ31)</f>
        <v/>
      </c>
      <c r="AR31" s="84" t="str">
        <f>IF(入力!AR31="","",入力!AR31)</f>
        <v/>
      </c>
      <c r="AS31" s="342" t="str">
        <f>IF(入力!AS31="","",入力!AS31)</f>
        <v/>
      </c>
      <c r="AT31" s="150" t="str">
        <f>IF(入力!AT31="","",入力!AT31)</f>
        <v/>
      </c>
      <c r="AU31" s="369" t="str">
        <f>IF(入力!AU31="","",入力!AU31)</f>
        <v/>
      </c>
      <c r="AV31" s="144" t="str">
        <f>IF(入力!AV31="","",入力!AV31)</f>
        <v/>
      </c>
      <c r="AW31" s="374" t="str">
        <f>IF(入力!AW31="","",入力!AW31)</f>
        <v/>
      </c>
      <c r="AX31" s="144" t="str">
        <f>IF(入力!AX31="","",入力!AX31)</f>
        <v/>
      </c>
      <c r="AY31" s="376" t="str">
        <f>IF(入力!AY31="","",入力!AY31)</f>
        <v/>
      </c>
    </row>
    <row r="32" spans="1:51">
      <c r="A32" s="100">
        <f>IF(入力!A32="","",入力!A32)</f>
        <v>20</v>
      </c>
      <c r="B32" s="214" t="str">
        <f>IF(入力!B32="","",入力!B32)</f>
        <v/>
      </c>
      <c r="C32" s="214" t="str">
        <f>IF(入力!C32="","",入力!C32)</f>
        <v/>
      </c>
      <c r="D32" s="289" t="str">
        <f>IF(入力!D32="","",入力!D32)</f>
        <v/>
      </c>
      <c r="E32" s="364" t="str">
        <f>IF(入力!E32="","",入力!E32)</f>
        <v/>
      </c>
      <c r="F32" s="364" t="str">
        <f>IF(入力!F32="","",入力!F32)</f>
        <v/>
      </c>
      <c r="G32" s="214" t="str">
        <f>IF(入力!G32="","",入力!G32)</f>
        <v/>
      </c>
      <c r="H32" s="214" t="str">
        <f>IF(入力!H32="","",入力!H32)</f>
        <v/>
      </c>
      <c r="I32" s="364" t="str">
        <f>IF(入力!I32="","",入力!I32)</f>
        <v/>
      </c>
      <c r="J32" s="364" t="str">
        <f>IF(入力!J32="","",入力!J32)</f>
        <v/>
      </c>
      <c r="K32" s="179" t="str">
        <f>IF(入力!K32="","",入力!K32)</f>
        <v/>
      </c>
      <c r="L32" s="84" t="str">
        <f>IF(入力!L32="","",入力!L32)</f>
        <v/>
      </c>
      <c r="M32" s="84" t="str">
        <f>IF(入力!M32="","",入力!M32)</f>
        <v/>
      </c>
      <c r="N32" s="84" t="str">
        <f>IF(入力!N32="","",入力!N32)</f>
        <v/>
      </c>
      <c r="O32" s="84" t="str">
        <f>IF(入力!O32="", IF(L32="","",(L32*(100-N32)/100)),入力!O32)</f>
        <v/>
      </c>
      <c r="P32" s="84" t="str">
        <f>IF(入力!P32="", IF(K32="","",L32/POWER(K32/100,2)),入力!P32)</f>
        <v/>
      </c>
      <c r="Q32" s="220" t="str">
        <f>IF(入力!Q32="","",入力!Q32)</f>
        <v/>
      </c>
      <c r="R32" s="342" t="str">
        <f>IF(入力!R32="","",入力!R32)</f>
        <v/>
      </c>
      <c r="S32" s="109" t="str">
        <f>IF(入力!S32="","",入力!S32)</f>
        <v/>
      </c>
      <c r="T32" s="234" t="str">
        <f>IF(入力!T32="","",入力!T32)</f>
        <v/>
      </c>
      <c r="U32" s="317" t="str">
        <f>IF(入力!U32="","",入力!U32)</f>
        <v/>
      </c>
      <c r="V32" s="231" t="str">
        <f>IF(入力!V32="","",入力!V32)</f>
        <v/>
      </c>
      <c r="W32" s="113" t="str">
        <f>IF(入力!W32="","",入力!W32)</f>
        <v/>
      </c>
      <c r="X32" s="114" t="str">
        <f>IF(入力!X32="","",入力!X32)</f>
        <v/>
      </c>
      <c r="Y32" s="242" t="str">
        <f>IF(入力!Y32="","",入力!Y32)</f>
        <v/>
      </c>
      <c r="Z32" s="242" t="str">
        <f>IF(入力!Z32="","",入力!Z32)</f>
        <v/>
      </c>
      <c r="AA32" s="343" t="str">
        <f>IF(入力!AA32="","",入力!AA32)</f>
        <v/>
      </c>
      <c r="AB32" s="344" t="str">
        <f>IF(入力!AB32="","",入力!AB32)</f>
        <v/>
      </c>
      <c r="AC32" s="246" t="str">
        <f>IF(入力!AC32="", IF(入力!AA32="",IF(入力!AB32="","",入力!AB32-入力!Q32),IF(入力!AB32="",入力!AA32-入力!Q32,IF(入力!AA32&gt;入力!AB32,入力!AA32-入力!Q32,入力!AB32-入力!Q32))),入力!AC32)</f>
        <v/>
      </c>
      <c r="AD32" s="246" t="str">
        <f>IF(入力!AD32="","",入力!AD32)</f>
        <v/>
      </c>
      <c r="AE32" s="246" t="str">
        <f>IF(入力!AE32="","",入力!AE32)</f>
        <v/>
      </c>
      <c r="AF32" s="246" t="str">
        <f>IF(入力!AF32="", IF(入力!AD32="",IF(入力!AE32="","",入力!AE32-入力!Q32),IF(入力!AE32="",入力!AD32-入力!Q32,IF(入力!AD32&gt;入力!AE32,入力!AD32-入力!Q32,入力!AE32-入力!Q32))),入力!AF32)</f>
        <v/>
      </c>
      <c r="AG32" s="246" t="str">
        <f>IF(入力!AG32="","",入力!AG32)</f>
        <v/>
      </c>
      <c r="AH32" s="246" t="str">
        <f>IF(入力!AH32="","",入力!AH32)</f>
        <v/>
      </c>
      <c r="AI32" s="246" t="str">
        <f>IF(入力!AI32="", IF(入力!AG32="",IF(入力!AH32="","",入力!AH32-入力!Q32),IF(入力!AH32="",入力!AG32-入力!Q32,IF(入力!AG32&gt;入力!AH32,入力!AG32-入力!Q32,入力!AH32-入力!Q32))),入力!AI32)</f>
        <v/>
      </c>
      <c r="AJ32" s="242" t="str">
        <f>IF(入力!AJ32="","",入力!AJ32)</f>
        <v/>
      </c>
      <c r="AK32" s="242" t="str">
        <f>IF(入力!AK32="","",入力!AK32)</f>
        <v/>
      </c>
      <c r="AL32" s="237" t="str">
        <f>IF(入力!AL32="","",入力!AL32)</f>
        <v/>
      </c>
      <c r="AM32" s="240" t="str">
        <f>IF(入力!AM32="","",入力!AM32)</f>
        <v/>
      </c>
      <c r="AN32" s="179" t="str">
        <f>IF(入力!AN32="","",入力!AN32)</f>
        <v/>
      </c>
      <c r="AO32" s="84" t="str">
        <f>IF(入力!AO32="","",入力!AO32)</f>
        <v/>
      </c>
      <c r="AP32" s="84" t="str">
        <f>IF(入力!AP32="","",入力!AP32)</f>
        <v/>
      </c>
      <c r="AQ32" s="84" t="str">
        <f>IF(入力!AQ32="","",入力!AQ32)</f>
        <v/>
      </c>
      <c r="AR32" s="84" t="str">
        <f>IF(入力!AR32="","",入力!AR32)</f>
        <v/>
      </c>
      <c r="AS32" s="342" t="str">
        <f>IF(入力!AS32="","",入力!AS32)</f>
        <v/>
      </c>
      <c r="AT32" s="150" t="str">
        <f>IF(入力!AT32="","",入力!AT32)</f>
        <v/>
      </c>
      <c r="AU32" s="369" t="str">
        <f>IF(入力!AU32="","",入力!AU32)</f>
        <v/>
      </c>
      <c r="AV32" s="144" t="str">
        <f>IF(入力!AV32="","",入力!AV32)</f>
        <v/>
      </c>
      <c r="AW32" s="374" t="str">
        <f>IF(入力!AW32="","",入力!AW32)</f>
        <v/>
      </c>
      <c r="AX32" s="144" t="str">
        <f>IF(入力!AX32="","",入力!AX32)</f>
        <v/>
      </c>
      <c r="AY32" s="376" t="str">
        <f>IF(入力!AY32="","",入力!AY32)</f>
        <v/>
      </c>
    </row>
    <row r="33" spans="1:51">
      <c r="A33" s="100">
        <f>IF(入力!A33="","",入力!A33)</f>
        <v>21</v>
      </c>
      <c r="B33" s="214" t="str">
        <f>IF(入力!B33="","",入力!B33)</f>
        <v/>
      </c>
      <c r="C33" s="214" t="str">
        <f>IF(入力!C33="","",入力!C33)</f>
        <v/>
      </c>
      <c r="D33" s="289" t="str">
        <f>IF(入力!D33="","",入力!D33)</f>
        <v/>
      </c>
      <c r="E33" s="364" t="str">
        <f>IF(入力!E33="","",入力!E33)</f>
        <v/>
      </c>
      <c r="F33" s="364" t="str">
        <f>IF(入力!F33="","",入力!F33)</f>
        <v/>
      </c>
      <c r="G33" s="214" t="str">
        <f>IF(入力!G33="","",入力!G33)</f>
        <v/>
      </c>
      <c r="H33" s="214" t="str">
        <f>IF(入力!H33="","",入力!H33)</f>
        <v/>
      </c>
      <c r="I33" s="364" t="str">
        <f>IF(入力!I33="","",入力!I33)</f>
        <v/>
      </c>
      <c r="J33" s="364" t="str">
        <f>IF(入力!J33="","",入力!J33)</f>
        <v/>
      </c>
      <c r="K33" s="179" t="str">
        <f>IF(入力!K33="","",入力!K33)</f>
        <v/>
      </c>
      <c r="L33" s="84" t="str">
        <f>IF(入力!L33="","",入力!L33)</f>
        <v/>
      </c>
      <c r="M33" s="84" t="str">
        <f>IF(入力!M33="","",入力!M33)</f>
        <v/>
      </c>
      <c r="N33" s="84" t="str">
        <f>IF(入力!N33="","",入力!N33)</f>
        <v/>
      </c>
      <c r="O33" s="84" t="str">
        <f>IF(入力!O33="", IF(L33="","",(L33*(100-N33)/100)),入力!O33)</f>
        <v/>
      </c>
      <c r="P33" s="84" t="str">
        <f>IF(入力!P33="", IF(K33="","",L33/POWER(K33/100,2)),入力!P33)</f>
        <v/>
      </c>
      <c r="Q33" s="220" t="str">
        <f>IF(入力!Q33="","",入力!Q33)</f>
        <v/>
      </c>
      <c r="R33" s="342" t="str">
        <f>IF(入力!R33="","",入力!R33)</f>
        <v/>
      </c>
      <c r="S33" s="109" t="str">
        <f>IF(入力!S33="","",入力!S33)</f>
        <v/>
      </c>
      <c r="T33" s="234" t="str">
        <f>IF(入力!T33="","",入力!T33)</f>
        <v/>
      </c>
      <c r="U33" s="317" t="str">
        <f>IF(入力!U33="","",入力!U33)</f>
        <v/>
      </c>
      <c r="V33" s="231" t="str">
        <f>IF(入力!V33="","",入力!V33)</f>
        <v/>
      </c>
      <c r="W33" s="113" t="str">
        <f>IF(入力!W33="","",入力!W33)</f>
        <v/>
      </c>
      <c r="X33" s="114" t="str">
        <f>IF(入力!X33="","",入力!X33)</f>
        <v/>
      </c>
      <c r="Y33" s="242" t="str">
        <f>IF(入力!Y33="","",入力!Y33)</f>
        <v/>
      </c>
      <c r="Z33" s="242" t="str">
        <f>IF(入力!Z33="","",入力!Z33)</f>
        <v/>
      </c>
      <c r="AA33" s="343" t="str">
        <f>IF(入力!AA33="","",入力!AA33)</f>
        <v/>
      </c>
      <c r="AB33" s="344" t="str">
        <f>IF(入力!AB33="","",入力!AB33)</f>
        <v/>
      </c>
      <c r="AC33" s="246" t="str">
        <f>IF(入力!AC33="", IF(入力!AA33="",IF(入力!AB33="","",入力!AB33-入力!Q33),IF(入力!AB33="",入力!AA33-入力!Q33,IF(入力!AA33&gt;入力!AB33,入力!AA33-入力!Q33,入力!AB33-入力!Q33))),入力!AC33)</f>
        <v/>
      </c>
      <c r="AD33" s="246" t="str">
        <f>IF(入力!AD33="","",入力!AD33)</f>
        <v/>
      </c>
      <c r="AE33" s="246" t="str">
        <f>IF(入力!AE33="","",入力!AE33)</f>
        <v/>
      </c>
      <c r="AF33" s="246" t="str">
        <f>IF(入力!AF33="", IF(入力!AD33="",IF(入力!AE33="","",入力!AE33-入力!Q33),IF(入力!AE33="",入力!AD33-入力!Q33,IF(入力!AD33&gt;入力!AE33,入力!AD33-入力!Q33,入力!AE33-入力!Q33))),入力!AF33)</f>
        <v/>
      </c>
      <c r="AG33" s="246" t="str">
        <f>IF(入力!AG33="","",入力!AG33)</f>
        <v/>
      </c>
      <c r="AH33" s="246" t="str">
        <f>IF(入力!AH33="","",入力!AH33)</f>
        <v/>
      </c>
      <c r="AI33" s="246" t="str">
        <f>IF(入力!AI33="", IF(入力!AG33="",IF(入力!AH33="","",入力!AH33-入力!Q33),IF(入力!AH33="",入力!AG33-入力!Q33,IF(入力!AG33&gt;入力!AH33,入力!AG33-入力!Q33,入力!AH33-入力!Q33))),入力!AI33)</f>
        <v/>
      </c>
      <c r="AJ33" s="242" t="str">
        <f>IF(入力!AJ33="","",入力!AJ33)</f>
        <v/>
      </c>
      <c r="AK33" s="242" t="str">
        <f>IF(入力!AK33="","",入力!AK33)</f>
        <v/>
      </c>
      <c r="AL33" s="237" t="str">
        <f>IF(入力!AL33="","",入力!AL33)</f>
        <v/>
      </c>
      <c r="AM33" s="240" t="str">
        <f>IF(入力!AM33="","",入力!AM33)</f>
        <v/>
      </c>
      <c r="AN33" s="179" t="str">
        <f>IF(入力!AN33="","",入力!AN33)</f>
        <v/>
      </c>
      <c r="AO33" s="84" t="str">
        <f>IF(入力!AO33="","",入力!AO33)</f>
        <v/>
      </c>
      <c r="AP33" s="84" t="str">
        <f>IF(入力!AP33="","",入力!AP33)</f>
        <v/>
      </c>
      <c r="AQ33" s="84" t="str">
        <f>IF(入力!AQ33="","",入力!AQ33)</f>
        <v/>
      </c>
      <c r="AR33" s="84" t="str">
        <f>IF(入力!AR33="","",入力!AR33)</f>
        <v/>
      </c>
      <c r="AS33" s="342" t="str">
        <f>IF(入力!AS33="","",入力!AS33)</f>
        <v/>
      </c>
      <c r="AT33" s="150" t="str">
        <f>IF(入力!AT33="","",入力!AT33)</f>
        <v/>
      </c>
      <c r="AU33" s="369" t="str">
        <f>IF(入力!AU33="","",入力!AU33)</f>
        <v/>
      </c>
      <c r="AV33" s="144" t="str">
        <f>IF(入力!AV33="","",入力!AV33)</f>
        <v/>
      </c>
      <c r="AW33" s="374" t="str">
        <f>IF(入力!AW33="","",入力!AW33)</f>
        <v/>
      </c>
      <c r="AX33" s="144" t="str">
        <f>IF(入力!AX33="","",入力!AX33)</f>
        <v/>
      </c>
      <c r="AY33" s="376" t="str">
        <f>IF(入力!AY33="","",入力!AY33)</f>
        <v/>
      </c>
    </row>
    <row r="34" spans="1:51">
      <c r="A34" s="100">
        <f>IF(入力!A34="","",入力!A34)</f>
        <v>22</v>
      </c>
      <c r="B34" s="214" t="str">
        <f>IF(入力!B34="","",入力!B34)</f>
        <v/>
      </c>
      <c r="C34" s="214" t="str">
        <f>IF(入力!C34="","",入力!C34)</f>
        <v/>
      </c>
      <c r="D34" s="289" t="str">
        <f>IF(入力!D34="","",入力!D34)</f>
        <v/>
      </c>
      <c r="E34" s="364" t="str">
        <f>IF(入力!E34="","",入力!E34)</f>
        <v/>
      </c>
      <c r="F34" s="364" t="str">
        <f>IF(入力!F34="","",入力!F34)</f>
        <v/>
      </c>
      <c r="G34" s="214" t="str">
        <f>IF(入力!G34="","",入力!G34)</f>
        <v/>
      </c>
      <c r="H34" s="214" t="str">
        <f>IF(入力!H34="","",入力!H34)</f>
        <v/>
      </c>
      <c r="I34" s="364" t="str">
        <f>IF(入力!I34="","",入力!I34)</f>
        <v/>
      </c>
      <c r="J34" s="364" t="str">
        <f>IF(入力!J34="","",入力!J34)</f>
        <v/>
      </c>
      <c r="K34" s="179" t="str">
        <f>IF(入力!K34="","",入力!K34)</f>
        <v/>
      </c>
      <c r="L34" s="84" t="str">
        <f>IF(入力!L34="","",入力!L34)</f>
        <v/>
      </c>
      <c r="M34" s="84" t="str">
        <f>IF(入力!M34="","",入力!M34)</f>
        <v/>
      </c>
      <c r="N34" s="84" t="str">
        <f>IF(入力!N34="","",入力!N34)</f>
        <v/>
      </c>
      <c r="O34" s="84" t="str">
        <f>IF(入力!O34="", IF(L34="","",(L34*(100-N34)/100)),入力!O34)</f>
        <v/>
      </c>
      <c r="P34" s="84" t="str">
        <f>IF(入力!P34="", IF(K34="","",L34/POWER(K34/100,2)),入力!P34)</f>
        <v/>
      </c>
      <c r="Q34" s="220" t="str">
        <f>IF(入力!Q34="","",入力!Q34)</f>
        <v/>
      </c>
      <c r="R34" s="342" t="str">
        <f>IF(入力!R34="","",入力!R34)</f>
        <v/>
      </c>
      <c r="S34" s="109" t="str">
        <f>IF(入力!S34="","",入力!S34)</f>
        <v/>
      </c>
      <c r="T34" s="234" t="str">
        <f>IF(入力!T34="","",入力!T34)</f>
        <v/>
      </c>
      <c r="U34" s="317" t="str">
        <f>IF(入力!U34="","",入力!U34)</f>
        <v/>
      </c>
      <c r="V34" s="231" t="str">
        <f>IF(入力!V34="","",入力!V34)</f>
        <v/>
      </c>
      <c r="W34" s="113" t="str">
        <f>IF(入力!W34="","",入力!W34)</f>
        <v/>
      </c>
      <c r="X34" s="114" t="str">
        <f>IF(入力!X34="","",入力!X34)</f>
        <v/>
      </c>
      <c r="Y34" s="242" t="str">
        <f>IF(入力!Y34="","",入力!Y34)</f>
        <v/>
      </c>
      <c r="Z34" s="242" t="str">
        <f>IF(入力!Z34="","",入力!Z34)</f>
        <v/>
      </c>
      <c r="AA34" s="343" t="str">
        <f>IF(入力!AA34="","",入力!AA34)</f>
        <v/>
      </c>
      <c r="AB34" s="344" t="str">
        <f>IF(入力!AB34="","",入力!AB34)</f>
        <v/>
      </c>
      <c r="AC34" s="246" t="str">
        <f>IF(入力!AC34="", IF(入力!AA34="",IF(入力!AB34="","",入力!AB34-入力!Q34),IF(入力!AB34="",入力!AA34-入力!Q34,IF(入力!AA34&gt;入力!AB34,入力!AA34-入力!Q34,入力!AB34-入力!Q34))),入力!AC34)</f>
        <v/>
      </c>
      <c r="AD34" s="246" t="str">
        <f>IF(入力!AD34="","",入力!AD34)</f>
        <v/>
      </c>
      <c r="AE34" s="246" t="str">
        <f>IF(入力!AE34="","",入力!AE34)</f>
        <v/>
      </c>
      <c r="AF34" s="246" t="str">
        <f>IF(入力!AF34="", IF(入力!AD34="",IF(入力!AE34="","",入力!AE34-入力!Q34),IF(入力!AE34="",入力!AD34-入力!Q34,IF(入力!AD34&gt;入力!AE34,入力!AD34-入力!Q34,入力!AE34-入力!Q34))),入力!AF34)</f>
        <v/>
      </c>
      <c r="AG34" s="246" t="str">
        <f>IF(入力!AG34="","",入力!AG34)</f>
        <v/>
      </c>
      <c r="AH34" s="246" t="str">
        <f>IF(入力!AH34="","",入力!AH34)</f>
        <v/>
      </c>
      <c r="AI34" s="246" t="str">
        <f>IF(入力!AI34="", IF(入力!AG34="",IF(入力!AH34="","",入力!AH34-入力!Q34),IF(入力!AH34="",入力!AG34-入力!Q34,IF(入力!AG34&gt;入力!AH34,入力!AG34-入力!Q34,入力!AH34-入力!Q34))),入力!AI34)</f>
        <v/>
      </c>
      <c r="AJ34" s="242" t="str">
        <f>IF(入力!AJ34="","",入力!AJ34)</f>
        <v/>
      </c>
      <c r="AK34" s="242" t="str">
        <f>IF(入力!AK34="","",入力!AK34)</f>
        <v/>
      </c>
      <c r="AL34" s="237" t="str">
        <f>IF(入力!AL34="","",入力!AL34)</f>
        <v/>
      </c>
      <c r="AM34" s="240" t="str">
        <f>IF(入力!AM34="","",入力!AM34)</f>
        <v/>
      </c>
      <c r="AN34" s="179" t="str">
        <f>IF(入力!AN34="","",入力!AN34)</f>
        <v/>
      </c>
      <c r="AO34" s="84" t="str">
        <f>IF(入力!AO34="","",入力!AO34)</f>
        <v/>
      </c>
      <c r="AP34" s="84" t="str">
        <f>IF(入力!AP34="","",入力!AP34)</f>
        <v/>
      </c>
      <c r="AQ34" s="84" t="str">
        <f>IF(入力!AQ34="","",入力!AQ34)</f>
        <v/>
      </c>
      <c r="AR34" s="84" t="str">
        <f>IF(入力!AR34="","",入力!AR34)</f>
        <v/>
      </c>
      <c r="AS34" s="342" t="str">
        <f>IF(入力!AS34="","",入力!AS34)</f>
        <v/>
      </c>
      <c r="AT34" s="150" t="str">
        <f>IF(入力!AT34="","",入力!AT34)</f>
        <v/>
      </c>
      <c r="AU34" s="369" t="str">
        <f>IF(入力!AU34="","",入力!AU34)</f>
        <v/>
      </c>
      <c r="AV34" s="144" t="str">
        <f>IF(入力!AV34="","",入力!AV34)</f>
        <v/>
      </c>
      <c r="AW34" s="374" t="str">
        <f>IF(入力!AW34="","",入力!AW34)</f>
        <v/>
      </c>
      <c r="AX34" s="144" t="str">
        <f>IF(入力!AX34="","",入力!AX34)</f>
        <v/>
      </c>
      <c r="AY34" s="376" t="str">
        <f>IF(入力!AY34="","",入力!AY34)</f>
        <v/>
      </c>
    </row>
    <row r="35" spans="1:51">
      <c r="A35" s="100">
        <f>IF(入力!A35="","",入力!A35)</f>
        <v>23</v>
      </c>
      <c r="B35" s="214" t="str">
        <f>IF(入力!B35="","",入力!B35)</f>
        <v/>
      </c>
      <c r="C35" s="214" t="str">
        <f>IF(入力!C35="","",入力!C35)</f>
        <v/>
      </c>
      <c r="D35" s="289" t="str">
        <f>IF(入力!D35="","",入力!D35)</f>
        <v/>
      </c>
      <c r="E35" s="364" t="str">
        <f>IF(入力!E35="","",入力!E35)</f>
        <v/>
      </c>
      <c r="F35" s="364" t="str">
        <f>IF(入力!F35="","",入力!F35)</f>
        <v/>
      </c>
      <c r="G35" s="214" t="str">
        <f>IF(入力!G35="","",入力!G35)</f>
        <v/>
      </c>
      <c r="H35" s="214" t="str">
        <f>IF(入力!H35="","",入力!H35)</f>
        <v/>
      </c>
      <c r="I35" s="364" t="str">
        <f>IF(入力!I35="","",入力!I35)</f>
        <v/>
      </c>
      <c r="J35" s="364" t="str">
        <f>IF(入力!J35="","",入力!J35)</f>
        <v/>
      </c>
      <c r="K35" s="179" t="str">
        <f>IF(入力!K35="","",入力!K35)</f>
        <v/>
      </c>
      <c r="L35" s="84" t="str">
        <f>IF(入力!L35="","",入力!L35)</f>
        <v/>
      </c>
      <c r="M35" s="84" t="str">
        <f>IF(入力!M35="","",入力!M35)</f>
        <v/>
      </c>
      <c r="N35" s="84" t="str">
        <f>IF(入力!N35="","",入力!N35)</f>
        <v/>
      </c>
      <c r="O35" s="84" t="str">
        <f>IF(入力!O35="", IF(L35="","",(L35*(100-N35)/100)),入力!O35)</f>
        <v/>
      </c>
      <c r="P35" s="84" t="str">
        <f>IF(入力!P35="", IF(K35="","",L35/POWER(K35/100,2)),入力!P35)</f>
        <v/>
      </c>
      <c r="Q35" s="220" t="str">
        <f>IF(入力!Q35="","",入力!Q35)</f>
        <v/>
      </c>
      <c r="R35" s="342" t="str">
        <f>IF(入力!R35="","",入力!R35)</f>
        <v/>
      </c>
      <c r="S35" s="109" t="str">
        <f>IF(入力!S35="","",入力!S35)</f>
        <v/>
      </c>
      <c r="T35" s="234" t="str">
        <f>IF(入力!T35="","",入力!T35)</f>
        <v/>
      </c>
      <c r="U35" s="317" t="str">
        <f>IF(入力!U35="","",入力!U35)</f>
        <v/>
      </c>
      <c r="V35" s="231" t="str">
        <f>IF(入力!V35="","",入力!V35)</f>
        <v/>
      </c>
      <c r="W35" s="113" t="str">
        <f>IF(入力!W35="","",入力!W35)</f>
        <v/>
      </c>
      <c r="X35" s="114" t="str">
        <f>IF(入力!X35="","",入力!X35)</f>
        <v/>
      </c>
      <c r="Y35" s="242" t="str">
        <f>IF(入力!Y35="","",入力!Y35)</f>
        <v/>
      </c>
      <c r="Z35" s="242" t="str">
        <f>IF(入力!Z35="","",入力!Z35)</f>
        <v/>
      </c>
      <c r="AA35" s="343" t="str">
        <f>IF(入力!AA35="","",入力!AA35)</f>
        <v/>
      </c>
      <c r="AB35" s="344" t="str">
        <f>IF(入力!AB35="","",入力!AB35)</f>
        <v/>
      </c>
      <c r="AC35" s="246" t="str">
        <f>IF(入力!AC35="", IF(入力!AA35="",IF(入力!AB35="","",入力!AB35-入力!Q35),IF(入力!AB35="",入力!AA35-入力!Q35,IF(入力!AA35&gt;入力!AB35,入力!AA35-入力!Q35,入力!AB35-入力!Q35))),入力!AC35)</f>
        <v/>
      </c>
      <c r="AD35" s="246" t="str">
        <f>IF(入力!AD35="","",入力!AD35)</f>
        <v/>
      </c>
      <c r="AE35" s="246" t="str">
        <f>IF(入力!AE35="","",入力!AE35)</f>
        <v/>
      </c>
      <c r="AF35" s="246" t="str">
        <f>IF(入力!AF35="", IF(入力!AD35="",IF(入力!AE35="","",入力!AE35-入力!Q35),IF(入力!AE35="",入力!AD35-入力!Q35,IF(入力!AD35&gt;入力!AE35,入力!AD35-入力!Q35,入力!AE35-入力!Q35))),入力!AF35)</f>
        <v/>
      </c>
      <c r="AG35" s="246" t="str">
        <f>IF(入力!AG35="","",入力!AG35)</f>
        <v/>
      </c>
      <c r="AH35" s="246" t="str">
        <f>IF(入力!AH35="","",入力!AH35)</f>
        <v/>
      </c>
      <c r="AI35" s="246" t="str">
        <f>IF(入力!AI35="", IF(入力!AG35="",IF(入力!AH35="","",入力!AH35-入力!Q35),IF(入力!AH35="",入力!AG35-入力!Q35,IF(入力!AG35&gt;入力!AH35,入力!AG35-入力!Q35,入力!AH35-入力!Q35))),入力!AI35)</f>
        <v/>
      </c>
      <c r="AJ35" s="242" t="str">
        <f>IF(入力!AJ35="","",入力!AJ35)</f>
        <v/>
      </c>
      <c r="AK35" s="242" t="str">
        <f>IF(入力!AK35="","",入力!AK35)</f>
        <v/>
      </c>
      <c r="AL35" s="237" t="str">
        <f>IF(入力!AL35="","",入力!AL35)</f>
        <v/>
      </c>
      <c r="AM35" s="240" t="str">
        <f>IF(入力!AM35="","",入力!AM35)</f>
        <v/>
      </c>
      <c r="AN35" s="179" t="str">
        <f>IF(入力!AN35="","",入力!AN35)</f>
        <v/>
      </c>
      <c r="AO35" s="84" t="str">
        <f>IF(入力!AO35="","",入力!AO35)</f>
        <v/>
      </c>
      <c r="AP35" s="84" t="str">
        <f>IF(入力!AP35="","",入力!AP35)</f>
        <v/>
      </c>
      <c r="AQ35" s="84" t="str">
        <f>IF(入力!AQ35="","",入力!AQ35)</f>
        <v/>
      </c>
      <c r="AR35" s="84" t="str">
        <f>IF(入力!AR35="","",入力!AR35)</f>
        <v/>
      </c>
      <c r="AS35" s="342" t="str">
        <f>IF(入力!AS35="","",入力!AS35)</f>
        <v/>
      </c>
      <c r="AT35" s="150" t="str">
        <f>IF(入力!AT35="","",入力!AT35)</f>
        <v/>
      </c>
      <c r="AU35" s="369" t="str">
        <f>IF(入力!AU35="","",入力!AU35)</f>
        <v/>
      </c>
      <c r="AV35" s="144" t="str">
        <f>IF(入力!AV35="","",入力!AV35)</f>
        <v/>
      </c>
      <c r="AW35" s="374" t="str">
        <f>IF(入力!AW35="","",入力!AW35)</f>
        <v/>
      </c>
      <c r="AX35" s="144" t="str">
        <f>IF(入力!AX35="","",入力!AX35)</f>
        <v/>
      </c>
      <c r="AY35" s="376" t="str">
        <f>IF(入力!AY35="","",入力!AY35)</f>
        <v/>
      </c>
    </row>
    <row r="36" spans="1:51">
      <c r="A36" s="100">
        <f>IF(入力!A36="","",入力!A36)</f>
        <v>24</v>
      </c>
      <c r="B36" s="214" t="str">
        <f>IF(入力!B36="","",入力!B36)</f>
        <v/>
      </c>
      <c r="C36" s="214" t="str">
        <f>IF(入力!C36="","",入力!C36)</f>
        <v/>
      </c>
      <c r="D36" s="289" t="str">
        <f>IF(入力!D36="","",入力!D36)</f>
        <v/>
      </c>
      <c r="E36" s="364" t="str">
        <f>IF(入力!E36="","",入力!E36)</f>
        <v/>
      </c>
      <c r="F36" s="364" t="str">
        <f>IF(入力!F36="","",入力!F36)</f>
        <v/>
      </c>
      <c r="G36" s="214" t="str">
        <f>IF(入力!G36="","",入力!G36)</f>
        <v/>
      </c>
      <c r="H36" s="214" t="str">
        <f>IF(入力!H36="","",入力!H36)</f>
        <v/>
      </c>
      <c r="I36" s="364" t="str">
        <f>IF(入力!I36="","",入力!I36)</f>
        <v/>
      </c>
      <c r="J36" s="364" t="str">
        <f>IF(入力!J36="","",入力!J36)</f>
        <v/>
      </c>
      <c r="K36" s="179" t="str">
        <f>IF(入力!K36="","",入力!K36)</f>
        <v/>
      </c>
      <c r="L36" s="84" t="str">
        <f>IF(入力!L36="","",入力!L36)</f>
        <v/>
      </c>
      <c r="M36" s="84" t="str">
        <f>IF(入力!M36="","",入力!M36)</f>
        <v/>
      </c>
      <c r="N36" s="84" t="str">
        <f>IF(入力!N36="","",入力!N36)</f>
        <v/>
      </c>
      <c r="O36" s="84" t="str">
        <f>IF(入力!O36="", IF(L36="","",(L36*(100-N36)/100)),入力!O36)</f>
        <v/>
      </c>
      <c r="P36" s="84" t="str">
        <f>IF(入力!P36="", IF(K36="","",L36/POWER(K36/100,2)),入力!P36)</f>
        <v/>
      </c>
      <c r="Q36" s="220" t="str">
        <f>IF(入力!Q36="","",入力!Q36)</f>
        <v/>
      </c>
      <c r="R36" s="342" t="str">
        <f>IF(入力!R36="","",入力!R36)</f>
        <v/>
      </c>
      <c r="S36" s="109" t="str">
        <f>IF(入力!S36="","",入力!S36)</f>
        <v/>
      </c>
      <c r="T36" s="234" t="str">
        <f>IF(入力!T36="","",入力!T36)</f>
        <v/>
      </c>
      <c r="U36" s="317" t="str">
        <f>IF(入力!U36="","",入力!U36)</f>
        <v/>
      </c>
      <c r="V36" s="231" t="str">
        <f>IF(入力!V36="","",入力!V36)</f>
        <v/>
      </c>
      <c r="W36" s="113" t="str">
        <f>IF(入力!W36="","",入力!W36)</f>
        <v/>
      </c>
      <c r="X36" s="114" t="str">
        <f>IF(入力!X36="","",入力!X36)</f>
        <v/>
      </c>
      <c r="Y36" s="242" t="str">
        <f>IF(入力!Y36="","",入力!Y36)</f>
        <v/>
      </c>
      <c r="Z36" s="242" t="str">
        <f>IF(入力!Z36="","",入力!Z36)</f>
        <v/>
      </c>
      <c r="AA36" s="343" t="str">
        <f>IF(入力!AA36="","",入力!AA36)</f>
        <v/>
      </c>
      <c r="AB36" s="344" t="str">
        <f>IF(入力!AB36="","",入力!AB36)</f>
        <v/>
      </c>
      <c r="AC36" s="246" t="str">
        <f>IF(入力!AC36="", IF(入力!AA36="",IF(入力!AB36="","",入力!AB36-入力!Q36),IF(入力!AB36="",入力!AA36-入力!Q36,IF(入力!AA36&gt;入力!AB36,入力!AA36-入力!Q36,入力!AB36-入力!Q36))),入力!AC36)</f>
        <v/>
      </c>
      <c r="AD36" s="246" t="str">
        <f>IF(入力!AD36="","",入力!AD36)</f>
        <v/>
      </c>
      <c r="AE36" s="246" t="str">
        <f>IF(入力!AE36="","",入力!AE36)</f>
        <v/>
      </c>
      <c r="AF36" s="246" t="str">
        <f>IF(入力!AF36="", IF(入力!AD36="",IF(入力!AE36="","",入力!AE36-入力!Q36),IF(入力!AE36="",入力!AD36-入力!Q36,IF(入力!AD36&gt;入力!AE36,入力!AD36-入力!Q36,入力!AE36-入力!Q36))),入力!AF36)</f>
        <v/>
      </c>
      <c r="AG36" s="246" t="str">
        <f>IF(入力!AG36="","",入力!AG36)</f>
        <v/>
      </c>
      <c r="AH36" s="246" t="str">
        <f>IF(入力!AH36="","",入力!AH36)</f>
        <v/>
      </c>
      <c r="AI36" s="246" t="str">
        <f>IF(入力!AI36="", IF(入力!AG36="",IF(入力!AH36="","",入力!AH36-入力!Q36),IF(入力!AH36="",入力!AG36-入力!Q36,IF(入力!AG36&gt;入力!AH36,入力!AG36-入力!Q36,入力!AH36-入力!Q36))),入力!AI36)</f>
        <v/>
      </c>
      <c r="AJ36" s="242" t="str">
        <f>IF(入力!AJ36="","",入力!AJ36)</f>
        <v/>
      </c>
      <c r="AK36" s="242" t="str">
        <f>IF(入力!AK36="","",入力!AK36)</f>
        <v/>
      </c>
      <c r="AL36" s="237" t="str">
        <f>IF(入力!AL36="","",入力!AL36)</f>
        <v/>
      </c>
      <c r="AM36" s="240" t="str">
        <f>IF(入力!AM36="","",入力!AM36)</f>
        <v/>
      </c>
      <c r="AN36" s="179" t="str">
        <f>IF(入力!AN36="","",入力!AN36)</f>
        <v/>
      </c>
      <c r="AO36" s="84" t="str">
        <f>IF(入力!AO36="","",入力!AO36)</f>
        <v/>
      </c>
      <c r="AP36" s="84" t="str">
        <f>IF(入力!AP36="","",入力!AP36)</f>
        <v/>
      </c>
      <c r="AQ36" s="84" t="str">
        <f>IF(入力!AQ36="","",入力!AQ36)</f>
        <v/>
      </c>
      <c r="AR36" s="84" t="str">
        <f>IF(入力!AR36="","",入力!AR36)</f>
        <v/>
      </c>
      <c r="AS36" s="342" t="str">
        <f>IF(入力!AS36="","",入力!AS36)</f>
        <v/>
      </c>
      <c r="AT36" s="150" t="str">
        <f>IF(入力!AT36="","",入力!AT36)</f>
        <v/>
      </c>
      <c r="AU36" s="369" t="str">
        <f>IF(入力!AU36="","",入力!AU36)</f>
        <v/>
      </c>
      <c r="AV36" s="144" t="str">
        <f>IF(入力!AV36="","",入力!AV36)</f>
        <v/>
      </c>
      <c r="AW36" s="374" t="str">
        <f>IF(入力!AW36="","",入力!AW36)</f>
        <v/>
      </c>
      <c r="AX36" s="144" t="str">
        <f>IF(入力!AX36="","",入力!AX36)</f>
        <v/>
      </c>
      <c r="AY36" s="376" t="str">
        <f>IF(入力!AY36="","",入力!AY36)</f>
        <v/>
      </c>
    </row>
    <row r="37" spans="1:51">
      <c r="A37" s="100">
        <f>IF(入力!A37="","",入力!A37)</f>
        <v>25</v>
      </c>
      <c r="B37" s="214" t="str">
        <f>IF(入力!B37="","",入力!B37)</f>
        <v/>
      </c>
      <c r="C37" s="214" t="str">
        <f>IF(入力!C37="","",入力!C37)</f>
        <v/>
      </c>
      <c r="D37" s="289" t="str">
        <f>IF(入力!D37="","",入力!D37)</f>
        <v/>
      </c>
      <c r="E37" s="364" t="str">
        <f>IF(入力!E37="","",入力!E37)</f>
        <v/>
      </c>
      <c r="F37" s="364" t="str">
        <f>IF(入力!F37="","",入力!F37)</f>
        <v/>
      </c>
      <c r="G37" s="214" t="str">
        <f>IF(入力!G37="","",入力!G37)</f>
        <v/>
      </c>
      <c r="H37" s="214" t="str">
        <f>IF(入力!H37="","",入力!H37)</f>
        <v/>
      </c>
      <c r="I37" s="364" t="str">
        <f>IF(入力!I37="","",入力!I37)</f>
        <v/>
      </c>
      <c r="J37" s="364" t="str">
        <f>IF(入力!J37="","",入力!J37)</f>
        <v/>
      </c>
      <c r="K37" s="179" t="str">
        <f>IF(入力!K37="","",入力!K37)</f>
        <v/>
      </c>
      <c r="L37" s="84" t="str">
        <f>IF(入力!L37="","",入力!L37)</f>
        <v/>
      </c>
      <c r="M37" s="84" t="str">
        <f>IF(入力!M37="","",入力!M37)</f>
        <v/>
      </c>
      <c r="N37" s="84" t="str">
        <f>IF(入力!N37="","",入力!N37)</f>
        <v/>
      </c>
      <c r="O37" s="84" t="str">
        <f>IF(入力!O37="", IF(L37="","",(L37*(100-N37)/100)),入力!O37)</f>
        <v/>
      </c>
      <c r="P37" s="84" t="str">
        <f>IF(入力!P37="", IF(K37="","",L37/POWER(K37/100,2)),入力!P37)</f>
        <v/>
      </c>
      <c r="Q37" s="220" t="str">
        <f>IF(入力!Q37="","",入力!Q37)</f>
        <v/>
      </c>
      <c r="R37" s="342" t="str">
        <f>IF(入力!R37="","",入力!R37)</f>
        <v/>
      </c>
      <c r="S37" s="109" t="str">
        <f>IF(入力!S37="","",入力!S37)</f>
        <v/>
      </c>
      <c r="T37" s="234" t="str">
        <f>IF(入力!T37="","",入力!T37)</f>
        <v/>
      </c>
      <c r="U37" s="317" t="str">
        <f>IF(入力!U37="","",入力!U37)</f>
        <v/>
      </c>
      <c r="V37" s="231" t="str">
        <f>IF(入力!V37="","",入力!V37)</f>
        <v/>
      </c>
      <c r="W37" s="113" t="str">
        <f>IF(入力!W37="","",入力!W37)</f>
        <v/>
      </c>
      <c r="X37" s="114" t="str">
        <f>IF(入力!X37="","",入力!X37)</f>
        <v/>
      </c>
      <c r="Y37" s="242" t="str">
        <f>IF(入力!Y37="","",入力!Y37)</f>
        <v/>
      </c>
      <c r="Z37" s="242" t="str">
        <f>IF(入力!Z37="","",入力!Z37)</f>
        <v/>
      </c>
      <c r="AA37" s="343" t="str">
        <f>IF(入力!AA37="","",入力!AA37)</f>
        <v/>
      </c>
      <c r="AB37" s="344" t="str">
        <f>IF(入力!AB37="","",入力!AB37)</f>
        <v/>
      </c>
      <c r="AC37" s="246" t="str">
        <f>IF(入力!AC37="", IF(入力!AA37="",IF(入力!AB37="","",入力!AB37-入力!Q37),IF(入力!AB37="",入力!AA37-入力!Q37,IF(入力!AA37&gt;入力!AB37,入力!AA37-入力!Q37,入力!AB37-入力!Q37))),入力!AC37)</f>
        <v/>
      </c>
      <c r="AD37" s="246" t="str">
        <f>IF(入力!AD37="","",入力!AD37)</f>
        <v/>
      </c>
      <c r="AE37" s="246" t="str">
        <f>IF(入力!AE37="","",入力!AE37)</f>
        <v/>
      </c>
      <c r="AF37" s="246" t="str">
        <f>IF(入力!AF37="", IF(入力!AD37="",IF(入力!AE37="","",入力!AE37-入力!Q37),IF(入力!AE37="",入力!AD37-入力!Q37,IF(入力!AD37&gt;入力!AE37,入力!AD37-入力!Q37,入力!AE37-入力!Q37))),入力!AF37)</f>
        <v/>
      </c>
      <c r="AG37" s="246" t="str">
        <f>IF(入力!AG37="","",入力!AG37)</f>
        <v/>
      </c>
      <c r="AH37" s="246" t="str">
        <f>IF(入力!AH37="","",入力!AH37)</f>
        <v/>
      </c>
      <c r="AI37" s="246" t="str">
        <f>IF(入力!AI37="", IF(入力!AG37="",IF(入力!AH37="","",入力!AH37-入力!Q37),IF(入力!AH37="",入力!AG37-入力!Q37,IF(入力!AG37&gt;入力!AH37,入力!AG37-入力!Q37,入力!AH37-入力!Q37))),入力!AI37)</f>
        <v/>
      </c>
      <c r="AJ37" s="242" t="str">
        <f>IF(入力!AJ37="","",入力!AJ37)</f>
        <v/>
      </c>
      <c r="AK37" s="242" t="str">
        <f>IF(入力!AK37="","",入力!AK37)</f>
        <v/>
      </c>
      <c r="AL37" s="237" t="str">
        <f>IF(入力!AL37="","",入力!AL37)</f>
        <v/>
      </c>
      <c r="AM37" s="240" t="str">
        <f>IF(入力!AM37="","",入力!AM37)</f>
        <v/>
      </c>
      <c r="AN37" s="179" t="str">
        <f>IF(入力!AN37="","",入力!AN37)</f>
        <v/>
      </c>
      <c r="AO37" s="84" t="str">
        <f>IF(入力!AO37="","",入力!AO37)</f>
        <v/>
      </c>
      <c r="AP37" s="84" t="str">
        <f>IF(入力!AP37="","",入力!AP37)</f>
        <v/>
      </c>
      <c r="AQ37" s="84" t="str">
        <f>IF(入力!AQ37="","",入力!AQ37)</f>
        <v/>
      </c>
      <c r="AR37" s="84" t="str">
        <f>IF(入力!AR37="","",入力!AR37)</f>
        <v/>
      </c>
      <c r="AS37" s="342" t="str">
        <f>IF(入力!AS37="","",入力!AS37)</f>
        <v/>
      </c>
      <c r="AT37" s="150" t="str">
        <f>IF(入力!AT37="","",入力!AT37)</f>
        <v/>
      </c>
      <c r="AU37" s="369" t="str">
        <f>IF(入力!AU37="","",入力!AU37)</f>
        <v/>
      </c>
      <c r="AV37" s="144" t="str">
        <f>IF(入力!AV37="","",入力!AV37)</f>
        <v/>
      </c>
      <c r="AW37" s="374" t="str">
        <f>IF(入力!AW37="","",入力!AW37)</f>
        <v/>
      </c>
      <c r="AX37" s="144" t="str">
        <f>IF(入力!AX37="","",入力!AX37)</f>
        <v/>
      </c>
      <c r="AY37" s="376" t="str">
        <f>IF(入力!AY37="","",入力!AY37)</f>
        <v/>
      </c>
    </row>
    <row r="38" spans="1:51">
      <c r="A38" s="100">
        <f>IF(入力!A38="","",入力!A38)</f>
        <v>26</v>
      </c>
      <c r="B38" s="214" t="str">
        <f>IF(入力!B38="","",入力!B38)</f>
        <v/>
      </c>
      <c r="C38" s="214" t="str">
        <f>IF(入力!C38="","",入力!C38)</f>
        <v/>
      </c>
      <c r="D38" s="289" t="str">
        <f>IF(入力!D38="","",入力!D38)</f>
        <v/>
      </c>
      <c r="E38" s="364" t="str">
        <f>IF(入力!E38="","",入力!E38)</f>
        <v/>
      </c>
      <c r="F38" s="364" t="str">
        <f>IF(入力!F38="","",入力!F38)</f>
        <v/>
      </c>
      <c r="G38" s="214" t="str">
        <f>IF(入力!G38="","",入力!G38)</f>
        <v/>
      </c>
      <c r="H38" s="214" t="str">
        <f>IF(入力!H38="","",入力!H38)</f>
        <v/>
      </c>
      <c r="I38" s="214" t="str">
        <f>IF(入力!I38="","",入力!I38)</f>
        <v/>
      </c>
      <c r="J38" s="214" t="str">
        <f>IF(入力!J38="","",入力!J38)</f>
        <v/>
      </c>
      <c r="K38" s="179" t="str">
        <f>IF(入力!K38="","",入力!K38)</f>
        <v/>
      </c>
      <c r="L38" s="84" t="str">
        <f>IF(入力!L38="","",入力!L38)</f>
        <v/>
      </c>
      <c r="M38" s="84" t="str">
        <f>IF(入力!M38="","",入力!M38)</f>
        <v/>
      </c>
      <c r="N38" s="84" t="str">
        <f>IF(入力!N38="","",入力!N38)</f>
        <v/>
      </c>
      <c r="O38" s="84" t="str">
        <f>IF(入力!O38="", IF(L38="","",(L38*(100-N38)/100)),入力!O38)</f>
        <v/>
      </c>
      <c r="P38" s="84" t="str">
        <f>IF(入力!P38="", IF(K38="","",L38/POWER(K38/100,2)),入力!P38)</f>
        <v/>
      </c>
      <c r="Q38" s="220" t="str">
        <f>IF(入力!Q38="","",入力!Q38)</f>
        <v/>
      </c>
      <c r="R38" s="342" t="str">
        <f>IF(入力!R38="","",入力!R38)</f>
        <v/>
      </c>
      <c r="S38" s="109" t="str">
        <f>IF(入力!S38="","",入力!S38)</f>
        <v/>
      </c>
      <c r="T38" s="234" t="str">
        <f>IF(入力!T38="","",入力!T38)</f>
        <v/>
      </c>
      <c r="U38" s="317" t="str">
        <f>IF(入力!U38="","",入力!U38)</f>
        <v/>
      </c>
      <c r="V38" s="231" t="str">
        <f>IF(入力!V38="","",入力!V38)</f>
        <v/>
      </c>
      <c r="W38" s="113" t="str">
        <f>IF(入力!W38="","",入力!W38)</f>
        <v/>
      </c>
      <c r="X38" s="114" t="str">
        <f>IF(入力!X38="","",入力!X38)</f>
        <v/>
      </c>
      <c r="Y38" s="242" t="str">
        <f>IF(入力!Y38="","",入力!Y38)</f>
        <v/>
      </c>
      <c r="Z38" s="242" t="str">
        <f>IF(入力!Z38="","",入力!Z38)</f>
        <v/>
      </c>
      <c r="AA38" s="343" t="str">
        <f>IF(入力!AA38="","",入力!AA38)</f>
        <v/>
      </c>
      <c r="AB38" s="344" t="str">
        <f>IF(入力!AB38="","",入力!AB38)</f>
        <v/>
      </c>
      <c r="AC38" s="246" t="str">
        <f>IF(入力!AC38="", IF(入力!AA38="",IF(入力!AB38="","",入力!AB38-入力!Q38),IF(入力!AB38="",入力!AA38-入力!Q38,IF(入力!AA38&gt;入力!AB38,入力!AA38-入力!Q38,入力!AB38-入力!Q38))),入力!AC38)</f>
        <v/>
      </c>
      <c r="AD38" s="246" t="str">
        <f>IF(入力!AD38="","",入力!AD38)</f>
        <v/>
      </c>
      <c r="AE38" s="246" t="str">
        <f>IF(入力!AE38="","",入力!AE38)</f>
        <v/>
      </c>
      <c r="AF38" s="246" t="str">
        <f>IF(入力!AF38="", IF(入力!AD38="",IF(入力!AE38="","",入力!AE38-入力!Q38),IF(入力!AE38="",入力!AD38-入力!Q38,IF(入力!AD38&gt;入力!AE38,入力!AD38-入力!Q38,入力!AE38-入力!Q38))),入力!AF38)</f>
        <v/>
      </c>
      <c r="AG38" s="246" t="str">
        <f>IF(入力!AG38="","",入力!AG38)</f>
        <v/>
      </c>
      <c r="AH38" s="246" t="str">
        <f>IF(入力!AH38="","",入力!AH38)</f>
        <v/>
      </c>
      <c r="AI38" s="246" t="str">
        <f>IF(入力!AI38="", IF(入力!AG38="",IF(入力!AH38="","",入力!AH38-入力!Q38),IF(入力!AH38="",入力!AG38-入力!Q38,IF(入力!AG38&gt;入力!AH38,入力!AG38-入力!Q38,入力!AH38-入力!Q38))),入力!AI38)</f>
        <v/>
      </c>
      <c r="AJ38" s="242" t="str">
        <f>IF(入力!AJ38="","",入力!AJ38)</f>
        <v/>
      </c>
      <c r="AK38" s="242" t="str">
        <f>IF(入力!AK38="","",入力!AK38)</f>
        <v/>
      </c>
      <c r="AL38" s="237" t="str">
        <f>IF(入力!AL38="","",入力!AL38)</f>
        <v/>
      </c>
      <c r="AM38" s="240" t="str">
        <f>IF(入力!AM38="","",入力!AM38)</f>
        <v/>
      </c>
      <c r="AN38" s="179" t="str">
        <f>IF(入力!AN38="","",入力!AN38)</f>
        <v/>
      </c>
      <c r="AO38" s="84" t="str">
        <f>IF(入力!AO38="","",入力!AO38)</f>
        <v/>
      </c>
      <c r="AP38" s="84" t="str">
        <f>IF(入力!AP38="","",入力!AP38)</f>
        <v/>
      </c>
      <c r="AQ38" s="84" t="str">
        <f>IF(入力!AQ38="","",入力!AQ38)</f>
        <v/>
      </c>
      <c r="AR38" s="84" t="str">
        <f>IF(入力!AR38="","",入力!AR38)</f>
        <v/>
      </c>
      <c r="AS38" s="342" t="str">
        <f>IF(入力!AS38="","",入力!AS38)</f>
        <v/>
      </c>
      <c r="AT38" s="150" t="str">
        <f>IF(入力!AT38="","",入力!AT38)</f>
        <v/>
      </c>
      <c r="AU38" s="369" t="str">
        <f>IF(入力!AU38="","",入力!AU38)</f>
        <v/>
      </c>
      <c r="AV38" s="144" t="str">
        <f>IF(入力!AV38="","",入力!AV38)</f>
        <v/>
      </c>
      <c r="AW38" s="374" t="str">
        <f>IF(入力!AW38="","",入力!AW38)</f>
        <v/>
      </c>
      <c r="AX38" s="144" t="str">
        <f>IF(入力!AX38="","",入力!AX38)</f>
        <v/>
      </c>
      <c r="AY38" s="376" t="str">
        <f>IF(入力!AY38="","",入力!AY38)</f>
        <v/>
      </c>
    </row>
    <row r="39" spans="1:51">
      <c r="A39" s="100">
        <f>IF(入力!A39="","",入力!A39)</f>
        <v>27</v>
      </c>
      <c r="B39" s="214" t="str">
        <f>IF(入力!B39="","",入力!B39)</f>
        <v/>
      </c>
      <c r="C39" s="214" t="str">
        <f>IF(入力!C39="","",入力!C39)</f>
        <v/>
      </c>
      <c r="D39" s="289" t="str">
        <f>IF(入力!D39="","",入力!D39)</f>
        <v/>
      </c>
      <c r="E39" s="364" t="str">
        <f>IF(入力!E39="","",入力!E39)</f>
        <v/>
      </c>
      <c r="F39" s="364" t="str">
        <f>IF(入力!F39="","",入力!F39)</f>
        <v/>
      </c>
      <c r="G39" s="214" t="str">
        <f>IF(入力!G39="","",入力!G39)</f>
        <v/>
      </c>
      <c r="H39" s="214" t="str">
        <f>IF(入力!H39="","",入力!H39)</f>
        <v/>
      </c>
      <c r="I39" s="214" t="str">
        <f>IF(入力!I39="","",入力!I39)</f>
        <v/>
      </c>
      <c r="J39" s="214" t="str">
        <f>IF(入力!J39="","",入力!J39)</f>
        <v/>
      </c>
      <c r="K39" s="179" t="str">
        <f>IF(入力!K39="","",入力!K39)</f>
        <v/>
      </c>
      <c r="L39" s="84" t="str">
        <f>IF(入力!L39="","",入力!L39)</f>
        <v/>
      </c>
      <c r="M39" s="84" t="str">
        <f>IF(入力!M39="","",入力!M39)</f>
        <v/>
      </c>
      <c r="N39" s="84" t="str">
        <f>IF(入力!N39="","",入力!N39)</f>
        <v/>
      </c>
      <c r="O39" s="84" t="str">
        <f>IF(入力!O39="", IF(L39="","",(L39*(100-N39)/100)),入力!O39)</f>
        <v/>
      </c>
      <c r="P39" s="84" t="str">
        <f>IF(入力!P39="", IF(K39="","",L39/POWER(K39/100,2)),入力!P39)</f>
        <v/>
      </c>
      <c r="Q39" s="220" t="str">
        <f>IF(入力!Q39="","",入力!Q39)</f>
        <v/>
      </c>
      <c r="R39" s="342" t="str">
        <f>IF(入力!R39="","",入力!R39)</f>
        <v/>
      </c>
      <c r="S39" s="109" t="str">
        <f>IF(入力!S39="","",入力!S39)</f>
        <v/>
      </c>
      <c r="T39" s="234" t="str">
        <f>IF(入力!T39="","",入力!T39)</f>
        <v/>
      </c>
      <c r="U39" s="317" t="str">
        <f>IF(入力!U39="","",入力!U39)</f>
        <v/>
      </c>
      <c r="V39" s="231" t="str">
        <f>IF(入力!V39="","",入力!V39)</f>
        <v/>
      </c>
      <c r="W39" s="113" t="str">
        <f>IF(入力!W39="","",入力!W39)</f>
        <v/>
      </c>
      <c r="X39" s="114" t="str">
        <f>IF(入力!X39="","",入力!X39)</f>
        <v/>
      </c>
      <c r="Y39" s="242" t="str">
        <f>IF(入力!Y39="","",入力!Y39)</f>
        <v/>
      </c>
      <c r="Z39" s="242" t="str">
        <f>IF(入力!Z39="","",入力!Z39)</f>
        <v/>
      </c>
      <c r="AA39" s="343" t="str">
        <f>IF(入力!AA39="","",入力!AA39)</f>
        <v/>
      </c>
      <c r="AB39" s="344" t="str">
        <f>IF(入力!AB39="","",入力!AB39)</f>
        <v/>
      </c>
      <c r="AC39" s="246" t="str">
        <f>IF(入力!AC39="", IF(入力!AA39="",IF(入力!AB39="","",入力!AB39-入力!Q39),IF(入力!AB39="",入力!AA39-入力!Q39,IF(入力!AA39&gt;入力!AB39,入力!AA39-入力!Q39,入力!AB39-入力!Q39))),入力!AC39)</f>
        <v/>
      </c>
      <c r="AD39" s="246" t="str">
        <f>IF(入力!AD39="","",入力!AD39)</f>
        <v/>
      </c>
      <c r="AE39" s="246" t="str">
        <f>IF(入力!AE39="","",入力!AE39)</f>
        <v/>
      </c>
      <c r="AF39" s="246" t="str">
        <f>IF(入力!AF39="", IF(入力!AD39="",IF(入力!AE39="","",入力!AE39-入力!Q39),IF(入力!AE39="",入力!AD39-入力!Q39,IF(入力!AD39&gt;入力!AE39,入力!AD39-入力!Q39,入力!AE39-入力!Q39))),入力!AF39)</f>
        <v/>
      </c>
      <c r="AG39" s="246" t="str">
        <f>IF(入力!AG39="","",入力!AG39)</f>
        <v/>
      </c>
      <c r="AH39" s="246" t="str">
        <f>IF(入力!AH39="","",入力!AH39)</f>
        <v/>
      </c>
      <c r="AI39" s="246" t="str">
        <f>IF(入力!AI39="", IF(入力!AG39="",IF(入力!AH39="","",入力!AH39-入力!Q39),IF(入力!AH39="",入力!AG39-入力!Q39,IF(入力!AG39&gt;入力!AH39,入力!AG39-入力!Q39,入力!AH39-入力!Q39))),入力!AI39)</f>
        <v/>
      </c>
      <c r="AJ39" s="242" t="str">
        <f>IF(入力!AJ39="","",入力!AJ39)</f>
        <v/>
      </c>
      <c r="AK39" s="242" t="str">
        <f>IF(入力!AK39="","",入力!AK39)</f>
        <v/>
      </c>
      <c r="AL39" s="237" t="str">
        <f>IF(入力!AL39="","",入力!AL39)</f>
        <v/>
      </c>
      <c r="AM39" s="240" t="str">
        <f>IF(入力!AM39="","",入力!AM39)</f>
        <v/>
      </c>
      <c r="AN39" s="179" t="str">
        <f>IF(入力!AN39="","",入力!AN39)</f>
        <v/>
      </c>
      <c r="AO39" s="84" t="str">
        <f>IF(入力!AO39="","",入力!AO39)</f>
        <v/>
      </c>
      <c r="AP39" s="84" t="str">
        <f>IF(入力!AP39="","",入力!AP39)</f>
        <v/>
      </c>
      <c r="AQ39" s="84" t="str">
        <f>IF(入力!AQ39="","",入力!AQ39)</f>
        <v/>
      </c>
      <c r="AR39" s="84" t="str">
        <f>IF(入力!AR39="","",入力!AR39)</f>
        <v/>
      </c>
      <c r="AS39" s="342" t="str">
        <f>IF(入力!AS39="","",入力!AS39)</f>
        <v/>
      </c>
      <c r="AT39" s="150" t="str">
        <f>IF(入力!AT39="","",入力!AT39)</f>
        <v/>
      </c>
      <c r="AU39" s="369" t="str">
        <f>IF(入力!AU39="","",入力!AU39)</f>
        <v/>
      </c>
      <c r="AV39" s="144" t="str">
        <f>IF(入力!AV39="","",入力!AV39)</f>
        <v/>
      </c>
      <c r="AW39" s="374" t="str">
        <f>IF(入力!AW39="","",入力!AW39)</f>
        <v/>
      </c>
      <c r="AX39" s="144" t="str">
        <f>IF(入力!AX39="","",入力!AX39)</f>
        <v/>
      </c>
      <c r="AY39" s="376" t="str">
        <f>IF(入力!AY39="","",入力!AY39)</f>
        <v/>
      </c>
    </row>
    <row r="40" spans="1:51">
      <c r="A40" s="100">
        <f>IF(入力!A40="","",入力!A40)</f>
        <v>28</v>
      </c>
      <c r="B40" s="214" t="str">
        <f>IF(入力!B40="","",入力!B40)</f>
        <v/>
      </c>
      <c r="C40" s="214" t="str">
        <f>IF(入力!C40="","",入力!C40)</f>
        <v/>
      </c>
      <c r="D40" s="289" t="str">
        <f>IF(入力!D40="","",入力!D40)</f>
        <v/>
      </c>
      <c r="E40" s="364" t="str">
        <f>IF(入力!E40="","",入力!E40)</f>
        <v/>
      </c>
      <c r="F40" s="364" t="str">
        <f>IF(入力!F40="","",入力!F40)</f>
        <v/>
      </c>
      <c r="G40" s="214" t="str">
        <f>IF(入力!G40="","",入力!G40)</f>
        <v/>
      </c>
      <c r="H40" s="214" t="str">
        <f>IF(入力!H40="","",入力!H40)</f>
        <v/>
      </c>
      <c r="I40" s="214" t="str">
        <f>IF(入力!I40="","",入力!I40)</f>
        <v/>
      </c>
      <c r="J40" s="214" t="str">
        <f>IF(入力!J40="","",入力!J40)</f>
        <v/>
      </c>
      <c r="K40" s="179" t="str">
        <f>IF(入力!K40="","",入力!K40)</f>
        <v/>
      </c>
      <c r="L40" s="84" t="str">
        <f>IF(入力!L40="","",入力!L40)</f>
        <v/>
      </c>
      <c r="M40" s="84" t="str">
        <f>IF(入力!M40="","",入力!M40)</f>
        <v/>
      </c>
      <c r="N40" s="84" t="str">
        <f>IF(入力!N40="","",入力!N40)</f>
        <v/>
      </c>
      <c r="O40" s="84" t="str">
        <f>IF(入力!O40="", IF(L40="","",(L40*(100-N40)/100)),入力!O40)</f>
        <v/>
      </c>
      <c r="P40" s="84" t="str">
        <f>IF(入力!P40="", IF(K40="","",L40/POWER(K40/100,2)),入力!P40)</f>
        <v/>
      </c>
      <c r="Q40" s="220" t="str">
        <f>IF(入力!Q40="","",入力!Q40)</f>
        <v/>
      </c>
      <c r="R40" s="342" t="str">
        <f>IF(入力!R40="","",入力!R40)</f>
        <v/>
      </c>
      <c r="S40" s="109" t="str">
        <f>IF(入力!S40="","",入力!S40)</f>
        <v/>
      </c>
      <c r="T40" s="234" t="str">
        <f>IF(入力!T40="","",入力!T40)</f>
        <v/>
      </c>
      <c r="U40" s="317" t="str">
        <f>IF(入力!U40="","",入力!U40)</f>
        <v/>
      </c>
      <c r="V40" s="231" t="str">
        <f>IF(入力!V40="","",入力!V40)</f>
        <v/>
      </c>
      <c r="W40" s="113" t="str">
        <f>IF(入力!W40="","",入力!W40)</f>
        <v/>
      </c>
      <c r="X40" s="114" t="str">
        <f>IF(入力!X40="","",入力!X40)</f>
        <v/>
      </c>
      <c r="Y40" s="242" t="str">
        <f>IF(入力!Y40="","",入力!Y40)</f>
        <v/>
      </c>
      <c r="Z40" s="242" t="str">
        <f>IF(入力!Z40="","",入力!Z40)</f>
        <v/>
      </c>
      <c r="AA40" s="343" t="str">
        <f>IF(入力!AA40="","",入力!AA40)</f>
        <v/>
      </c>
      <c r="AB40" s="344" t="str">
        <f>IF(入力!AB40="","",入力!AB40)</f>
        <v/>
      </c>
      <c r="AC40" s="246" t="str">
        <f>IF(入力!AC40="", IF(入力!AA40="",IF(入力!AB40="","",入力!AB40-入力!Q40),IF(入力!AB40="",入力!AA40-入力!Q40,IF(入力!AA40&gt;入力!AB40,入力!AA40-入力!Q40,入力!AB40-入力!Q40))),入力!AC40)</f>
        <v/>
      </c>
      <c r="AD40" s="246" t="str">
        <f>IF(入力!AD40="","",入力!AD40)</f>
        <v/>
      </c>
      <c r="AE40" s="246" t="str">
        <f>IF(入力!AE40="","",入力!AE40)</f>
        <v/>
      </c>
      <c r="AF40" s="246" t="str">
        <f>IF(入力!AF40="", IF(入力!AD40="",IF(入力!AE40="","",入力!AE40-入力!Q40),IF(入力!AE40="",入力!AD40-入力!Q40,IF(入力!AD40&gt;入力!AE40,入力!AD40-入力!Q40,入力!AE40-入力!Q40))),入力!AF40)</f>
        <v/>
      </c>
      <c r="AG40" s="246" t="str">
        <f>IF(入力!AG40="","",入力!AG40)</f>
        <v/>
      </c>
      <c r="AH40" s="246" t="str">
        <f>IF(入力!AH40="","",入力!AH40)</f>
        <v/>
      </c>
      <c r="AI40" s="246" t="str">
        <f>IF(入力!AI40="", IF(入力!AG40="",IF(入力!AH40="","",入力!AH40-入力!Q40),IF(入力!AH40="",入力!AG40-入力!Q40,IF(入力!AG40&gt;入力!AH40,入力!AG40-入力!Q40,入力!AH40-入力!Q40))),入力!AI40)</f>
        <v/>
      </c>
      <c r="AJ40" s="242" t="str">
        <f>IF(入力!AJ40="","",入力!AJ40)</f>
        <v/>
      </c>
      <c r="AK40" s="242" t="str">
        <f>IF(入力!AK40="","",入力!AK40)</f>
        <v/>
      </c>
      <c r="AL40" s="237" t="str">
        <f>IF(入力!AL40="","",入力!AL40)</f>
        <v/>
      </c>
      <c r="AM40" s="240" t="str">
        <f>IF(入力!AM40="","",入力!AM40)</f>
        <v/>
      </c>
      <c r="AN40" s="179" t="str">
        <f>IF(入力!AN40="","",入力!AN40)</f>
        <v/>
      </c>
      <c r="AO40" s="84" t="str">
        <f>IF(入力!AO40="","",入力!AO40)</f>
        <v/>
      </c>
      <c r="AP40" s="84" t="str">
        <f>IF(入力!AP40="","",入力!AP40)</f>
        <v/>
      </c>
      <c r="AQ40" s="84" t="str">
        <f>IF(入力!AQ40="","",入力!AQ40)</f>
        <v/>
      </c>
      <c r="AR40" s="84" t="str">
        <f>IF(入力!AR40="","",入力!AR40)</f>
        <v/>
      </c>
      <c r="AS40" s="342" t="str">
        <f>IF(入力!AS40="","",入力!AS40)</f>
        <v/>
      </c>
      <c r="AT40" s="150" t="str">
        <f>IF(入力!AT40="","",入力!AT40)</f>
        <v/>
      </c>
      <c r="AU40" s="369" t="str">
        <f>IF(入力!AU40="","",入力!AU40)</f>
        <v/>
      </c>
      <c r="AV40" s="144" t="str">
        <f>IF(入力!AV40="","",入力!AV40)</f>
        <v/>
      </c>
      <c r="AW40" s="374" t="str">
        <f>IF(入力!AW40="","",入力!AW40)</f>
        <v/>
      </c>
      <c r="AX40" s="144" t="str">
        <f>IF(入力!AX40="","",入力!AX40)</f>
        <v/>
      </c>
      <c r="AY40" s="376" t="str">
        <f>IF(入力!AY40="","",入力!AY40)</f>
        <v/>
      </c>
    </row>
    <row r="41" spans="1:51">
      <c r="A41" s="100">
        <f>IF(入力!A41="","",入力!A41)</f>
        <v>29</v>
      </c>
      <c r="B41" s="214" t="str">
        <f>IF(入力!B41="","",入力!B41)</f>
        <v/>
      </c>
      <c r="C41" s="214" t="str">
        <f>IF(入力!C41="","",入力!C41)</f>
        <v/>
      </c>
      <c r="D41" s="289" t="str">
        <f>IF(入力!D41="","",入力!D41)</f>
        <v/>
      </c>
      <c r="E41" s="364" t="str">
        <f>IF(入力!E41="","",入力!E41)</f>
        <v/>
      </c>
      <c r="F41" s="364" t="str">
        <f>IF(入力!F41="","",入力!F41)</f>
        <v/>
      </c>
      <c r="G41" s="214" t="str">
        <f>IF(入力!G41="","",入力!G41)</f>
        <v/>
      </c>
      <c r="H41" s="214" t="str">
        <f>IF(入力!H41="","",入力!H41)</f>
        <v/>
      </c>
      <c r="I41" s="214" t="str">
        <f>IF(入力!I41="","",入力!I41)</f>
        <v/>
      </c>
      <c r="J41" s="214" t="str">
        <f>IF(入力!J41="","",入力!J41)</f>
        <v/>
      </c>
      <c r="K41" s="179" t="str">
        <f>IF(入力!K41="","",入力!K41)</f>
        <v/>
      </c>
      <c r="L41" s="84" t="str">
        <f>IF(入力!L41="","",入力!L41)</f>
        <v/>
      </c>
      <c r="M41" s="84" t="str">
        <f>IF(入力!M41="","",入力!M41)</f>
        <v/>
      </c>
      <c r="N41" s="84" t="str">
        <f>IF(入力!N41="","",入力!N41)</f>
        <v/>
      </c>
      <c r="O41" s="84" t="str">
        <f>IF(入力!O41="", IF(L41="","",(L41*(100-N41)/100)),入力!O41)</f>
        <v/>
      </c>
      <c r="P41" s="84" t="str">
        <f>IF(入力!P41="", IF(K41="","",L41/POWER(K41/100,2)),入力!P41)</f>
        <v/>
      </c>
      <c r="Q41" s="220" t="str">
        <f>IF(入力!Q41="","",入力!Q41)</f>
        <v/>
      </c>
      <c r="R41" s="342" t="str">
        <f>IF(入力!R41="","",入力!R41)</f>
        <v/>
      </c>
      <c r="S41" s="109" t="str">
        <f>IF(入力!S41="","",入力!S41)</f>
        <v/>
      </c>
      <c r="T41" s="234" t="str">
        <f>IF(入力!T41="","",入力!T41)</f>
        <v/>
      </c>
      <c r="U41" s="317" t="str">
        <f>IF(入力!U41="","",入力!U41)</f>
        <v/>
      </c>
      <c r="V41" s="231" t="str">
        <f>IF(入力!V41="","",入力!V41)</f>
        <v/>
      </c>
      <c r="W41" s="113" t="str">
        <f>IF(入力!W41="","",入力!W41)</f>
        <v/>
      </c>
      <c r="X41" s="114" t="str">
        <f>IF(入力!X41="","",入力!X41)</f>
        <v/>
      </c>
      <c r="Y41" s="242" t="str">
        <f>IF(入力!Y41="","",入力!Y41)</f>
        <v/>
      </c>
      <c r="Z41" s="242" t="str">
        <f>IF(入力!Z41="","",入力!Z41)</f>
        <v/>
      </c>
      <c r="AA41" s="343" t="str">
        <f>IF(入力!AA41="","",入力!AA41)</f>
        <v/>
      </c>
      <c r="AB41" s="344" t="str">
        <f>IF(入力!AB41="","",入力!AB41)</f>
        <v/>
      </c>
      <c r="AC41" s="246" t="str">
        <f>IF(入力!AC41="", IF(入力!AA41="",IF(入力!AB41="","",入力!AB41-入力!Q41),IF(入力!AB41="",入力!AA41-入力!Q41,IF(入力!AA41&gt;入力!AB41,入力!AA41-入力!Q41,入力!AB41-入力!Q41))),入力!AC41)</f>
        <v/>
      </c>
      <c r="AD41" s="246" t="str">
        <f>IF(入力!AD41="","",入力!AD41)</f>
        <v/>
      </c>
      <c r="AE41" s="246" t="str">
        <f>IF(入力!AE41="","",入力!AE41)</f>
        <v/>
      </c>
      <c r="AF41" s="246" t="str">
        <f>IF(入力!AF41="", IF(入力!AD41="",IF(入力!AE41="","",入力!AE41-入力!Q41),IF(入力!AE41="",入力!AD41-入力!Q41,IF(入力!AD41&gt;入力!AE41,入力!AD41-入力!Q41,入力!AE41-入力!Q41))),入力!AF41)</f>
        <v/>
      </c>
      <c r="AG41" s="246" t="str">
        <f>IF(入力!AG41="","",入力!AG41)</f>
        <v/>
      </c>
      <c r="AH41" s="246" t="str">
        <f>IF(入力!AH41="","",入力!AH41)</f>
        <v/>
      </c>
      <c r="AI41" s="246" t="str">
        <f>IF(入力!AI41="", IF(入力!AG41="",IF(入力!AH41="","",入力!AH41-入力!Q41),IF(入力!AH41="",入力!AG41-入力!Q41,IF(入力!AG41&gt;入力!AH41,入力!AG41-入力!Q41,入力!AH41-入力!Q41))),入力!AI41)</f>
        <v/>
      </c>
      <c r="AJ41" s="242" t="str">
        <f>IF(入力!AJ41="","",入力!AJ41)</f>
        <v/>
      </c>
      <c r="AK41" s="242" t="str">
        <f>IF(入力!AK41="","",入力!AK41)</f>
        <v/>
      </c>
      <c r="AL41" s="237" t="str">
        <f>IF(入力!AL41="","",入力!AL41)</f>
        <v/>
      </c>
      <c r="AM41" s="240" t="str">
        <f>IF(入力!AM41="","",入力!AM41)</f>
        <v/>
      </c>
      <c r="AN41" s="179" t="str">
        <f>IF(入力!AN41="","",入力!AN41)</f>
        <v/>
      </c>
      <c r="AO41" s="84" t="str">
        <f>IF(入力!AO41="","",入力!AO41)</f>
        <v/>
      </c>
      <c r="AP41" s="84" t="str">
        <f>IF(入力!AP41="","",入力!AP41)</f>
        <v/>
      </c>
      <c r="AQ41" s="84" t="str">
        <f>IF(入力!AQ41="","",入力!AQ41)</f>
        <v/>
      </c>
      <c r="AR41" s="84" t="str">
        <f>IF(入力!AR41="","",入力!AR41)</f>
        <v/>
      </c>
      <c r="AS41" s="342" t="str">
        <f>IF(入力!AS41="","",入力!AS41)</f>
        <v/>
      </c>
      <c r="AT41" s="150" t="str">
        <f>IF(入力!AT41="","",入力!AT41)</f>
        <v/>
      </c>
      <c r="AU41" s="369" t="str">
        <f>IF(入力!AU41="","",入力!AU41)</f>
        <v/>
      </c>
      <c r="AV41" s="144" t="str">
        <f>IF(入力!AV41="","",入力!AV41)</f>
        <v/>
      </c>
      <c r="AW41" s="374" t="str">
        <f>IF(入力!AW41="","",入力!AW41)</f>
        <v/>
      </c>
      <c r="AX41" s="144" t="str">
        <f>IF(入力!AX41="","",入力!AX41)</f>
        <v/>
      </c>
      <c r="AY41" s="376" t="str">
        <f>IF(入力!AY41="","",入力!AY41)</f>
        <v/>
      </c>
    </row>
    <row r="42" spans="1:51" ht="14.25" thickBot="1">
      <c r="A42" s="103">
        <f>IF(入力!A42="","",入力!A42)</f>
        <v>30</v>
      </c>
      <c r="B42" s="254" t="str">
        <f>IF(入力!B42="","",入力!B42)</f>
        <v/>
      </c>
      <c r="C42" s="254" t="str">
        <f>IF(入力!C42="","",入力!C42)</f>
        <v/>
      </c>
      <c r="D42" s="290" t="str">
        <f>IF(入力!D42="","",入力!D42)</f>
        <v/>
      </c>
      <c r="E42" s="104" t="str">
        <f>IF(入力!E42="","",入力!E42)</f>
        <v/>
      </c>
      <c r="F42" s="104" t="str">
        <f>IF(入力!F42="","",入力!F42)</f>
        <v/>
      </c>
      <c r="G42" s="254" t="str">
        <f>IF(入力!G42="","",入力!G42)</f>
        <v/>
      </c>
      <c r="H42" s="254" t="str">
        <f>IF(入力!H42="","",入力!H42)</f>
        <v/>
      </c>
      <c r="I42" s="214" t="str">
        <f>IF(入力!I42="","",入力!I42)</f>
        <v/>
      </c>
      <c r="J42" s="214" t="str">
        <f>IF(入力!J42="","",入力!J42)</f>
        <v/>
      </c>
      <c r="K42" s="180" t="str">
        <f>IF(入力!K42="","",入力!K42)</f>
        <v/>
      </c>
      <c r="L42" s="265" t="str">
        <f>IF(入力!L42="","",入力!L42)</f>
        <v/>
      </c>
      <c r="M42" s="265" t="str">
        <f>IF(入力!M42="","",入力!M42)</f>
        <v/>
      </c>
      <c r="N42" s="265" t="str">
        <f>IF(入力!N42="","",入力!N42)</f>
        <v/>
      </c>
      <c r="O42" s="265" t="str">
        <f>IF(入力!O42="", IF(L42="","",(L42*(100-N42)/100)),入力!O42)</f>
        <v/>
      </c>
      <c r="P42" s="265" t="str">
        <f>IF(入力!P42="", IF(K42="","",L42/POWER(K42/100,2)),入力!P42)</f>
        <v/>
      </c>
      <c r="Q42" s="345" t="str">
        <f>IF(入力!Q42="","",入力!Q42)</f>
        <v/>
      </c>
      <c r="R42" s="266" t="str">
        <f>IF(入力!R42="","",入力!R42)</f>
        <v/>
      </c>
      <c r="S42" s="128" t="str">
        <f>IF(入力!S42="","",入力!S42)</f>
        <v/>
      </c>
      <c r="T42" s="346" t="str">
        <f>IF(入力!T42="","",入力!T42)</f>
        <v/>
      </c>
      <c r="U42" s="114" t="str">
        <f>IF(入力!U42="","",入力!U42)</f>
        <v/>
      </c>
      <c r="V42" s="232" t="str">
        <f>IF(入力!V42="","",入力!V42)</f>
        <v/>
      </c>
      <c r="W42" s="128" t="str">
        <f>IF(入力!W42="","",入力!W42)</f>
        <v/>
      </c>
      <c r="X42" s="350" t="str">
        <f>IF(入力!X42="","",入力!X42)</f>
        <v/>
      </c>
      <c r="Y42" s="347" t="str">
        <f>IF(入力!Y42="","",入力!Y42)</f>
        <v/>
      </c>
      <c r="Z42" s="347" t="str">
        <f>IF(入力!Z42="","",入力!Z42)</f>
        <v/>
      </c>
      <c r="AA42" s="348" t="str">
        <f>IF(入力!AA42="","",入力!AA42)</f>
        <v/>
      </c>
      <c r="AB42" s="351" t="str">
        <f>IF(入力!AB42="","",入力!AB42)</f>
        <v/>
      </c>
      <c r="AC42" s="349" t="str">
        <f>IF(入力!AC42="", IF(入力!AA42="",IF(入力!AB42="","",入力!AB42-入力!Q42),IF(入力!AB42="",入力!AA42-入力!Q42,IF(入力!AA42&gt;入力!AB42,入力!AA42-入力!Q42,入力!AB42-入力!Q42))),入力!AC42)</f>
        <v/>
      </c>
      <c r="AD42" s="349" t="str">
        <f>IF(入力!AD42="","",入力!AD42)</f>
        <v/>
      </c>
      <c r="AE42" s="349" t="str">
        <f>IF(入力!AE42="","",入力!AE42)</f>
        <v/>
      </c>
      <c r="AF42" s="349" t="str">
        <f>IF(入力!AF42="", IF(入力!AD42="",IF(入力!AE42="","",入力!AE42-入力!Q42),IF(入力!AE42="",入力!AD42-入力!Q42,IF(入力!AD42&gt;入力!AE42,入力!AD42-入力!Q42,入力!AE42-入力!Q42))),入力!AF42)</f>
        <v/>
      </c>
      <c r="AG42" s="349" t="str">
        <f>IF(入力!AG42="","",入力!AG42)</f>
        <v/>
      </c>
      <c r="AH42" s="349" t="str">
        <f>IF(入力!AH42="","",入力!AH42)</f>
        <v/>
      </c>
      <c r="AI42" s="349" t="str">
        <f>IF(入力!AI42="", IF(入力!AG42="",IF(入力!AH42="","",入力!AH42-入力!Q42),IF(入力!AH42="",入力!AG42-入力!Q42,IF(入力!AG42&gt;入力!AH42,入力!AG42-入力!Q42,入力!AH42-入力!Q42))),入力!AI42)</f>
        <v/>
      </c>
      <c r="AJ42" s="347" t="str">
        <f>IF(入力!AJ42="","",入力!AJ42)</f>
        <v/>
      </c>
      <c r="AK42" s="347" t="str">
        <f>IF(入力!AK42="","",入力!AK42)</f>
        <v/>
      </c>
      <c r="AL42" s="267" t="str">
        <f>IF(入力!AL42="","",入力!AL42)</f>
        <v/>
      </c>
      <c r="AM42" s="268" t="str">
        <f>IF(入力!AM42="","",入力!AM42)</f>
        <v/>
      </c>
      <c r="AN42" s="264" t="str">
        <f>IF(入力!AN42="","",入力!AN42)</f>
        <v/>
      </c>
      <c r="AO42" s="265" t="str">
        <f>IF(入力!AO42="","",入力!AO42)</f>
        <v/>
      </c>
      <c r="AP42" s="265" t="str">
        <f>IF(入力!AP42="","",入力!AP42)</f>
        <v/>
      </c>
      <c r="AQ42" s="265" t="str">
        <f>IF(入力!AQ42="","",入力!AQ42)</f>
        <v/>
      </c>
      <c r="AR42" s="265" t="str">
        <f>IF(入力!AR42="","",入力!AR42)</f>
        <v/>
      </c>
      <c r="AS42" s="266" t="str">
        <f>IF(入力!AS42="","",入力!AS42)</f>
        <v/>
      </c>
      <c r="AT42" s="348" t="str">
        <f>IF(入力!AT42="","",入力!AT42)</f>
        <v/>
      </c>
      <c r="AU42" s="369" t="str">
        <f>IF(入力!AU42="","",入力!AU42)</f>
        <v/>
      </c>
      <c r="AV42" s="144" t="str">
        <f>IF(入力!AV42="","",入力!AV42)</f>
        <v/>
      </c>
      <c r="AW42" s="374" t="str">
        <f>IF(入力!AW42="","",入力!AW42)</f>
        <v/>
      </c>
      <c r="AX42" s="144" t="str">
        <f>IF(入力!AX42="","",入力!AX42)</f>
        <v/>
      </c>
      <c r="AY42" s="376" t="str">
        <f>IF(入力!AY42="","",入力!AY42)</f>
        <v/>
      </c>
    </row>
    <row r="43" spans="1:51" ht="14.25" thickTop="1">
      <c r="A43" s="370"/>
      <c r="B43" s="371"/>
      <c r="C43" s="371"/>
      <c r="D43" s="371"/>
      <c r="E43" s="371"/>
      <c r="F43" s="371"/>
      <c r="G43" s="371"/>
      <c r="H43" s="291"/>
      <c r="I43" s="566" t="s">
        <v>55</v>
      </c>
      <c r="J43" s="567"/>
      <c r="K43" s="285" t="e">
        <f>AVERAGE(K13:K42)</f>
        <v>#DIV/0!</v>
      </c>
      <c r="L43" s="263" t="e">
        <f t="shared" ref="L43:AY43" si="0">AVERAGE(L13:L42)</f>
        <v>#DIV/0!</v>
      </c>
      <c r="M43" s="263" t="e">
        <f t="shared" si="0"/>
        <v>#DIV/0!</v>
      </c>
      <c r="N43" s="263" t="e">
        <f t="shared" si="0"/>
        <v>#DIV/0!</v>
      </c>
      <c r="O43" s="263" t="e">
        <f t="shared" si="0"/>
        <v>#DIV/0!</v>
      </c>
      <c r="P43" s="263" t="e">
        <f t="shared" si="0"/>
        <v>#DIV/0!</v>
      </c>
      <c r="Q43" s="263" t="e">
        <f t="shared" si="0"/>
        <v>#DIV/0!</v>
      </c>
      <c r="R43" s="263" t="e">
        <f t="shared" si="0"/>
        <v>#DIV/0!</v>
      </c>
      <c r="S43" s="263" t="e">
        <f t="shared" si="0"/>
        <v>#DIV/0!</v>
      </c>
      <c r="T43" s="263" t="e">
        <f t="shared" si="0"/>
        <v>#DIV/0!</v>
      </c>
      <c r="U43" s="285" t="e">
        <f t="shared" si="0"/>
        <v>#DIV/0!</v>
      </c>
      <c r="V43" s="285" t="e">
        <f t="shared" si="0"/>
        <v>#DIV/0!</v>
      </c>
      <c r="W43" s="263" t="e">
        <f t="shared" si="0"/>
        <v>#DIV/0!</v>
      </c>
      <c r="X43" s="263" t="e">
        <f t="shared" si="0"/>
        <v>#DIV/0!</v>
      </c>
      <c r="Y43" s="263" t="e">
        <f t="shared" si="0"/>
        <v>#DIV/0!</v>
      </c>
      <c r="Z43" s="263" t="e">
        <f t="shared" si="0"/>
        <v>#DIV/0!</v>
      </c>
      <c r="AA43" s="263" t="e">
        <f t="shared" si="0"/>
        <v>#DIV/0!</v>
      </c>
      <c r="AB43" s="263" t="e">
        <f t="shared" si="0"/>
        <v>#DIV/0!</v>
      </c>
      <c r="AC43" s="263" t="e">
        <f t="shared" si="0"/>
        <v>#DIV/0!</v>
      </c>
      <c r="AD43" s="263" t="e">
        <f t="shared" si="0"/>
        <v>#DIV/0!</v>
      </c>
      <c r="AE43" s="263" t="e">
        <f t="shared" si="0"/>
        <v>#DIV/0!</v>
      </c>
      <c r="AF43" s="263" t="e">
        <f t="shared" si="0"/>
        <v>#DIV/0!</v>
      </c>
      <c r="AG43" s="263" t="e">
        <f t="shared" si="0"/>
        <v>#DIV/0!</v>
      </c>
      <c r="AH43" s="263" t="e">
        <f t="shared" si="0"/>
        <v>#DIV/0!</v>
      </c>
      <c r="AI43" s="263" t="e">
        <f t="shared" si="0"/>
        <v>#DIV/0!</v>
      </c>
      <c r="AJ43" s="263" t="e">
        <f t="shared" si="0"/>
        <v>#DIV/0!</v>
      </c>
      <c r="AK43" s="263" t="e">
        <f t="shared" si="0"/>
        <v>#DIV/0!</v>
      </c>
      <c r="AL43" s="263" t="e">
        <f t="shared" si="0"/>
        <v>#DIV/0!</v>
      </c>
      <c r="AM43" s="263" t="e">
        <f t="shared" si="0"/>
        <v>#DIV/0!</v>
      </c>
      <c r="AN43" s="263" t="e">
        <f t="shared" si="0"/>
        <v>#DIV/0!</v>
      </c>
      <c r="AO43" s="263" t="e">
        <f t="shared" si="0"/>
        <v>#DIV/0!</v>
      </c>
      <c r="AP43" s="263" t="e">
        <f t="shared" si="0"/>
        <v>#DIV/0!</v>
      </c>
      <c r="AQ43" s="263" t="e">
        <f t="shared" si="0"/>
        <v>#DIV/0!</v>
      </c>
      <c r="AR43" s="263" t="e">
        <f t="shared" si="0"/>
        <v>#DIV/0!</v>
      </c>
      <c r="AS43" s="263" t="e">
        <f t="shared" si="0"/>
        <v>#DIV/0!</v>
      </c>
      <c r="AT43" s="263" t="e">
        <f t="shared" si="0"/>
        <v>#DIV/0!</v>
      </c>
      <c r="AU43" s="285" t="e">
        <f t="shared" si="0"/>
        <v>#DIV/0!</v>
      </c>
      <c r="AV43" s="285" t="e">
        <f t="shared" si="0"/>
        <v>#DIV/0!</v>
      </c>
      <c r="AW43" s="285" t="e">
        <f t="shared" si="0"/>
        <v>#DIV/0!</v>
      </c>
      <c r="AX43" s="285" t="e">
        <f t="shared" si="0"/>
        <v>#DIV/0!</v>
      </c>
      <c r="AY43" s="356" t="e">
        <f t="shared" si="0"/>
        <v>#DIV/0!</v>
      </c>
    </row>
    <row r="44" spans="1:51">
      <c r="A44" s="370"/>
      <c r="B44" s="371"/>
      <c r="C44" s="371"/>
      <c r="D44" s="371"/>
      <c r="E44" s="371"/>
      <c r="F44" s="371"/>
      <c r="G44" s="371"/>
      <c r="H44" s="371"/>
      <c r="I44" s="560" t="s">
        <v>56</v>
      </c>
      <c r="J44" s="561"/>
      <c r="K44" s="259" t="e">
        <f>STDEV(K13:K42)</f>
        <v>#DIV/0!</v>
      </c>
      <c r="L44" s="259" t="e">
        <f t="shared" ref="L44:AY44" si="1">STDEV(L13:L42)</f>
        <v>#DIV/0!</v>
      </c>
      <c r="M44" s="259" t="e">
        <f t="shared" si="1"/>
        <v>#DIV/0!</v>
      </c>
      <c r="N44" s="259" t="e">
        <f t="shared" si="1"/>
        <v>#DIV/0!</v>
      </c>
      <c r="O44" s="259" t="e">
        <f t="shared" si="1"/>
        <v>#DIV/0!</v>
      </c>
      <c r="P44" s="259" t="e">
        <f t="shared" si="1"/>
        <v>#DIV/0!</v>
      </c>
      <c r="Q44" s="259" t="e">
        <f t="shared" si="1"/>
        <v>#DIV/0!</v>
      </c>
      <c r="R44" s="259" t="e">
        <f t="shared" si="1"/>
        <v>#DIV/0!</v>
      </c>
      <c r="S44" s="259" t="e">
        <f t="shared" si="1"/>
        <v>#DIV/0!</v>
      </c>
      <c r="T44" s="259" t="e">
        <f t="shared" si="1"/>
        <v>#DIV/0!</v>
      </c>
      <c r="U44" s="259" t="e">
        <f t="shared" si="1"/>
        <v>#DIV/0!</v>
      </c>
      <c r="V44" s="259" t="e">
        <f t="shared" si="1"/>
        <v>#DIV/0!</v>
      </c>
      <c r="W44" s="259" t="e">
        <f t="shared" si="1"/>
        <v>#DIV/0!</v>
      </c>
      <c r="X44" s="259" t="e">
        <f t="shared" si="1"/>
        <v>#DIV/0!</v>
      </c>
      <c r="Y44" s="259" t="e">
        <f t="shared" si="1"/>
        <v>#DIV/0!</v>
      </c>
      <c r="Z44" s="259" t="e">
        <f t="shared" si="1"/>
        <v>#DIV/0!</v>
      </c>
      <c r="AA44" s="259" t="e">
        <f t="shared" si="1"/>
        <v>#DIV/0!</v>
      </c>
      <c r="AB44" s="259" t="e">
        <f t="shared" si="1"/>
        <v>#DIV/0!</v>
      </c>
      <c r="AC44" s="259" t="e">
        <f t="shared" si="1"/>
        <v>#DIV/0!</v>
      </c>
      <c r="AD44" s="259" t="e">
        <f t="shared" si="1"/>
        <v>#DIV/0!</v>
      </c>
      <c r="AE44" s="259" t="e">
        <f t="shared" si="1"/>
        <v>#DIV/0!</v>
      </c>
      <c r="AF44" s="259" t="e">
        <f t="shared" si="1"/>
        <v>#DIV/0!</v>
      </c>
      <c r="AG44" s="259" t="e">
        <f t="shared" si="1"/>
        <v>#DIV/0!</v>
      </c>
      <c r="AH44" s="259" t="e">
        <f t="shared" si="1"/>
        <v>#DIV/0!</v>
      </c>
      <c r="AI44" s="259" t="e">
        <f t="shared" si="1"/>
        <v>#DIV/0!</v>
      </c>
      <c r="AJ44" s="259" t="e">
        <f t="shared" si="1"/>
        <v>#DIV/0!</v>
      </c>
      <c r="AK44" s="259" t="e">
        <f t="shared" si="1"/>
        <v>#DIV/0!</v>
      </c>
      <c r="AL44" s="259" t="e">
        <f t="shared" si="1"/>
        <v>#DIV/0!</v>
      </c>
      <c r="AM44" s="259" t="e">
        <f t="shared" si="1"/>
        <v>#DIV/0!</v>
      </c>
      <c r="AN44" s="259" t="e">
        <f t="shared" si="1"/>
        <v>#DIV/0!</v>
      </c>
      <c r="AO44" s="259" t="e">
        <f t="shared" si="1"/>
        <v>#DIV/0!</v>
      </c>
      <c r="AP44" s="259" t="e">
        <f t="shared" si="1"/>
        <v>#DIV/0!</v>
      </c>
      <c r="AQ44" s="259" t="e">
        <f t="shared" si="1"/>
        <v>#DIV/0!</v>
      </c>
      <c r="AR44" s="259" t="e">
        <f t="shared" si="1"/>
        <v>#DIV/0!</v>
      </c>
      <c r="AS44" s="259" t="e">
        <f t="shared" si="1"/>
        <v>#DIV/0!</v>
      </c>
      <c r="AT44" s="259" t="e">
        <f t="shared" si="1"/>
        <v>#DIV/0!</v>
      </c>
      <c r="AU44" s="259" t="e">
        <f t="shared" si="1"/>
        <v>#DIV/0!</v>
      </c>
      <c r="AV44" s="259" t="e">
        <f t="shared" si="1"/>
        <v>#DIV/0!</v>
      </c>
      <c r="AW44" s="259" t="e">
        <f t="shared" si="1"/>
        <v>#DIV/0!</v>
      </c>
      <c r="AX44" s="259" t="e">
        <f t="shared" si="1"/>
        <v>#DIV/0!</v>
      </c>
      <c r="AY44" s="357" t="e">
        <f t="shared" si="1"/>
        <v>#DIV/0!</v>
      </c>
    </row>
    <row r="45" spans="1:51">
      <c r="A45" s="370"/>
      <c r="B45" s="371"/>
      <c r="C45" s="371"/>
      <c r="D45" s="371"/>
      <c r="E45" s="371"/>
      <c r="F45" s="371"/>
      <c r="G45" s="371"/>
      <c r="H45" s="371"/>
      <c r="I45" s="560" t="s">
        <v>257</v>
      </c>
      <c r="J45" s="561"/>
      <c r="K45" s="259">
        <f>MAX(K13:K42)</f>
        <v>0</v>
      </c>
      <c r="L45" s="259">
        <f>MIN(L13:L42)</f>
        <v>0</v>
      </c>
      <c r="M45" s="259">
        <f>MIN(M13:M42)</f>
        <v>0</v>
      </c>
      <c r="N45" s="259">
        <f>MIN(N13:N42)</f>
        <v>0</v>
      </c>
      <c r="O45" s="259">
        <f>MIN(O13:O42)</f>
        <v>0</v>
      </c>
      <c r="P45" s="259">
        <f>MIN(P13:P42)</f>
        <v>0</v>
      </c>
      <c r="Q45" s="259">
        <f t="shared" ref="Q45:AY45" si="2">MAX(Q13:Q42)</f>
        <v>0</v>
      </c>
      <c r="R45" s="259">
        <f t="shared" si="2"/>
        <v>0</v>
      </c>
      <c r="S45" s="259">
        <f t="shared" ref="S45:Z45" si="3">MIN(S13:S42)</f>
        <v>0</v>
      </c>
      <c r="T45" s="259">
        <f t="shared" si="3"/>
        <v>0</v>
      </c>
      <c r="U45" s="259">
        <f t="shared" si="3"/>
        <v>0</v>
      </c>
      <c r="V45" s="259">
        <f t="shared" si="3"/>
        <v>0</v>
      </c>
      <c r="W45" s="259">
        <f t="shared" si="3"/>
        <v>0</v>
      </c>
      <c r="X45" s="259">
        <f t="shared" si="3"/>
        <v>0</v>
      </c>
      <c r="Y45" s="259">
        <f t="shared" si="3"/>
        <v>0</v>
      </c>
      <c r="Z45" s="259">
        <f t="shared" si="3"/>
        <v>0</v>
      </c>
      <c r="AA45" s="259">
        <f t="shared" si="2"/>
        <v>0</v>
      </c>
      <c r="AB45" s="259">
        <f t="shared" si="2"/>
        <v>0</v>
      </c>
      <c r="AC45" s="259">
        <f t="shared" si="2"/>
        <v>0</v>
      </c>
      <c r="AD45" s="259">
        <f t="shared" si="2"/>
        <v>0</v>
      </c>
      <c r="AE45" s="259">
        <f t="shared" si="2"/>
        <v>0</v>
      </c>
      <c r="AF45" s="259">
        <f t="shared" si="2"/>
        <v>0</v>
      </c>
      <c r="AG45" s="259">
        <f t="shared" si="2"/>
        <v>0</v>
      </c>
      <c r="AH45" s="259">
        <f t="shared" si="2"/>
        <v>0</v>
      </c>
      <c r="AI45" s="259">
        <f t="shared" si="2"/>
        <v>0</v>
      </c>
      <c r="AJ45" s="259">
        <f t="shared" si="2"/>
        <v>0</v>
      </c>
      <c r="AK45" s="259">
        <f t="shared" si="2"/>
        <v>0</v>
      </c>
      <c r="AL45" s="259">
        <f t="shared" si="2"/>
        <v>0</v>
      </c>
      <c r="AM45" s="259">
        <f t="shared" si="2"/>
        <v>0</v>
      </c>
      <c r="AN45" s="259">
        <f t="shared" si="2"/>
        <v>0</v>
      </c>
      <c r="AO45" s="259">
        <f t="shared" si="2"/>
        <v>0</v>
      </c>
      <c r="AP45" s="259">
        <f t="shared" si="2"/>
        <v>0</v>
      </c>
      <c r="AQ45" s="259">
        <f t="shared" si="2"/>
        <v>0</v>
      </c>
      <c r="AR45" s="259">
        <f t="shared" si="2"/>
        <v>0</v>
      </c>
      <c r="AS45" s="259">
        <f t="shared" si="2"/>
        <v>0</v>
      </c>
      <c r="AT45" s="259">
        <f t="shared" si="2"/>
        <v>0</v>
      </c>
      <c r="AU45" s="259">
        <f t="shared" si="2"/>
        <v>0</v>
      </c>
      <c r="AV45" s="259">
        <f t="shared" si="2"/>
        <v>0</v>
      </c>
      <c r="AW45" s="259">
        <f t="shared" si="2"/>
        <v>0</v>
      </c>
      <c r="AX45" s="259">
        <f t="shared" si="2"/>
        <v>0</v>
      </c>
      <c r="AY45" s="357">
        <f t="shared" si="2"/>
        <v>0</v>
      </c>
    </row>
    <row r="46" spans="1:51">
      <c r="A46" s="370"/>
      <c r="B46" s="371"/>
      <c r="C46" s="371"/>
      <c r="D46" s="371"/>
      <c r="E46" s="371"/>
      <c r="F46" s="371"/>
      <c r="G46" s="371"/>
      <c r="H46" s="371"/>
      <c r="I46" s="560" t="s">
        <v>258</v>
      </c>
      <c r="J46" s="561"/>
      <c r="K46" s="259">
        <f>MIN(K13:K42)</f>
        <v>0</v>
      </c>
      <c r="L46" s="259">
        <f>MAX(L13:L42)</f>
        <v>0</v>
      </c>
      <c r="M46" s="259">
        <f>MAX(M13:M42)</f>
        <v>0</v>
      </c>
      <c r="N46" s="259">
        <f>MAX(N13:N42)</f>
        <v>0</v>
      </c>
      <c r="O46" s="259">
        <f>MAX(O13:O42)</f>
        <v>0</v>
      </c>
      <c r="P46" s="259">
        <f>MAX(P13:P42)</f>
        <v>0</v>
      </c>
      <c r="Q46" s="259">
        <f t="shared" ref="Q46:AY46" si="4">MIN(Q13:Q42)</f>
        <v>0</v>
      </c>
      <c r="R46" s="259">
        <f t="shared" si="4"/>
        <v>0</v>
      </c>
      <c r="S46" s="259">
        <f t="shared" ref="S46:Z46" si="5">MAX(S13:S42)</f>
        <v>0</v>
      </c>
      <c r="T46" s="259">
        <f t="shared" si="5"/>
        <v>0</v>
      </c>
      <c r="U46" s="259">
        <f t="shared" si="5"/>
        <v>0</v>
      </c>
      <c r="V46" s="259">
        <f t="shared" si="5"/>
        <v>0</v>
      </c>
      <c r="W46" s="259">
        <f t="shared" si="5"/>
        <v>0</v>
      </c>
      <c r="X46" s="259">
        <f t="shared" si="5"/>
        <v>0</v>
      </c>
      <c r="Y46" s="259">
        <f t="shared" si="5"/>
        <v>0</v>
      </c>
      <c r="Z46" s="259">
        <f t="shared" si="5"/>
        <v>0</v>
      </c>
      <c r="AA46" s="259">
        <f t="shared" si="4"/>
        <v>0</v>
      </c>
      <c r="AB46" s="259">
        <f t="shared" si="4"/>
        <v>0</v>
      </c>
      <c r="AC46" s="259">
        <f t="shared" si="4"/>
        <v>0</v>
      </c>
      <c r="AD46" s="259">
        <f t="shared" si="4"/>
        <v>0</v>
      </c>
      <c r="AE46" s="259">
        <f t="shared" si="4"/>
        <v>0</v>
      </c>
      <c r="AF46" s="259">
        <f t="shared" si="4"/>
        <v>0</v>
      </c>
      <c r="AG46" s="259">
        <f t="shared" si="4"/>
        <v>0</v>
      </c>
      <c r="AH46" s="259">
        <f t="shared" si="4"/>
        <v>0</v>
      </c>
      <c r="AI46" s="259">
        <f t="shared" si="4"/>
        <v>0</v>
      </c>
      <c r="AJ46" s="259">
        <f t="shared" si="4"/>
        <v>0</v>
      </c>
      <c r="AK46" s="259">
        <f t="shared" si="4"/>
        <v>0</v>
      </c>
      <c r="AL46" s="259">
        <f t="shared" si="4"/>
        <v>0</v>
      </c>
      <c r="AM46" s="259">
        <f t="shared" si="4"/>
        <v>0</v>
      </c>
      <c r="AN46" s="259">
        <f t="shared" si="4"/>
        <v>0</v>
      </c>
      <c r="AO46" s="259">
        <f t="shared" si="4"/>
        <v>0</v>
      </c>
      <c r="AP46" s="259">
        <f t="shared" si="4"/>
        <v>0</v>
      </c>
      <c r="AQ46" s="259">
        <f t="shared" si="4"/>
        <v>0</v>
      </c>
      <c r="AR46" s="259">
        <f t="shared" si="4"/>
        <v>0</v>
      </c>
      <c r="AS46" s="259">
        <f t="shared" si="4"/>
        <v>0</v>
      </c>
      <c r="AT46" s="259">
        <f t="shared" si="4"/>
        <v>0</v>
      </c>
      <c r="AU46" s="259">
        <f t="shared" si="4"/>
        <v>0</v>
      </c>
      <c r="AV46" s="259">
        <f t="shared" si="4"/>
        <v>0</v>
      </c>
      <c r="AW46" s="259">
        <f t="shared" si="4"/>
        <v>0</v>
      </c>
      <c r="AX46" s="259">
        <f t="shared" si="4"/>
        <v>0</v>
      </c>
      <c r="AY46" s="260">
        <f t="shared" si="4"/>
        <v>0</v>
      </c>
    </row>
    <row r="47" spans="1:51">
      <c r="A47" s="370"/>
      <c r="B47" s="371"/>
      <c r="C47" s="371"/>
      <c r="D47" s="371"/>
      <c r="E47" s="371"/>
      <c r="F47" s="371"/>
      <c r="G47" s="371"/>
      <c r="H47" s="371"/>
      <c r="I47" s="560" t="s">
        <v>75</v>
      </c>
      <c r="J47" s="561"/>
      <c r="K47" s="259" t="e">
        <f>MEDIAN(K13:K42)</f>
        <v>#NUM!</v>
      </c>
      <c r="L47" s="259" t="e">
        <f t="shared" ref="L47:AY47" si="6">MEDIAN(L13:L42)</f>
        <v>#NUM!</v>
      </c>
      <c r="M47" s="259" t="e">
        <f t="shared" si="6"/>
        <v>#NUM!</v>
      </c>
      <c r="N47" s="259" t="e">
        <f t="shared" si="6"/>
        <v>#NUM!</v>
      </c>
      <c r="O47" s="259" t="e">
        <f t="shared" si="6"/>
        <v>#NUM!</v>
      </c>
      <c r="P47" s="259" t="e">
        <f t="shared" si="6"/>
        <v>#NUM!</v>
      </c>
      <c r="Q47" s="259" t="e">
        <f t="shared" si="6"/>
        <v>#NUM!</v>
      </c>
      <c r="R47" s="259" t="e">
        <f t="shared" si="6"/>
        <v>#NUM!</v>
      </c>
      <c r="S47" s="259" t="e">
        <f t="shared" si="6"/>
        <v>#NUM!</v>
      </c>
      <c r="T47" s="259" t="e">
        <f t="shared" si="6"/>
        <v>#NUM!</v>
      </c>
      <c r="U47" s="259" t="e">
        <f t="shared" si="6"/>
        <v>#NUM!</v>
      </c>
      <c r="V47" s="259" t="e">
        <f t="shared" si="6"/>
        <v>#NUM!</v>
      </c>
      <c r="W47" s="259" t="e">
        <f t="shared" si="6"/>
        <v>#NUM!</v>
      </c>
      <c r="X47" s="259" t="e">
        <f t="shared" si="6"/>
        <v>#NUM!</v>
      </c>
      <c r="Y47" s="259" t="e">
        <f t="shared" si="6"/>
        <v>#NUM!</v>
      </c>
      <c r="Z47" s="259" t="e">
        <f t="shared" si="6"/>
        <v>#NUM!</v>
      </c>
      <c r="AA47" s="259" t="e">
        <f t="shared" si="6"/>
        <v>#NUM!</v>
      </c>
      <c r="AB47" s="259" t="e">
        <f t="shared" si="6"/>
        <v>#NUM!</v>
      </c>
      <c r="AC47" s="259" t="e">
        <f t="shared" si="6"/>
        <v>#NUM!</v>
      </c>
      <c r="AD47" s="259" t="e">
        <f t="shared" si="6"/>
        <v>#NUM!</v>
      </c>
      <c r="AE47" s="259" t="e">
        <f t="shared" si="6"/>
        <v>#NUM!</v>
      </c>
      <c r="AF47" s="259" t="e">
        <f t="shared" si="6"/>
        <v>#NUM!</v>
      </c>
      <c r="AG47" s="259" t="e">
        <f t="shared" si="6"/>
        <v>#NUM!</v>
      </c>
      <c r="AH47" s="259" t="e">
        <f t="shared" si="6"/>
        <v>#NUM!</v>
      </c>
      <c r="AI47" s="259" t="e">
        <f t="shared" si="6"/>
        <v>#NUM!</v>
      </c>
      <c r="AJ47" s="259" t="e">
        <f t="shared" si="6"/>
        <v>#NUM!</v>
      </c>
      <c r="AK47" s="259" t="e">
        <f t="shared" si="6"/>
        <v>#NUM!</v>
      </c>
      <c r="AL47" s="259" t="e">
        <f t="shared" si="6"/>
        <v>#NUM!</v>
      </c>
      <c r="AM47" s="259" t="e">
        <f t="shared" si="6"/>
        <v>#NUM!</v>
      </c>
      <c r="AN47" s="259" t="e">
        <f t="shared" si="6"/>
        <v>#NUM!</v>
      </c>
      <c r="AO47" s="259" t="e">
        <f t="shared" si="6"/>
        <v>#NUM!</v>
      </c>
      <c r="AP47" s="259" t="e">
        <f t="shared" si="6"/>
        <v>#NUM!</v>
      </c>
      <c r="AQ47" s="259" t="e">
        <f t="shared" si="6"/>
        <v>#NUM!</v>
      </c>
      <c r="AR47" s="259" t="e">
        <f t="shared" si="6"/>
        <v>#NUM!</v>
      </c>
      <c r="AS47" s="259" t="e">
        <f t="shared" si="6"/>
        <v>#NUM!</v>
      </c>
      <c r="AT47" s="259" t="e">
        <f t="shared" si="6"/>
        <v>#NUM!</v>
      </c>
      <c r="AU47" s="259" t="e">
        <f t="shared" si="6"/>
        <v>#NUM!</v>
      </c>
      <c r="AV47" s="259" t="e">
        <f t="shared" si="6"/>
        <v>#NUM!</v>
      </c>
      <c r="AW47" s="259" t="e">
        <f t="shared" si="6"/>
        <v>#NUM!</v>
      </c>
      <c r="AX47" s="259" t="e">
        <f t="shared" si="6"/>
        <v>#NUM!</v>
      </c>
      <c r="AY47" s="357" t="e">
        <f t="shared" si="6"/>
        <v>#NUM!</v>
      </c>
    </row>
    <row r="48" spans="1:51" ht="14.25" thickBot="1">
      <c r="A48" s="372"/>
      <c r="B48" s="373"/>
      <c r="C48" s="373"/>
      <c r="D48" s="373"/>
      <c r="E48" s="373"/>
      <c r="F48" s="373"/>
      <c r="G48" s="373"/>
      <c r="H48" s="373"/>
      <c r="I48" s="562" t="s">
        <v>259</v>
      </c>
      <c r="J48" s="563"/>
      <c r="K48" s="261" t="e">
        <f>VAR(K13:K42)</f>
        <v>#DIV/0!</v>
      </c>
      <c r="L48" s="261" t="e">
        <f t="shared" ref="L48:AY48" si="7">VAR(L13:L42)</f>
        <v>#DIV/0!</v>
      </c>
      <c r="M48" s="261" t="e">
        <f t="shared" si="7"/>
        <v>#DIV/0!</v>
      </c>
      <c r="N48" s="261" t="e">
        <f t="shared" si="7"/>
        <v>#DIV/0!</v>
      </c>
      <c r="O48" s="261" t="e">
        <f t="shared" si="7"/>
        <v>#DIV/0!</v>
      </c>
      <c r="P48" s="261" t="e">
        <f t="shared" si="7"/>
        <v>#DIV/0!</v>
      </c>
      <c r="Q48" s="261" t="e">
        <f t="shared" si="7"/>
        <v>#DIV/0!</v>
      </c>
      <c r="R48" s="261" t="e">
        <f t="shared" si="7"/>
        <v>#DIV/0!</v>
      </c>
      <c r="S48" s="261" t="e">
        <f t="shared" si="7"/>
        <v>#DIV/0!</v>
      </c>
      <c r="T48" s="261" t="e">
        <f t="shared" si="7"/>
        <v>#DIV/0!</v>
      </c>
      <c r="U48" s="261" t="e">
        <f t="shared" si="7"/>
        <v>#DIV/0!</v>
      </c>
      <c r="V48" s="261" t="e">
        <f t="shared" si="7"/>
        <v>#DIV/0!</v>
      </c>
      <c r="W48" s="261" t="e">
        <f t="shared" si="7"/>
        <v>#DIV/0!</v>
      </c>
      <c r="X48" s="261" t="e">
        <f t="shared" si="7"/>
        <v>#DIV/0!</v>
      </c>
      <c r="Y48" s="261" t="e">
        <f t="shared" si="7"/>
        <v>#DIV/0!</v>
      </c>
      <c r="Z48" s="261" t="e">
        <f t="shared" si="7"/>
        <v>#DIV/0!</v>
      </c>
      <c r="AA48" s="261" t="e">
        <f t="shared" si="7"/>
        <v>#DIV/0!</v>
      </c>
      <c r="AB48" s="261" t="e">
        <f t="shared" si="7"/>
        <v>#DIV/0!</v>
      </c>
      <c r="AC48" s="261" t="e">
        <f t="shared" si="7"/>
        <v>#DIV/0!</v>
      </c>
      <c r="AD48" s="261" t="e">
        <f t="shared" si="7"/>
        <v>#DIV/0!</v>
      </c>
      <c r="AE48" s="261" t="e">
        <f t="shared" si="7"/>
        <v>#DIV/0!</v>
      </c>
      <c r="AF48" s="261" t="e">
        <f t="shared" si="7"/>
        <v>#DIV/0!</v>
      </c>
      <c r="AG48" s="261" t="e">
        <f t="shared" si="7"/>
        <v>#DIV/0!</v>
      </c>
      <c r="AH48" s="261" t="e">
        <f t="shared" si="7"/>
        <v>#DIV/0!</v>
      </c>
      <c r="AI48" s="261" t="e">
        <f t="shared" si="7"/>
        <v>#DIV/0!</v>
      </c>
      <c r="AJ48" s="261" t="e">
        <f t="shared" si="7"/>
        <v>#DIV/0!</v>
      </c>
      <c r="AK48" s="261" t="e">
        <f t="shared" si="7"/>
        <v>#DIV/0!</v>
      </c>
      <c r="AL48" s="261" t="e">
        <f t="shared" si="7"/>
        <v>#DIV/0!</v>
      </c>
      <c r="AM48" s="261" t="e">
        <f t="shared" si="7"/>
        <v>#DIV/0!</v>
      </c>
      <c r="AN48" s="261" t="e">
        <f t="shared" si="7"/>
        <v>#DIV/0!</v>
      </c>
      <c r="AO48" s="261" t="e">
        <f t="shared" si="7"/>
        <v>#DIV/0!</v>
      </c>
      <c r="AP48" s="261" t="e">
        <f t="shared" si="7"/>
        <v>#DIV/0!</v>
      </c>
      <c r="AQ48" s="261" t="e">
        <f t="shared" si="7"/>
        <v>#DIV/0!</v>
      </c>
      <c r="AR48" s="261" t="e">
        <f t="shared" si="7"/>
        <v>#DIV/0!</v>
      </c>
      <c r="AS48" s="261" t="e">
        <f t="shared" si="7"/>
        <v>#DIV/0!</v>
      </c>
      <c r="AT48" s="261" t="e">
        <f t="shared" si="7"/>
        <v>#DIV/0!</v>
      </c>
      <c r="AU48" s="261" t="e">
        <f t="shared" si="7"/>
        <v>#DIV/0!</v>
      </c>
      <c r="AV48" s="261" t="e">
        <f t="shared" si="7"/>
        <v>#DIV/0!</v>
      </c>
      <c r="AW48" s="261" t="e">
        <f t="shared" si="7"/>
        <v>#DIV/0!</v>
      </c>
      <c r="AX48" s="261" t="e">
        <f t="shared" si="7"/>
        <v>#DIV/0!</v>
      </c>
      <c r="AY48" s="394" t="e">
        <f t="shared" si="7"/>
        <v>#DIV/0!</v>
      </c>
    </row>
    <row r="49" spans="1:44">
      <c r="A49" s="229"/>
      <c r="B49" s="229"/>
      <c r="C49" s="229"/>
      <c r="D49" s="229"/>
      <c r="E49" s="229"/>
      <c r="F49" s="229"/>
      <c r="G49" s="229"/>
      <c r="H49" s="229"/>
      <c r="I49" s="311"/>
      <c r="J49" s="311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</row>
    <row r="50" spans="1:44" ht="14.25">
      <c r="A50" s="503" t="s">
        <v>181</v>
      </c>
      <c r="B50" s="503"/>
      <c r="C50" s="503"/>
      <c r="D50" s="503"/>
      <c r="E50" s="503"/>
      <c r="F50" s="217"/>
      <c r="G50" s="229"/>
      <c r="H50" s="229"/>
      <c r="I50" s="311"/>
      <c r="J50" s="311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</row>
    <row r="51" spans="1:44" ht="14.25" thickBot="1">
      <c r="G51" s="229"/>
      <c r="H51" s="229"/>
      <c r="I51" s="311"/>
      <c r="J51" s="311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</row>
    <row r="52" spans="1:44" ht="14.25" thickBot="1">
      <c r="A52" s="504" t="s">
        <v>152</v>
      </c>
      <c r="B52" s="505"/>
      <c r="C52" s="513">
        <f>IF(入力!C3="","",入力!C3)</f>
        <v>42231</v>
      </c>
      <c r="D52" s="513"/>
      <c r="E52" s="514"/>
      <c r="G52" s="258" t="s">
        <v>182</v>
      </c>
      <c r="H52" s="229"/>
      <c r="I52" s="311"/>
      <c r="J52" s="311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</row>
    <row r="53" spans="1:44" ht="14.25" thickBot="1">
      <c r="A53" s="504" t="s">
        <v>153</v>
      </c>
      <c r="B53" s="505"/>
      <c r="C53" s="513" t="str">
        <f>IF(入力!C4="","",入力!C4)</f>
        <v>2015.08.15</v>
      </c>
      <c r="D53" s="513"/>
      <c r="E53" s="514"/>
      <c r="G53" s="258" t="s">
        <v>183</v>
      </c>
      <c r="H53" s="229"/>
      <c r="I53" s="311"/>
      <c r="J53" s="311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</row>
    <row r="54" spans="1:44" ht="14.25" thickBot="1">
      <c r="A54" s="506" t="s">
        <v>112</v>
      </c>
      <c r="B54" s="507"/>
      <c r="C54" s="513" t="str">
        <f>IF(入力!C5="","",入力!C5)</f>
        <v>National Training Center</v>
      </c>
      <c r="D54" s="513"/>
      <c r="E54" s="514"/>
      <c r="G54" s="258" t="s">
        <v>186</v>
      </c>
      <c r="H54" s="229"/>
      <c r="I54" s="311"/>
      <c r="J54" s="311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</row>
    <row r="55" spans="1:44" ht="14.25" thickBot="1">
      <c r="A55" s="508" t="s">
        <v>113</v>
      </c>
      <c r="B55" s="509"/>
      <c r="C55" s="558" t="str">
        <f>IF(入力!C6="","",入力!C6)</f>
        <v>全国●●●選抜</v>
      </c>
      <c r="D55" s="558"/>
      <c r="E55" s="559"/>
      <c r="G55" s="258" t="s">
        <v>187</v>
      </c>
      <c r="H55" s="229"/>
      <c r="I55" s="311"/>
      <c r="J55" s="311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</row>
    <row r="56" spans="1:44" ht="14.25" thickBot="1">
      <c r="A56" s="229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312"/>
    </row>
    <row r="57" spans="1:44">
      <c r="A57" s="510" t="s">
        <v>47</v>
      </c>
      <c r="B57" s="472" t="s">
        <v>62</v>
      </c>
      <c r="C57" s="472" t="s">
        <v>114</v>
      </c>
      <c r="D57" s="472" t="s">
        <v>83</v>
      </c>
      <c r="E57" s="472" t="s">
        <v>88</v>
      </c>
      <c r="F57" s="472" t="s">
        <v>115</v>
      </c>
      <c r="G57" s="472" t="s">
        <v>86</v>
      </c>
      <c r="H57" s="472" t="s">
        <v>64</v>
      </c>
      <c r="I57" s="472" t="s">
        <v>84</v>
      </c>
      <c r="J57" s="493" t="s">
        <v>85</v>
      </c>
      <c r="K57" s="475" t="s">
        <v>124</v>
      </c>
      <c r="L57" s="476"/>
      <c r="M57" s="476"/>
      <c r="N57" s="476"/>
      <c r="O57" s="476"/>
      <c r="P57" s="476"/>
      <c r="Q57" s="477"/>
      <c r="R57" s="564" t="s">
        <v>125</v>
      </c>
      <c r="S57" s="520" t="s">
        <v>128</v>
      </c>
      <c r="T57" s="522"/>
      <c r="U57" s="484" t="s">
        <v>139</v>
      </c>
      <c r="V57" s="485"/>
      <c r="W57" s="485"/>
      <c r="X57" s="485"/>
      <c r="Y57" s="485"/>
      <c r="Z57" s="485"/>
      <c r="AA57" s="485"/>
      <c r="AB57" s="486"/>
      <c r="AC57" s="568" t="s">
        <v>142</v>
      </c>
      <c r="AD57" s="569"/>
      <c r="AE57" s="569"/>
      <c r="AF57" s="569"/>
      <c r="AG57" s="569"/>
      <c r="AH57" s="570"/>
      <c r="AI57" s="397" t="s">
        <v>149</v>
      </c>
      <c r="AJ57" s="398"/>
      <c r="AK57" s="537" t="s">
        <v>264</v>
      </c>
      <c r="AL57" s="575"/>
      <c r="AM57" s="578" t="s">
        <v>260</v>
      </c>
      <c r="AP57" s="229"/>
    </row>
    <row r="58" spans="1:44">
      <c r="A58" s="511"/>
      <c r="B58" s="473"/>
      <c r="C58" s="473"/>
      <c r="D58" s="473"/>
      <c r="E58" s="473"/>
      <c r="F58" s="473"/>
      <c r="G58" s="473"/>
      <c r="H58" s="473"/>
      <c r="I58" s="473"/>
      <c r="J58" s="494"/>
      <c r="K58" s="478"/>
      <c r="L58" s="479"/>
      <c r="M58" s="479"/>
      <c r="N58" s="479"/>
      <c r="O58" s="479"/>
      <c r="P58" s="479"/>
      <c r="Q58" s="480"/>
      <c r="R58" s="565"/>
      <c r="S58" s="523"/>
      <c r="T58" s="525"/>
      <c r="U58" s="496" t="s">
        <v>140</v>
      </c>
      <c r="V58" s="497"/>
      <c r="W58" s="497"/>
      <c r="X58" s="497"/>
      <c r="Y58" s="497"/>
      <c r="Z58" s="497"/>
      <c r="AA58" s="498"/>
      <c r="AB58" s="295" t="s">
        <v>131</v>
      </c>
      <c r="AC58" s="580" t="s">
        <v>143</v>
      </c>
      <c r="AD58" s="548"/>
      <c r="AE58" s="547" t="s">
        <v>144</v>
      </c>
      <c r="AF58" s="548"/>
      <c r="AG58" s="547" t="s">
        <v>145</v>
      </c>
      <c r="AH58" s="548"/>
      <c r="AI58" s="399"/>
      <c r="AJ58" s="400"/>
      <c r="AK58" s="540"/>
      <c r="AL58" s="576"/>
      <c r="AM58" s="579"/>
    </row>
    <row r="59" spans="1:44">
      <c r="A59" s="511"/>
      <c r="B59" s="473"/>
      <c r="C59" s="473"/>
      <c r="D59" s="473"/>
      <c r="E59" s="473"/>
      <c r="F59" s="473"/>
      <c r="G59" s="473"/>
      <c r="H59" s="473"/>
      <c r="I59" s="473"/>
      <c r="J59" s="494"/>
      <c r="K59" s="221" t="s">
        <v>116</v>
      </c>
      <c r="L59" s="222" t="s">
        <v>117</v>
      </c>
      <c r="M59" s="223" t="s">
        <v>118</v>
      </c>
      <c r="N59" s="223" t="s">
        <v>135</v>
      </c>
      <c r="O59" s="223" t="s">
        <v>123</v>
      </c>
      <c r="P59" s="491" t="s">
        <v>179</v>
      </c>
      <c r="Q59" s="492"/>
      <c r="R59" s="292" t="s">
        <v>126</v>
      </c>
      <c r="S59" s="293" t="s">
        <v>129</v>
      </c>
      <c r="T59" s="298" t="s">
        <v>130</v>
      </c>
      <c r="U59" s="500" t="s">
        <v>141</v>
      </c>
      <c r="V59" s="501"/>
      <c r="W59" s="481" t="s">
        <v>132</v>
      </c>
      <c r="X59" s="483"/>
      <c r="Y59" s="481" t="s">
        <v>261</v>
      </c>
      <c r="Z59" s="483"/>
      <c r="AA59" s="286" t="s">
        <v>133</v>
      </c>
      <c r="AB59" s="296" t="s">
        <v>134</v>
      </c>
      <c r="AC59" s="551" t="s">
        <v>146</v>
      </c>
      <c r="AD59" s="551"/>
      <c r="AE59" s="307" t="s">
        <v>147</v>
      </c>
      <c r="AF59" s="307" t="s">
        <v>263</v>
      </c>
      <c r="AG59" s="555" t="s">
        <v>236</v>
      </c>
      <c r="AH59" s="556"/>
      <c r="AI59" s="226" t="s">
        <v>150</v>
      </c>
      <c r="AJ59" s="358" t="s">
        <v>151</v>
      </c>
      <c r="AK59" s="390" t="s">
        <v>268</v>
      </c>
      <c r="AL59" s="387" t="s">
        <v>269</v>
      </c>
      <c r="AM59" s="353"/>
    </row>
    <row r="60" spans="1:44">
      <c r="A60" s="511"/>
      <c r="B60" s="473"/>
      <c r="C60" s="473"/>
      <c r="D60" s="473"/>
      <c r="E60" s="473"/>
      <c r="F60" s="473"/>
      <c r="G60" s="473"/>
      <c r="H60" s="473"/>
      <c r="I60" s="473"/>
      <c r="J60" s="494"/>
      <c r="K60" s="205"/>
      <c r="L60" s="206"/>
      <c r="M60" s="207"/>
      <c r="N60" s="207"/>
      <c r="O60" s="207"/>
      <c r="P60" s="224" t="s">
        <v>157</v>
      </c>
      <c r="Q60" s="225" t="s">
        <v>158</v>
      </c>
      <c r="R60" s="208"/>
      <c r="S60" s="210"/>
      <c r="T60" s="287"/>
      <c r="U60" s="185"/>
      <c r="V60" s="187" t="s">
        <v>155</v>
      </c>
      <c r="W60" s="185"/>
      <c r="X60" s="187" t="s">
        <v>155</v>
      </c>
      <c r="Y60" s="185"/>
      <c r="Z60" s="187" t="s">
        <v>155</v>
      </c>
      <c r="AA60" s="185"/>
      <c r="AB60" s="297"/>
      <c r="AC60" s="186" t="s">
        <v>160</v>
      </c>
      <c r="AD60" s="188" t="s">
        <v>161</v>
      </c>
      <c r="AE60" s="186"/>
      <c r="AF60" s="186"/>
      <c r="AG60" s="186" t="s">
        <v>271</v>
      </c>
      <c r="AH60" s="203" t="s">
        <v>272</v>
      </c>
      <c r="AI60" s="204"/>
      <c r="AJ60" s="359"/>
      <c r="AK60" s="391"/>
      <c r="AL60" s="388"/>
      <c r="AM60" s="354"/>
    </row>
    <row r="61" spans="1:44">
      <c r="A61" s="512"/>
      <c r="B61" s="474"/>
      <c r="C61" s="474"/>
      <c r="D61" s="474"/>
      <c r="E61" s="474"/>
      <c r="F61" s="474"/>
      <c r="G61" s="474"/>
      <c r="H61" s="474"/>
      <c r="I61" s="474"/>
      <c r="J61" s="495"/>
      <c r="K61" s="189" t="s">
        <v>120</v>
      </c>
      <c r="L61" s="190" t="s">
        <v>119</v>
      </c>
      <c r="M61" s="191" t="s">
        <v>122</v>
      </c>
      <c r="N61" s="191" t="s">
        <v>119</v>
      </c>
      <c r="O61" s="191" t="s">
        <v>159</v>
      </c>
      <c r="P61" s="255" t="s">
        <v>120</v>
      </c>
      <c r="Q61" s="256" t="s">
        <v>120</v>
      </c>
      <c r="R61" s="192" t="s">
        <v>127</v>
      </c>
      <c r="S61" s="196" t="s">
        <v>127</v>
      </c>
      <c r="T61" s="202" t="s">
        <v>127</v>
      </c>
      <c r="U61" s="201" t="s">
        <v>120</v>
      </c>
      <c r="V61" s="198" t="s">
        <v>120</v>
      </c>
      <c r="W61" s="195" t="s">
        <v>120</v>
      </c>
      <c r="X61" s="198" t="s">
        <v>120</v>
      </c>
      <c r="Y61" s="195" t="s">
        <v>120</v>
      </c>
      <c r="Z61" s="198" t="s">
        <v>120</v>
      </c>
      <c r="AA61" s="195" t="s">
        <v>138</v>
      </c>
      <c r="AB61" s="199" t="s">
        <v>138</v>
      </c>
      <c r="AC61" s="194" t="s">
        <v>120</v>
      </c>
      <c r="AD61" s="200" t="s">
        <v>120</v>
      </c>
      <c r="AE61" s="200" t="s">
        <v>120</v>
      </c>
      <c r="AF61" s="200" t="s">
        <v>120</v>
      </c>
      <c r="AG61" s="200" t="s">
        <v>250</v>
      </c>
      <c r="AH61" s="227" t="s">
        <v>250</v>
      </c>
      <c r="AI61" s="228" t="s">
        <v>138</v>
      </c>
      <c r="AJ61" s="360" t="s">
        <v>164</v>
      </c>
      <c r="AK61" s="392" t="s">
        <v>265</v>
      </c>
      <c r="AL61" s="389" t="s">
        <v>265</v>
      </c>
      <c r="AM61" s="355"/>
    </row>
    <row r="62" spans="1:44">
      <c r="A62" s="100">
        <f>IF(入力!A13="","",入力!A13)</f>
        <v>1</v>
      </c>
      <c r="B62" s="214" t="str">
        <f>IF(入力!B13="","",入力!B13)</f>
        <v/>
      </c>
      <c r="C62" s="214" t="str">
        <f>IF(入力!C13="","",入力!C13)</f>
        <v/>
      </c>
      <c r="D62" s="289" t="str">
        <f>IF(入力!D13="","",入力!D13)</f>
        <v/>
      </c>
      <c r="E62" s="83" t="str">
        <f>IF(入力!E13="","",入力!E13)</f>
        <v/>
      </c>
      <c r="F62" s="83" t="str">
        <f>IF(入力!F13="","",入力!F13)</f>
        <v/>
      </c>
      <c r="G62" s="214" t="str">
        <f>IF(入力!G13="","",入力!G13)</f>
        <v/>
      </c>
      <c r="H62" s="214" t="str">
        <f>IF(入力!H13="","",入力!H13)</f>
        <v/>
      </c>
      <c r="I62" s="83" t="str">
        <f>IF(入力!I13="","",入力!I13)</f>
        <v/>
      </c>
      <c r="J62" s="176" t="str">
        <f>IF(入力!J13="","",入力!J13)</f>
        <v/>
      </c>
      <c r="K62" s="179" t="str">
        <f>IF(入力!K13="","",入力!K13)</f>
        <v/>
      </c>
      <c r="L62" s="84" t="str">
        <f>IF(入力!L13="","",入力!L13)</f>
        <v/>
      </c>
      <c r="M62" s="242" t="str">
        <f>IF(入力!M13="","",(4.57/(1.0897-0.00133*(入力!M13+入力!N13))-4.142)*100)</f>
        <v/>
      </c>
      <c r="N62" s="84" t="str">
        <f>IF(入力!O13="", IF(入力!L13="","",(入力!L13*(100-入力!N13)/100)),入力!O13)</f>
        <v/>
      </c>
      <c r="O62" s="84" t="str">
        <f>IF(入力!P13="", IF(入力!K13="","",入力!L13/POWER(入力!K13/100,2)),入力!P13)</f>
        <v/>
      </c>
      <c r="P62" s="84" t="str">
        <f>IF(入力!Q13="","",入力!Q13)</f>
        <v/>
      </c>
      <c r="Q62" s="220" t="str">
        <f>IF(入力!R13="","",入力!R13)</f>
        <v/>
      </c>
      <c r="R62" s="300" t="str">
        <f xml:space="preserve"> IF(入力!T13="",IF(入力!V13="","",入力!V13),IF(入力!V13="",入力!T13,IF(入力!T13&gt;入力!V13,入力!V13,入力!T13)))</f>
        <v/>
      </c>
      <c r="S62" s="238" t="str">
        <f>IF(入力!W13="",IF(入力!X13="","",入力!X13),IF(入力!X13="",入力!W13,IF(入力!W13&gt;入力!X13,入力!X13,入力!W13)))</f>
        <v/>
      </c>
      <c r="T62" s="301" t="str">
        <f>IF(入力!Y13="",IF(入力!Z13="","",入力!Z13),IF(入力!Z13="",入力!Y13,IF(入力!Y13&gt;入力!Z13,入力!Z13,入力!Y13)))</f>
        <v/>
      </c>
      <c r="U62" s="282" t="str">
        <f>IF(入力!AA13="",IF(入力!AB13="","",入力!AB13),IF(入力!AB13="",入力!AA13,IF(入力!AA13&gt;入力!AB13,入力!AA13,入力!AB13)))</f>
        <v/>
      </c>
      <c r="V62" s="302" t="str">
        <f>IF(入力!AC13="", IF(入力!AA13="",IF(入力!AB13="","",入力!AB13-入力!Q13),IF(入力!AB13="",入力!AA13-入力!Q13,IF(入力!AA13&gt;入力!AB13,入力!AA13-入力!Q13,入力!AB13-入力!Q13))),入力!AC13)</f>
        <v/>
      </c>
      <c r="W62" s="302" t="str">
        <f>IF(入力!AD13="",IF(入力!AE13="","",入力!AE13),IF(入力!AE13="",入力!AD13,IF(入力!AD13&gt;入力!AE13,入力!AD13,入力!AE13)))</f>
        <v/>
      </c>
      <c r="X62" s="302" t="str">
        <f>IF(入力!AF13="", IF(入力!AD13="",IF(入力!AE13="","",入力!AE13-入力!Q13),IF(入力!AE13="",入力!AD13-入力!Q13,IF(入力!AD13&gt;入力!AE13,入力!AD13-入力!Q13,入力!AE13-入力!Q13))),入力!AF13)</f>
        <v/>
      </c>
      <c r="Y62" s="302" t="str">
        <f>IF(入力!AG13="",IF(入力!AH13="","",入力!AH13),IF(入力!AH13="",入力!AG13,IF(入力!AG13&gt;入力!AH13,入力!AG13,入力!AH13)))</f>
        <v/>
      </c>
      <c r="Z62" s="302" t="str">
        <f>IF(入力!AI13="", IF(入力!AG13="",IF(入力!AH13="","",入力!AH13-入力!Q13),IF(入力!AH13="",入力!AG13-入力!Q13,IF(入力!AG13&gt;入力!AH13,入力!AG13-入力!Q13,入力!AH13-入力!Q13))),入力!AI13)</f>
        <v/>
      </c>
      <c r="AA62" s="242" t="str">
        <f>IF(入力!AJ13="","",入力!AJ13)</f>
        <v/>
      </c>
      <c r="AB62" s="139" t="str">
        <f>IF(入力!AL13="",IF(入力!AM13="","",入力!AM13),IF(入力!AM13="",入力!AL13,IF(入力!AL13&gt;入力!AM13,入力!AL13,入力!AM13)))</f>
        <v/>
      </c>
      <c r="AC62" s="299" t="str">
        <f>IF(入力!AN13="","",入力!AN13)</f>
        <v/>
      </c>
      <c r="AD62" s="83" t="str">
        <f>IF(入力!AO13="","",入力!AO13)</f>
        <v/>
      </c>
      <c r="AE62" s="83" t="str">
        <f>IF(入力!AP13="","",入力!AP13)</f>
        <v/>
      </c>
      <c r="AF62" s="220" t="str">
        <f>IF(入力!AQ13="","",入力!AQ13)</f>
        <v/>
      </c>
      <c r="AG62" s="84" t="str">
        <f>IF(入力!AR13="","",入力!AR13)</f>
        <v/>
      </c>
      <c r="AH62" s="85" t="str">
        <f>IF(入力!AS13="","",入力!AS13)</f>
        <v/>
      </c>
      <c r="AI62" s="93" t="str">
        <f>IF(入力!AT13="","",入力!AT13)</f>
        <v/>
      </c>
      <c r="AJ62" s="176" t="str">
        <f>IF(入力!AU13="","",入力!AU13)</f>
        <v/>
      </c>
      <c r="AK62" s="180" t="str">
        <f>IF(入力!AV13="",IF(入力!AW13="","",入力!AW13),IF(入力!AW13="",入力!AV13,IF(入力!AV13&gt;入力!AW13,入力!AV13,入力!AW13)))</f>
        <v/>
      </c>
      <c r="AL62" s="396" t="str">
        <f>IF(入力!AX13="",IF(入力!AY13="","",入力!AY13),IF(入力!AY13="",入力!AX13,IF(入力!AX13&gt;入力!AY13,入力!AX13,入力!AY13)))</f>
        <v/>
      </c>
      <c r="AM62" s="230" t="str">
        <f>IF(入力!K13="","", IF(入力!AG13="","", IF(入力!AD13="","", K62/224*((Y62-224)+(W62-224)))))</f>
        <v/>
      </c>
    </row>
    <row r="63" spans="1:44">
      <c r="A63" s="100">
        <f>IF(入力!A14="","",入力!A14)</f>
        <v>2</v>
      </c>
      <c r="B63" s="214" t="str">
        <f>IF(入力!B14="","",入力!B14)</f>
        <v/>
      </c>
      <c r="C63" s="214" t="str">
        <f>IF(入力!C14="","",入力!C14)</f>
        <v/>
      </c>
      <c r="D63" s="289" t="str">
        <f>IF(入力!D14="","",入力!D14)</f>
        <v/>
      </c>
      <c r="E63" s="83" t="str">
        <f>IF(入力!E14="","",入力!E14)</f>
        <v/>
      </c>
      <c r="F63" s="83" t="str">
        <f>IF(入力!F14="","",入力!F14)</f>
        <v/>
      </c>
      <c r="G63" s="214" t="str">
        <f>IF(入力!G14="","",入力!G14)</f>
        <v/>
      </c>
      <c r="H63" s="214" t="str">
        <f>IF(入力!H14="","",入力!H14)</f>
        <v/>
      </c>
      <c r="I63" s="83" t="str">
        <f>IF(入力!I14="","",入力!I14)</f>
        <v/>
      </c>
      <c r="J63" s="83" t="str">
        <f>IF(入力!J14="","",入力!J14)</f>
        <v/>
      </c>
      <c r="K63" s="179" t="str">
        <f>IF(入力!K14="","",入力!K14)</f>
        <v/>
      </c>
      <c r="L63" s="84" t="str">
        <f>IF(入力!L14="","",入力!L14)</f>
        <v/>
      </c>
      <c r="M63" s="242" t="str">
        <f>IF(入力!M14="","",(4.57/(1.0897-0.00113*(入力!M14+入力!N14))-4.142)*100)</f>
        <v/>
      </c>
      <c r="N63" s="84" t="str">
        <f>IF(入力!O14="", IF(入力!L14="","",(入力!L14*(100-入力!N14)/100)),入力!O14)</f>
        <v/>
      </c>
      <c r="O63" s="84" t="str">
        <f>IF(入力!P14="", IF(入力!K14="","",入力!L14/POWER(入力!K14/100,2)),入力!P14)</f>
        <v/>
      </c>
      <c r="P63" s="84" t="str">
        <f>IF(入力!Q14="","",入力!Q14)</f>
        <v/>
      </c>
      <c r="Q63" s="220" t="str">
        <f>IF(入力!R14="","",入力!R14)</f>
        <v/>
      </c>
      <c r="R63" s="300" t="str">
        <f xml:space="preserve"> IF(入力!T14="",IF(入力!V14="","",入力!V14),IF(入力!V14="",入力!T14,IF(入力!T14&gt;入力!V14,入力!V14,入力!T14)))</f>
        <v/>
      </c>
      <c r="S63" s="238" t="str">
        <f>IF(入力!W14="",IF(入力!X14="","",入力!X14),IF(入力!X14="",入力!W14,IF(入力!W14&gt;入力!X14,入力!X14,入力!W14)))</f>
        <v/>
      </c>
      <c r="T63" s="301" t="str">
        <f>IF(入力!Y14="",IF(入力!Z14="","",入力!Z14),IF(入力!Z14="",入力!Y14,IF(入力!Y14&gt;入力!Z14,入力!Z14,入力!Y14)))</f>
        <v/>
      </c>
      <c r="U63" s="282" t="str">
        <f>IF(入力!AA14="",IF(入力!AB14="","",入力!AB14),IF(入力!AB14="",入力!AA14,IF(入力!AA14&gt;入力!AB14,入力!AA14,入力!AB14)))</f>
        <v/>
      </c>
      <c r="V63" s="302" t="str">
        <f>IF(入力!AC14="", IF(入力!AA14="",IF(入力!AB14="","",入力!AB14-入力!Q14),IF(入力!AB14="",入力!AA14-入力!Q14,IF(入力!AA14&gt;入力!AB14,入力!AA14-入力!Q14,入力!AB14-入力!Q14))),入力!AC14)</f>
        <v/>
      </c>
      <c r="W63" s="302" t="str">
        <f>IF(入力!AD14="",IF(入力!AE14="","",入力!AE14),IF(入力!AE14="",入力!AD14,IF(入力!AD14&gt;入力!AE14,入力!AD14,入力!AE14)))</f>
        <v/>
      </c>
      <c r="X63" s="302" t="str">
        <f>IF(入力!AF14="", IF(入力!AD14="",IF(入力!AE14="","",入力!AE14-入力!Q14),IF(入力!AE14="",入力!AD14-入力!Q14,IF(入力!AD14&gt;入力!AE14,入力!AD14-入力!Q14,入力!AE14-入力!Q14))),入力!AF14)</f>
        <v/>
      </c>
      <c r="Y63" s="302" t="str">
        <f>IF(入力!AG14="",IF(入力!AH14="","",入力!AH14),IF(入力!AH14="",入力!AG14,IF(入力!AG14&gt;入力!AH14,入力!AG14,入力!AH14)))</f>
        <v/>
      </c>
      <c r="Z63" s="302" t="str">
        <f>IF(入力!AI14="", IF(入力!AG14="",IF(入力!AH14="","",入力!AH14-入力!Q14),IF(入力!AH14="",入力!AG14-入力!Q14,IF(入力!AG14&gt;入力!AH14,入力!AG14-入力!Q14,入力!AH14-入力!Q14))),入力!AI14)</f>
        <v/>
      </c>
      <c r="AA63" s="242" t="str">
        <f>IF(入力!AJ14="","",入力!AJ14)</f>
        <v/>
      </c>
      <c r="AB63" s="139" t="str">
        <f>IF(入力!AL14="",IF(入力!AM14="","",入力!AM14),IF(入力!AM14="",入力!AL14,IF(入力!AL14&gt;入力!AM14,入力!AL14,入力!AM14)))</f>
        <v/>
      </c>
      <c r="AC63" s="299" t="str">
        <f>IF(入力!AN14="","",入力!AN14)</f>
        <v/>
      </c>
      <c r="AD63" s="83" t="str">
        <f>IF(入力!AO14="","",入力!AO14)</f>
        <v/>
      </c>
      <c r="AE63" s="323" t="str">
        <f>IF(入力!AP14="","",入力!AP14)</f>
        <v/>
      </c>
      <c r="AF63" s="220" t="str">
        <f>IF(入力!AQ14="","",入力!AQ14)</f>
        <v/>
      </c>
      <c r="AG63" s="84" t="str">
        <f>IF(入力!AR14="","",入力!AR14)</f>
        <v/>
      </c>
      <c r="AH63" s="85" t="str">
        <f>IF(入力!AS14="","",入力!AS14)</f>
        <v/>
      </c>
      <c r="AI63" s="93" t="str">
        <f>IF(入力!AT14="","",入力!AT14)</f>
        <v/>
      </c>
      <c r="AJ63" s="176" t="str">
        <f>IF(入力!AU14="","",入力!AU14)</f>
        <v/>
      </c>
      <c r="AK63" s="180" t="str">
        <f>IF(入力!AV14="",IF(入力!AW14="","",入力!AW14),IF(入力!AW14="",入力!AV14,IF(入力!AV14&gt;入力!AW14,入力!AV14,入力!AW14)))</f>
        <v/>
      </c>
      <c r="AL63" s="396" t="str">
        <f>IF(入力!AX14="",IF(入力!AY14="","",入力!AY14),IF(入力!AY14="",入力!AX14,IF(入力!AX14&gt;入力!AY14,入力!AX14,入力!AY14)))</f>
        <v/>
      </c>
      <c r="AM63" s="230" t="str">
        <f>IF(入力!K14="","", IF(入力!AG14="","", IF(入力!AD14="","", K63/224*((Y63-224)+(W63-224)))))</f>
        <v/>
      </c>
    </row>
    <row r="64" spans="1:44">
      <c r="A64" s="100">
        <f>IF(入力!A15="","",入力!A15)</f>
        <v>3</v>
      </c>
      <c r="B64" s="214" t="str">
        <f>IF(入力!B15="","",入力!B15)</f>
        <v/>
      </c>
      <c r="C64" s="214" t="str">
        <f>IF(入力!C15="","",入力!C15)</f>
        <v/>
      </c>
      <c r="D64" s="289" t="str">
        <f>IF(入力!D15="","",入力!D15)</f>
        <v/>
      </c>
      <c r="E64" s="83" t="str">
        <f>IF(入力!E15="","",入力!E15)</f>
        <v/>
      </c>
      <c r="F64" s="83" t="str">
        <f>IF(入力!F15="","",入力!F15)</f>
        <v/>
      </c>
      <c r="G64" s="214" t="str">
        <f>IF(入力!G15="","",入力!G15)</f>
        <v/>
      </c>
      <c r="H64" s="214" t="str">
        <f>IF(入力!H15="","",入力!H15)</f>
        <v/>
      </c>
      <c r="I64" s="83" t="str">
        <f>IF(入力!I15="","",入力!I15)</f>
        <v/>
      </c>
      <c r="J64" s="83" t="str">
        <f>IF(入力!J15="","",入力!J15)</f>
        <v/>
      </c>
      <c r="K64" s="179" t="str">
        <f>IF(入力!K15="","",入力!K15)</f>
        <v/>
      </c>
      <c r="L64" s="84" t="str">
        <f>IF(入力!L15="","",入力!L15)</f>
        <v/>
      </c>
      <c r="M64" s="242" t="str">
        <f>IF(入力!M15="","",(4.57/(1.0897-0.00113*(入力!M15+入力!N15))-4.142)*100)</f>
        <v/>
      </c>
      <c r="N64" s="84" t="str">
        <f>IF(入力!O15="", IF(入力!L15="","",(入力!L15*(100-入力!N15)/100)),入力!O15)</f>
        <v/>
      </c>
      <c r="O64" s="84" t="str">
        <f>IF(入力!P15="", IF(入力!K15="","",入力!L15/POWER(入力!K15/100,2)),入力!P15)</f>
        <v/>
      </c>
      <c r="P64" s="84" t="str">
        <f>IF(入力!Q15="","",入力!Q15)</f>
        <v/>
      </c>
      <c r="Q64" s="220" t="str">
        <f>IF(入力!R15="","",入力!R15)</f>
        <v/>
      </c>
      <c r="R64" s="300" t="str">
        <f xml:space="preserve"> IF(入力!T15="",IF(入力!V15="","",入力!V15),IF(入力!V15="",入力!T15,IF(入力!T15&gt;入力!V15,入力!V15,入力!T15)))</f>
        <v/>
      </c>
      <c r="S64" s="238" t="str">
        <f>IF(入力!W15="",IF(入力!X15="","",入力!X15),IF(入力!X15="",入力!W15,IF(入力!W15&gt;入力!X15,入力!X15,入力!W15)))</f>
        <v/>
      </c>
      <c r="T64" s="301" t="str">
        <f>IF(入力!Y15="",IF(入力!Z15="","",入力!Z15),IF(入力!Z15="",入力!Y15,IF(入力!Y15&gt;入力!Z15,入力!Z15,入力!Y15)))</f>
        <v/>
      </c>
      <c r="U64" s="282" t="str">
        <f>IF(入力!AA15="",IF(入力!AB15="","",入力!AB15),IF(入力!AB15="",入力!AA15,IF(入力!AA15&gt;入力!AB15,入力!AA15,入力!AB15)))</f>
        <v/>
      </c>
      <c r="V64" s="302" t="str">
        <f>IF(入力!AC15="", IF(入力!AA15="",IF(入力!AB15="","",入力!AB15-入力!Q15),IF(入力!AB15="",入力!AA15-入力!Q15,IF(入力!AA15&gt;入力!AB15,入力!AA15-入力!Q15,入力!AB15-入力!Q15))),入力!AC15)</f>
        <v/>
      </c>
      <c r="W64" s="302" t="str">
        <f>IF(入力!AD15="",IF(入力!AE15="","",入力!AE15),IF(入力!AE15="",入力!AD15,IF(入力!AD15&gt;入力!AE15,入力!AD15,入力!AE15)))</f>
        <v/>
      </c>
      <c r="X64" s="302" t="str">
        <f>IF(入力!AF15="", IF(入力!AD15="",IF(入力!AE15="","",入力!AE15-入力!Q15),IF(入力!AE15="",入力!AD15-入力!Q15,IF(入力!AD15&gt;入力!AE15,入力!AD15-入力!Q15,入力!AE15-入力!Q15))),入力!AF15)</f>
        <v/>
      </c>
      <c r="Y64" s="302" t="str">
        <f>IF(入力!AG15="",IF(入力!AH15="","",入力!AH15),IF(入力!AH15="",入力!AG15,IF(入力!AG15&gt;入力!AH15,入力!AG15,入力!AH15)))</f>
        <v/>
      </c>
      <c r="Z64" s="302" t="str">
        <f>IF(入力!AI15="", IF(入力!AG15="",IF(入力!AH15="","",入力!AH15-入力!Q15),IF(入力!AH15="",入力!AG15-入力!Q15,IF(入力!AG15&gt;入力!AH15,入力!AG15-入力!Q15,入力!AH15-入力!Q15))),入力!AI15)</f>
        <v/>
      </c>
      <c r="AA64" s="242" t="str">
        <f>IF(入力!AJ15="","",入力!AJ15)</f>
        <v/>
      </c>
      <c r="AB64" s="139" t="str">
        <f>IF(入力!AL15="",IF(入力!AM15="","",入力!AM15),IF(入力!AM15="",入力!AL15,IF(入力!AL15&gt;入力!AM15,入力!AL15,入力!AM15)))</f>
        <v/>
      </c>
      <c r="AC64" s="299" t="str">
        <f>IF(入力!AN15="","",入力!AN15)</f>
        <v/>
      </c>
      <c r="AD64" s="83" t="str">
        <f>IF(入力!AO15="","",入力!AO15)</f>
        <v/>
      </c>
      <c r="AE64" s="323" t="str">
        <f>IF(入力!AP15="","",入力!AP15)</f>
        <v/>
      </c>
      <c r="AF64" s="220" t="str">
        <f>IF(入力!AQ15="","",入力!AQ15)</f>
        <v/>
      </c>
      <c r="AG64" s="84" t="str">
        <f>IF(入力!AR15="","",入力!AR15)</f>
        <v/>
      </c>
      <c r="AH64" s="85" t="str">
        <f>IF(入力!AS15="","",入力!AS15)</f>
        <v/>
      </c>
      <c r="AI64" s="93" t="str">
        <f>IF(入力!AT15="","",入力!AT15)</f>
        <v/>
      </c>
      <c r="AJ64" s="176" t="str">
        <f>IF(入力!AU15="","",入力!AU15)</f>
        <v/>
      </c>
      <c r="AK64" s="180" t="str">
        <f>IF(入力!AV15="",IF(入力!AW15="","",入力!AW15),IF(入力!AW15="",入力!AV15,IF(入力!AV15&gt;入力!AW15,入力!AV15,入力!AW15)))</f>
        <v/>
      </c>
      <c r="AL64" s="396" t="str">
        <f>IF(入力!AX15="",IF(入力!AY15="","",入力!AY15),IF(入力!AY15="",入力!AX15,IF(入力!AX15&gt;入力!AY15,入力!AX15,入力!AY15)))</f>
        <v/>
      </c>
      <c r="AM64" s="230" t="str">
        <f>IF(入力!K15="","", IF(入力!AG15="","", IF(入力!AD15="","", K64/224*((Y64-224)+(W64-224)))))</f>
        <v/>
      </c>
    </row>
    <row r="65" spans="1:39">
      <c r="A65" s="100">
        <f>IF(入力!A16="","",入力!A16)</f>
        <v>4</v>
      </c>
      <c r="B65" s="214" t="str">
        <f>IF(入力!B16="","",入力!B16)</f>
        <v/>
      </c>
      <c r="C65" s="214" t="str">
        <f>IF(入力!C16="","",入力!C16)</f>
        <v/>
      </c>
      <c r="D65" s="289" t="str">
        <f>IF(入力!D16="","",入力!D16)</f>
        <v/>
      </c>
      <c r="E65" s="83" t="str">
        <f>IF(入力!E16="","",入力!E16)</f>
        <v/>
      </c>
      <c r="F65" s="83" t="str">
        <f>IF(入力!F16="","",入力!F16)</f>
        <v/>
      </c>
      <c r="G65" s="214" t="str">
        <f>IF(入力!G16="","",入力!G16)</f>
        <v/>
      </c>
      <c r="H65" s="214" t="str">
        <f>IF(入力!H16="","",入力!H16)</f>
        <v/>
      </c>
      <c r="I65" s="83" t="str">
        <f>IF(入力!I16="","",入力!I16)</f>
        <v/>
      </c>
      <c r="J65" s="83" t="str">
        <f>IF(入力!J16="","",入力!J16)</f>
        <v/>
      </c>
      <c r="K65" s="179" t="str">
        <f>IF(入力!K16="","",入力!K16)</f>
        <v/>
      </c>
      <c r="L65" s="84" t="str">
        <f>IF(入力!L16="","",入力!L16)</f>
        <v/>
      </c>
      <c r="M65" s="242" t="str">
        <f>IF(入力!M16="","",(4.57/(1.0897-0.00113*(入力!M16+入力!N16))-4.142)*100)</f>
        <v/>
      </c>
      <c r="N65" s="84" t="str">
        <f>IF(入力!O16="", IF(入力!L16="","",(入力!L16*(100-入力!N16)/100)),入力!O16)</f>
        <v/>
      </c>
      <c r="O65" s="84" t="str">
        <f>IF(入力!P16="", IF(入力!K16="","",入力!L16/POWER(入力!K16/100,2)),入力!P16)</f>
        <v/>
      </c>
      <c r="P65" s="84" t="str">
        <f>IF(入力!Q16="","",入力!Q16)</f>
        <v/>
      </c>
      <c r="Q65" s="220" t="str">
        <f>IF(入力!R16="","",入力!R16)</f>
        <v/>
      </c>
      <c r="R65" s="300" t="str">
        <f xml:space="preserve"> IF(入力!T16="",IF(入力!V16="","",入力!V16),IF(入力!V16="",入力!T16,IF(入力!T16&gt;入力!V16,入力!V16,入力!T16)))</f>
        <v/>
      </c>
      <c r="S65" s="238" t="str">
        <f>IF(入力!W16="",IF(入力!X16="","",入力!X16),IF(入力!X16="",入力!W16,IF(入力!W16&gt;入力!X16,入力!X16,入力!W16)))</f>
        <v/>
      </c>
      <c r="T65" s="301" t="str">
        <f>IF(入力!Y16="",IF(入力!Z16="","",入力!Z16),IF(入力!Z16="",入力!Y16,IF(入力!Y16&gt;入力!Z16,入力!Z16,入力!Y16)))</f>
        <v/>
      </c>
      <c r="U65" s="282" t="str">
        <f>IF(入力!AA16="",IF(入力!AB16="","",入力!AB16),IF(入力!AB16="",入力!AA16,IF(入力!AA16&gt;入力!AB16,入力!AA16,入力!AB16)))</f>
        <v/>
      </c>
      <c r="V65" s="302" t="str">
        <f>IF(入力!AC16="", IF(入力!AA16="",IF(入力!AB16="","",入力!AB16-入力!Q16),IF(入力!AB16="",入力!AA16-入力!Q16,IF(入力!AA16&gt;入力!AB16,入力!AA16-入力!Q16,入力!AB16-入力!Q16))),入力!AC16)</f>
        <v/>
      </c>
      <c r="W65" s="302" t="str">
        <f>IF(入力!AD16="",IF(入力!AE16="","",入力!AE16),IF(入力!AE16="",入力!AD16,IF(入力!AD16&gt;入力!AE16,入力!AD16,入力!AE16)))</f>
        <v/>
      </c>
      <c r="X65" s="302" t="str">
        <f>IF(入力!AF16="", IF(入力!AD16="",IF(入力!AE16="","",入力!AE16-入力!Q16),IF(入力!AE16="",入力!AD16-入力!Q16,IF(入力!AD16&gt;入力!AE16,入力!AD16-入力!Q16,入力!AE16-入力!Q16))),入力!AF16)</f>
        <v/>
      </c>
      <c r="Y65" s="302" t="str">
        <f>IF(入力!AG16="",IF(入力!AH16="","",入力!AH16),IF(入力!AH16="",入力!AG16,IF(入力!AG16&gt;入力!AH16,入力!AG16,入力!AH16)))</f>
        <v/>
      </c>
      <c r="Z65" s="302" t="str">
        <f>IF(入力!AI16="", IF(入力!AG16="",IF(入力!AH16="","",入力!AH16-入力!Q16),IF(入力!AH16="",入力!AG16-入力!Q16,IF(入力!AG16&gt;入力!AH16,入力!AG16-入力!Q16,入力!AH16-入力!Q16))),入力!AI16)</f>
        <v/>
      </c>
      <c r="AA65" s="242" t="str">
        <f>IF(入力!AJ16="","",入力!AJ16)</f>
        <v/>
      </c>
      <c r="AB65" s="139" t="str">
        <f>IF(入力!AL16="",IF(入力!AM16="","",入力!AM16),IF(入力!AM16="",入力!AL16,IF(入力!AL16&gt;入力!AM16,入力!AL16,入力!AM16)))</f>
        <v/>
      </c>
      <c r="AC65" s="299" t="str">
        <f>IF(入力!AN16="","",入力!AN16)</f>
        <v/>
      </c>
      <c r="AD65" s="83" t="str">
        <f>IF(入力!AO16="","",入力!AO16)</f>
        <v/>
      </c>
      <c r="AE65" s="323" t="str">
        <f>IF(入力!AP16="","",入力!AP16)</f>
        <v/>
      </c>
      <c r="AF65" s="220" t="str">
        <f>IF(入力!AQ16="","",入力!AQ16)</f>
        <v/>
      </c>
      <c r="AG65" s="84" t="str">
        <f>IF(入力!AR16="","",入力!AR16)</f>
        <v/>
      </c>
      <c r="AH65" s="85" t="str">
        <f>IF(入力!AS16="","",入力!AS16)</f>
        <v/>
      </c>
      <c r="AI65" s="93" t="str">
        <f>IF(入力!AT16="","",入力!AT16)</f>
        <v/>
      </c>
      <c r="AJ65" s="176" t="str">
        <f>IF(入力!AU16="","",入力!AU16)</f>
        <v/>
      </c>
      <c r="AK65" s="180" t="str">
        <f>IF(入力!AV16="",IF(入力!AW16="","",入力!AW16),IF(入力!AW16="",入力!AV16,IF(入力!AV16&gt;入力!AW16,入力!AV16,入力!AW16)))</f>
        <v/>
      </c>
      <c r="AL65" s="396" t="str">
        <f>IF(入力!AX16="",IF(入力!AY16="","",入力!AY16),IF(入力!AY16="",入力!AX16,IF(入力!AX16&gt;入力!AY16,入力!AX16,入力!AY16)))</f>
        <v/>
      </c>
      <c r="AM65" s="230" t="str">
        <f>IF(入力!K16="","", IF(入力!AG16="","", IF(入力!AD16="","", K65/224*((Y65-224)+(W65-224)))))</f>
        <v/>
      </c>
    </row>
    <row r="66" spans="1:39">
      <c r="A66" s="100">
        <f>IF(入力!A17="","",入力!A17)</f>
        <v>5</v>
      </c>
      <c r="B66" s="214" t="str">
        <f>IF(入力!B17="","",入力!B17)</f>
        <v/>
      </c>
      <c r="C66" s="214" t="str">
        <f>IF(入力!C17="","",入力!C17)</f>
        <v/>
      </c>
      <c r="D66" s="289" t="str">
        <f>IF(入力!D17="","",入力!D17)</f>
        <v/>
      </c>
      <c r="E66" s="83" t="str">
        <f>IF(入力!E17="","",入力!E17)</f>
        <v/>
      </c>
      <c r="F66" s="83" t="str">
        <f>IF(入力!F17="","",入力!F17)</f>
        <v/>
      </c>
      <c r="G66" s="214" t="str">
        <f>IF(入力!G17="","",入力!G17)</f>
        <v/>
      </c>
      <c r="H66" s="214" t="str">
        <f>IF(入力!H17="","",入力!H17)</f>
        <v/>
      </c>
      <c r="I66" s="83" t="str">
        <f>IF(入力!I17="","",入力!I17)</f>
        <v/>
      </c>
      <c r="J66" s="83" t="str">
        <f>IF(入力!J17="","",入力!J17)</f>
        <v/>
      </c>
      <c r="K66" s="179" t="str">
        <f>IF(入力!K17="","",入力!K17)</f>
        <v/>
      </c>
      <c r="L66" s="84" t="str">
        <f>IF(入力!L17="","",入力!L17)</f>
        <v/>
      </c>
      <c r="M66" s="242" t="str">
        <f>IF(入力!M17="","",(4.57/(1.0897-0.00113*(入力!M17+入力!N17))-4.142)*100)</f>
        <v/>
      </c>
      <c r="N66" s="84" t="str">
        <f>IF(入力!O17="", IF(入力!L17="","",(入力!L17*(100-入力!N17)/100)),入力!O17)</f>
        <v/>
      </c>
      <c r="O66" s="84" t="str">
        <f>IF(入力!P17="", IF(入力!K17="","",入力!L17/POWER(入力!K17/100,2)),入力!P17)</f>
        <v/>
      </c>
      <c r="P66" s="84" t="str">
        <f>IF(入力!Q17="","",入力!Q17)</f>
        <v/>
      </c>
      <c r="Q66" s="220" t="str">
        <f>IF(入力!R17="","",入力!R17)</f>
        <v/>
      </c>
      <c r="R66" s="300" t="str">
        <f xml:space="preserve"> IF(入力!T17="",IF(入力!V17="","",入力!V17),IF(入力!V17="",入力!T17,IF(入力!T17&gt;入力!V17,入力!V17,入力!T17)))</f>
        <v/>
      </c>
      <c r="S66" s="238" t="str">
        <f>IF(入力!W17="",IF(入力!X17="","",入力!X17),IF(入力!X17="",入力!W17,IF(入力!W17&gt;入力!X17,入力!X17,入力!W17)))</f>
        <v/>
      </c>
      <c r="T66" s="301" t="str">
        <f>IF(入力!Y17="",IF(入力!Z17="","",入力!Z17),IF(入力!Z17="",入力!Y17,IF(入力!Y17&gt;入力!Z17,入力!Z17,入力!Y17)))</f>
        <v/>
      </c>
      <c r="U66" s="282" t="str">
        <f>IF(入力!AA17="",IF(入力!AB17="","",入力!AB17),IF(入力!AB17="",入力!AA17,IF(入力!AA17&gt;入力!AB17,入力!AA17,入力!AB17)))</f>
        <v/>
      </c>
      <c r="V66" s="302" t="str">
        <f>IF(入力!AC17="", IF(入力!AA17="",IF(入力!AB17="","",入力!AB17-入力!Q17),IF(入力!AB17="",入力!AA17-入力!Q17,IF(入力!AA17&gt;入力!AB17,入力!AA17-入力!Q17,入力!AB17-入力!Q17))),入力!AC17)</f>
        <v/>
      </c>
      <c r="W66" s="302" t="str">
        <f>IF(入力!AD17="",IF(入力!AE17="","",入力!AE17),IF(入力!AE17="",入力!AD17,IF(入力!AD17&gt;入力!AE17,入力!AD17,入力!AE17)))</f>
        <v/>
      </c>
      <c r="X66" s="302" t="str">
        <f>IF(入力!AF17="", IF(入力!AD17="",IF(入力!AE17="","",入力!AE17-入力!Q17),IF(入力!AE17="",入力!AD17-入力!Q17,IF(入力!AD17&gt;入力!AE17,入力!AD17-入力!Q17,入力!AE17-入力!Q17))),入力!AF17)</f>
        <v/>
      </c>
      <c r="Y66" s="302" t="str">
        <f>IF(入力!AG17="",IF(入力!AH17="","",入力!AH17),IF(入力!AH17="",入力!AG17,IF(入力!AG17&gt;入力!AH17,入力!AG17,入力!AH17)))</f>
        <v/>
      </c>
      <c r="Z66" s="302" t="str">
        <f>IF(入力!AI17="", IF(入力!AG17="",IF(入力!AH17="","",入力!AH17-入力!Q17),IF(入力!AH17="",入力!AG17-入力!Q17,IF(入力!AG17&gt;入力!AH17,入力!AG17-入力!Q17,入力!AH17-入力!Q17))),入力!AI17)</f>
        <v/>
      </c>
      <c r="AA66" s="242" t="str">
        <f>IF(入力!AJ17="","",入力!AJ17)</f>
        <v/>
      </c>
      <c r="AB66" s="139" t="str">
        <f>IF(入力!AL17="",IF(入力!AM17="","",入力!AM17),IF(入力!AM17="",入力!AL17,IF(入力!AL17&gt;入力!AM17,入力!AL17,入力!AM17)))</f>
        <v/>
      </c>
      <c r="AC66" s="299" t="str">
        <f>IF(入力!AN17="","",入力!AN17)</f>
        <v/>
      </c>
      <c r="AD66" s="83" t="str">
        <f>IF(入力!AO17="","",入力!AO17)</f>
        <v/>
      </c>
      <c r="AE66" s="323" t="str">
        <f>IF(入力!AP17="","",入力!AP17)</f>
        <v/>
      </c>
      <c r="AF66" s="220" t="str">
        <f>IF(入力!AQ17="","",入力!AQ17)</f>
        <v/>
      </c>
      <c r="AG66" s="84" t="str">
        <f>IF(入力!AR17="","",入力!AR17)</f>
        <v/>
      </c>
      <c r="AH66" s="85" t="str">
        <f>IF(入力!AS17="","",入力!AS17)</f>
        <v/>
      </c>
      <c r="AI66" s="93" t="str">
        <f>IF(入力!AT17="","",入力!AT17)</f>
        <v/>
      </c>
      <c r="AJ66" s="176" t="str">
        <f>IF(入力!AU17="","",入力!AU17)</f>
        <v/>
      </c>
      <c r="AK66" s="180" t="str">
        <f>IF(入力!AV17="",IF(入力!AW17="","",入力!AW17),IF(入力!AW17="",入力!AV17,IF(入力!AV17&gt;入力!AW17,入力!AV17,入力!AW17)))</f>
        <v/>
      </c>
      <c r="AL66" s="396" t="str">
        <f>IF(入力!AX17="",IF(入力!AY17="","",入力!AY17),IF(入力!AY17="",入力!AX17,IF(入力!AX17&gt;入力!AY17,入力!AX17,入力!AY17)))</f>
        <v/>
      </c>
      <c r="AM66" s="230" t="str">
        <f>IF(入力!K17="","", IF(入力!AG17="","", IF(入力!AD17="","", K66/224*((Y66-224)+(W66-224)))))</f>
        <v/>
      </c>
    </row>
    <row r="67" spans="1:39">
      <c r="A67" s="100">
        <f>IF(入力!A18="","",入力!A18)</f>
        <v>6</v>
      </c>
      <c r="B67" s="214" t="str">
        <f>IF(入力!B18="","",入力!B18)</f>
        <v/>
      </c>
      <c r="C67" s="214" t="str">
        <f>IF(入力!C18="","",入力!C18)</f>
        <v/>
      </c>
      <c r="D67" s="289" t="str">
        <f>IF(入力!D18="","",入力!D18)</f>
        <v/>
      </c>
      <c r="E67" s="83" t="str">
        <f>IF(入力!E18="","",入力!E18)</f>
        <v/>
      </c>
      <c r="F67" s="83" t="str">
        <f>IF(入力!F18="","",入力!F18)</f>
        <v/>
      </c>
      <c r="G67" s="214" t="str">
        <f>IF(入力!G18="","",入力!G18)</f>
        <v/>
      </c>
      <c r="H67" s="214" t="str">
        <f>IF(入力!H18="","",入力!H18)</f>
        <v/>
      </c>
      <c r="I67" s="83" t="str">
        <f>IF(入力!I18="","",入力!I18)</f>
        <v/>
      </c>
      <c r="J67" s="83" t="str">
        <f>IF(入力!J18="","",入力!J18)</f>
        <v/>
      </c>
      <c r="K67" s="179" t="str">
        <f>IF(入力!K18="","",入力!K18)</f>
        <v/>
      </c>
      <c r="L67" s="84" t="str">
        <f>IF(入力!L18="","",入力!L18)</f>
        <v/>
      </c>
      <c r="M67" s="242" t="str">
        <f>IF(入力!M18="","",(4.57/(1.0897-0.00113*(入力!M18+入力!N18))-4.142)*100)</f>
        <v/>
      </c>
      <c r="N67" s="84" t="str">
        <f>IF(入力!O18="", IF(入力!L18="","",(入力!L18*(100-入力!N18)/100)),入力!O18)</f>
        <v/>
      </c>
      <c r="O67" s="84" t="str">
        <f>IF(入力!P18="", IF(入力!K18="","",入力!L18/POWER(入力!K18/100,2)),入力!P18)</f>
        <v/>
      </c>
      <c r="P67" s="84" t="str">
        <f>IF(入力!Q18="","",入力!Q18)</f>
        <v/>
      </c>
      <c r="Q67" s="220" t="str">
        <f>IF(入力!R18="","",入力!R18)</f>
        <v/>
      </c>
      <c r="R67" s="300" t="str">
        <f xml:space="preserve"> IF(入力!T18="",IF(入力!V18="","",入力!V18),IF(入力!V18="",入力!T18,IF(入力!T18&gt;入力!V18,入力!V18,入力!T18)))</f>
        <v/>
      </c>
      <c r="S67" s="238" t="str">
        <f>IF(入力!W18="",IF(入力!X18="","",入力!X18),IF(入力!X18="",入力!W18,IF(入力!W18&gt;入力!X18,入力!X18,入力!W18)))</f>
        <v/>
      </c>
      <c r="T67" s="301" t="str">
        <f>IF(入力!Y18="",IF(入力!Z18="","",入力!Z18),IF(入力!Z18="",入力!Y18,IF(入力!Y18&gt;入力!Z18,入力!Z18,入力!Y18)))</f>
        <v/>
      </c>
      <c r="U67" s="282" t="str">
        <f>IF(入力!AA18="",IF(入力!AB18="","",入力!AB18),IF(入力!AB18="",入力!AA18,IF(入力!AA18&gt;入力!AB18,入力!AA18,入力!AB18)))</f>
        <v/>
      </c>
      <c r="V67" s="302" t="str">
        <f>IF(入力!AC18="", IF(入力!AA18="",IF(入力!AB18="","",入力!AB18-入力!Q18),IF(入力!AB18="",入力!AA18-入力!Q18,IF(入力!AA18&gt;入力!AB18,入力!AA18-入力!Q18,入力!AB18-入力!Q18))),入力!AC18)</f>
        <v/>
      </c>
      <c r="W67" s="302" t="str">
        <f>IF(入力!AD18="",IF(入力!AE18="","",入力!AE18),IF(入力!AE18="",入力!AD18,IF(入力!AD18&gt;入力!AE18,入力!AD18,入力!AE18)))</f>
        <v/>
      </c>
      <c r="X67" s="302" t="str">
        <f>IF(入力!AF18="", IF(入力!AD18="",IF(入力!AE18="","",入力!AE18-入力!Q18),IF(入力!AE18="",入力!AD18-入力!Q18,IF(入力!AD18&gt;入力!AE18,入力!AD18-入力!Q18,入力!AE18-入力!Q18))),入力!AF18)</f>
        <v/>
      </c>
      <c r="Y67" s="302" t="str">
        <f>IF(入力!AG18="",IF(入力!AH18="","",入力!AH18),IF(入力!AH18="",入力!AG18,IF(入力!AG18&gt;入力!AH18,入力!AG18,入力!AH18)))</f>
        <v/>
      </c>
      <c r="Z67" s="302" t="str">
        <f>IF(入力!AI18="", IF(入力!AG18="",IF(入力!AH18="","",入力!AH18-入力!Q18),IF(入力!AH18="",入力!AG18-入力!Q18,IF(入力!AG18&gt;入力!AH18,入力!AG18-入力!Q18,入力!AH18-入力!Q18))),入力!AI18)</f>
        <v/>
      </c>
      <c r="AA67" s="242" t="str">
        <f>IF(入力!AJ18="","",入力!AJ18)</f>
        <v/>
      </c>
      <c r="AB67" s="139" t="str">
        <f>IF(入力!AL18="",IF(入力!AM18="","",入力!AM18),IF(入力!AM18="",入力!AL18,IF(入力!AL18&gt;入力!AM18,入力!AL18,入力!AM18)))</f>
        <v/>
      </c>
      <c r="AC67" s="299" t="str">
        <f>IF(入力!AN18="","",入力!AN18)</f>
        <v/>
      </c>
      <c r="AD67" s="83" t="str">
        <f>IF(入力!AO18="","",入力!AO18)</f>
        <v/>
      </c>
      <c r="AE67" s="323" t="str">
        <f>IF(入力!AP18="","",入力!AP18)</f>
        <v/>
      </c>
      <c r="AF67" s="220" t="str">
        <f>IF(入力!AQ18="","",入力!AQ18)</f>
        <v/>
      </c>
      <c r="AG67" s="84" t="str">
        <f>IF(入力!AR18="","",入力!AR18)</f>
        <v/>
      </c>
      <c r="AH67" s="85" t="str">
        <f>IF(入力!AS18="","",入力!AS18)</f>
        <v/>
      </c>
      <c r="AI67" s="93" t="str">
        <f>IF(入力!AT18="","",入力!AT18)</f>
        <v/>
      </c>
      <c r="AJ67" s="176" t="str">
        <f>IF(入力!AU18="","",入力!AU18)</f>
        <v/>
      </c>
      <c r="AK67" s="180" t="str">
        <f>IF(入力!AV18="",IF(入力!AW18="","",入力!AW18),IF(入力!AW18="",入力!AV18,IF(入力!AV18&gt;入力!AW18,入力!AV18,入力!AW18)))</f>
        <v/>
      </c>
      <c r="AL67" s="396" t="str">
        <f>IF(入力!AX18="",IF(入力!AY18="","",入力!AY18),IF(入力!AY18="",入力!AX18,IF(入力!AX18&gt;入力!AY18,入力!AX18,入力!AY18)))</f>
        <v/>
      </c>
      <c r="AM67" s="230" t="str">
        <f>IF(入力!K18="","", IF(入力!AG18="","", IF(入力!AD18="","", K67/224*((Y67-224)+(W67-224)))))</f>
        <v/>
      </c>
    </row>
    <row r="68" spans="1:39">
      <c r="A68" s="100">
        <f>IF(入力!A19="","",入力!A19)</f>
        <v>7</v>
      </c>
      <c r="B68" s="214" t="str">
        <f>IF(入力!B19="","",入力!B19)</f>
        <v/>
      </c>
      <c r="C68" s="214" t="str">
        <f>IF(入力!C19="","",入力!C19)</f>
        <v/>
      </c>
      <c r="D68" s="289" t="str">
        <f>IF(入力!D19="","",入力!D19)</f>
        <v/>
      </c>
      <c r="E68" s="83" t="str">
        <f>IF(入力!E19="","",入力!E19)</f>
        <v/>
      </c>
      <c r="F68" s="83" t="str">
        <f>IF(入力!F19="","",入力!F19)</f>
        <v/>
      </c>
      <c r="G68" s="214" t="str">
        <f>IF(入力!G19="","",入力!G19)</f>
        <v/>
      </c>
      <c r="H68" s="214" t="str">
        <f>IF(入力!H19="","",入力!H19)</f>
        <v/>
      </c>
      <c r="I68" s="83" t="str">
        <f>IF(入力!I19="","",入力!I19)</f>
        <v/>
      </c>
      <c r="J68" s="83" t="str">
        <f>IF(入力!J19="","",入力!J19)</f>
        <v/>
      </c>
      <c r="K68" s="179" t="str">
        <f>IF(入力!K19="","",入力!K19)</f>
        <v/>
      </c>
      <c r="L68" s="84" t="str">
        <f>IF(入力!L19="","",入力!L19)</f>
        <v/>
      </c>
      <c r="M68" s="242" t="str">
        <f>IF(入力!M19="","",(4.57/(1.0897-0.00113*(入力!M19+入力!N19))-4.142)*100)</f>
        <v/>
      </c>
      <c r="N68" s="84" t="str">
        <f>IF(入力!O19="", IF(入力!L19="","",(入力!L19*(100-入力!N19)/100)),入力!O19)</f>
        <v/>
      </c>
      <c r="O68" s="84" t="str">
        <f>IF(入力!P19="", IF(入力!K19="","",入力!L19/POWER(入力!K19/100,2)),入力!P19)</f>
        <v/>
      </c>
      <c r="P68" s="84" t="str">
        <f>IF(入力!Q19="","",入力!Q19)</f>
        <v/>
      </c>
      <c r="Q68" s="220" t="str">
        <f>IF(入力!R19="","",入力!R19)</f>
        <v/>
      </c>
      <c r="R68" s="300" t="str">
        <f xml:space="preserve"> IF(入力!T19="",IF(入力!V19="","",入力!V19),IF(入力!V19="",入力!T19,IF(入力!T19&gt;入力!V19,入力!V19,入力!T19)))</f>
        <v/>
      </c>
      <c r="S68" s="238" t="str">
        <f>IF(入力!W19="",IF(入力!X19="","",入力!X19),IF(入力!X19="",入力!W19,IF(入力!W19&gt;入力!X19,入力!X19,入力!W19)))</f>
        <v/>
      </c>
      <c r="T68" s="301" t="str">
        <f>IF(入力!Y19="",IF(入力!Z19="","",入力!Z19),IF(入力!Z19="",入力!Y19,IF(入力!Y19&gt;入力!Z19,入力!Z19,入力!Y19)))</f>
        <v/>
      </c>
      <c r="U68" s="282" t="str">
        <f>IF(入力!AA19="",IF(入力!AB19="","",入力!AB19),IF(入力!AB19="",入力!AA19,IF(入力!AA19&gt;入力!AB19,入力!AA19,入力!AB19)))</f>
        <v/>
      </c>
      <c r="V68" s="302" t="str">
        <f>IF(入力!AC19="", IF(入力!AA19="",IF(入力!AB19="","",入力!AB19-入力!Q19),IF(入力!AB19="",入力!AA19-入力!Q19,IF(入力!AA19&gt;入力!AB19,入力!AA19-入力!Q19,入力!AB19-入力!Q19))),入力!AC19)</f>
        <v/>
      </c>
      <c r="W68" s="302" t="str">
        <f>IF(入力!AD19="",IF(入力!AE19="","",入力!AE19),IF(入力!AE19="",入力!AD19,IF(入力!AD19&gt;入力!AE19,入力!AD19,入力!AE19)))</f>
        <v/>
      </c>
      <c r="X68" s="302" t="str">
        <f>IF(入力!AF19="", IF(入力!AD19="",IF(入力!AE19="","",入力!AE19-入力!Q19),IF(入力!AE19="",入力!AD19-入力!Q19,IF(入力!AD19&gt;入力!AE19,入力!AD19-入力!Q19,入力!AE19-入力!Q19))),入力!AF19)</f>
        <v/>
      </c>
      <c r="Y68" s="302" t="str">
        <f>IF(入力!AG19="",IF(入力!AH19="","",入力!AH19),IF(入力!AH19="",入力!AG19,IF(入力!AG19&gt;入力!AH19,入力!AG19,入力!AH19)))</f>
        <v/>
      </c>
      <c r="Z68" s="302" t="str">
        <f>IF(入力!AI19="", IF(入力!AG19="",IF(入力!AH19="","",入力!AH19-入力!Q19),IF(入力!AH19="",入力!AG19-入力!Q19,IF(入力!AG19&gt;入力!AH19,入力!AG19-入力!Q19,入力!AH19-入力!Q19))),入力!AI19)</f>
        <v/>
      </c>
      <c r="AA68" s="242" t="str">
        <f>IF(入力!AJ19="","",入力!AJ19)</f>
        <v/>
      </c>
      <c r="AB68" s="139" t="str">
        <f>IF(入力!AL19="",IF(入力!AM19="","",入力!AM19),IF(入力!AM19="",入力!AL19,IF(入力!AL19&gt;入力!AM19,入力!AL19,入力!AM19)))</f>
        <v/>
      </c>
      <c r="AC68" s="299" t="str">
        <f>IF(入力!AN19="","",入力!AN19)</f>
        <v/>
      </c>
      <c r="AD68" s="83" t="str">
        <f>IF(入力!AO19="","",入力!AO19)</f>
        <v/>
      </c>
      <c r="AE68" s="323" t="str">
        <f>IF(入力!AP19="","",入力!AP19)</f>
        <v/>
      </c>
      <c r="AF68" s="220" t="str">
        <f>IF(入力!AQ19="","",入力!AQ19)</f>
        <v/>
      </c>
      <c r="AG68" s="84" t="str">
        <f>IF(入力!AR19="","",入力!AR19)</f>
        <v/>
      </c>
      <c r="AH68" s="85" t="str">
        <f>IF(入力!AS19="","",入力!AS19)</f>
        <v/>
      </c>
      <c r="AI68" s="93" t="str">
        <f>IF(入力!AT19="","",入力!AT19)</f>
        <v/>
      </c>
      <c r="AJ68" s="176" t="str">
        <f>IF(入力!AU19="","",入力!AU19)</f>
        <v/>
      </c>
      <c r="AK68" s="180" t="str">
        <f>IF(入力!AV19="",IF(入力!AW19="","",入力!AW19),IF(入力!AW19="",入力!AV19,IF(入力!AV19&gt;入力!AW19,入力!AV19,入力!AW19)))</f>
        <v/>
      </c>
      <c r="AL68" s="396" t="str">
        <f>IF(入力!AX19="",IF(入力!AY19="","",入力!AY19),IF(入力!AY19="",入力!AX19,IF(入力!AX19&gt;入力!AY19,入力!AX19,入力!AY19)))</f>
        <v/>
      </c>
      <c r="AM68" s="230" t="str">
        <f>IF(入力!K19="","", IF(入力!AG19="","", IF(入力!AD19="","", K68/224*((Y68-224)+(W68-224)))))</f>
        <v/>
      </c>
    </row>
    <row r="69" spans="1:39">
      <c r="A69" s="100">
        <f>IF(入力!A20="","",入力!A20)</f>
        <v>8</v>
      </c>
      <c r="B69" s="214" t="str">
        <f>IF(入力!B20="","",入力!B20)</f>
        <v/>
      </c>
      <c r="C69" s="214" t="str">
        <f>IF(入力!C20="","",入力!C20)</f>
        <v/>
      </c>
      <c r="D69" s="289" t="str">
        <f>IF(入力!D20="","",入力!D20)</f>
        <v/>
      </c>
      <c r="E69" s="83" t="str">
        <f>IF(入力!E20="","",入力!E20)</f>
        <v/>
      </c>
      <c r="F69" s="83" t="str">
        <f>IF(入力!F20="","",入力!F20)</f>
        <v/>
      </c>
      <c r="G69" s="214" t="str">
        <f>IF(入力!G20="","",入力!G20)</f>
        <v/>
      </c>
      <c r="H69" s="214" t="str">
        <f>IF(入力!H20="","",入力!H20)</f>
        <v/>
      </c>
      <c r="I69" s="83" t="str">
        <f>IF(入力!I20="","",入力!I20)</f>
        <v/>
      </c>
      <c r="J69" s="83" t="str">
        <f>IF(入力!J20="","",入力!J20)</f>
        <v/>
      </c>
      <c r="K69" s="179" t="str">
        <f>IF(入力!K20="","",入力!K20)</f>
        <v/>
      </c>
      <c r="L69" s="84" t="str">
        <f>IF(入力!L20="","",入力!L20)</f>
        <v/>
      </c>
      <c r="M69" s="242" t="str">
        <f>IF(入力!M20="","",(4.57/(1.0897-0.00113*(入力!M20+入力!N20))-4.142)*100)</f>
        <v/>
      </c>
      <c r="N69" s="84" t="str">
        <f>IF(入力!O20="", IF(入力!L20="","",(入力!L20*(100-入力!N20)/100)),入力!O20)</f>
        <v/>
      </c>
      <c r="O69" s="84" t="str">
        <f>IF(入力!P20="", IF(入力!K20="","",入力!L20/POWER(入力!K20/100,2)),入力!P20)</f>
        <v/>
      </c>
      <c r="P69" s="84" t="str">
        <f>IF(入力!Q20="","",入力!Q20)</f>
        <v/>
      </c>
      <c r="Q69" s="220" t="str">
        <f>IF(入力!R20="","",入力!R20)</f>
        <v/>
      </c>
      <c r="R69" s="300" t="str">
        <f xml:space="preserve"> IF(入力!T20="",IF(入力!V20="","",入力!V20),IF(入力!V20="",入力!T20,IF(入力!T20&gt;入力!V20,入力!V20,入力!T20)))</f>
        <v/>
      </c>
      <c r="S69" s="238" t="str">
        <f>IF(入力!W20="",IF(入力!X20="","",入力!X20),IF(入力!X20="",入力!W20,IF(入力!W20&gt;入力!X20,入力!X20,入力!W20)))</f>
        <v/>
      </c>
      <c r="T69" s="301" t="str">
        <f>IF(入力!Y20="",IF(入力!Z20="","",入力!Z20),IF(入力!Z20="",入力!Y20,IF(入力!Y20&gt;入力!Z20,入力!Z20,入力!Y20)))</f>
        <v/>
      </c>
      <c r="U69" s="282" t="str">
        <f>IF(入力!AA20="",IF(入力!AB20="","",入力!AB20),IF(入力!AB20="",入力!AA20,IF(入力!AA20&gt;入力!AB20,入力!AA20,入力!AB20)))</f>
        <v/>
      </c>
      <c r="V69" s="302" t="str">
        <f>IF(入力!AC20="", IF(入力!AA20="",IF(入力!AB20="","",入力!AB20-入力!Q20),IF(入力!AB20="",入力!AA20-入力!Q20,IF(入力!AA20&gt;入力!AB20,入力!AA20-入力!Q20,入力!AB20-入力!Q20))),入力!AC20)</f>
        <v/>
      </c>
      <c r="W69" s="302" t="str">
        <f>IF(入力!AD20="",IF(入力!AE20="","",入力!AE20),IF(入力!AE20="",入力!AD20,IF(入力!AD20&gt;入力!AE20,入力!AD20,入力!AE20)))</f>
        <v/>
      </c>
      <c r="X69" s="302" t="str">
        <f>IF(入力!AF20="", IF(入力!AD20="",IF(入力!AE20="","",入力!AE20-入力!Q20),IF(入力!AE20="",入力!AD20-入力!Q20,IF(入力!AD20&gt;入力!AE20,入力!AD20-入力!Q20,入力!AE20-入力!Q20))),入力!AF20)</f>
        <v/>
      </c>
      <c r="Y69" s="302" t="str">
        <f>IF(入力!AG20="",IF(入力!AH20="","",入力!AH20),IF(入力!AH20="",入力!AG20,IF(入力!AG20&gt;入力!AH20,入力!AG20,入力!AH20)))</f>
        <v/>
      </c>
      <c r="Z69" s="302" t="str">
        <f>IF(入力!AI20="", IF(入力!AG20="",IF(入力!AH20="","",入力!AH20-入力!Q20),IF(入力!AH20="",入力!AG20-入力!Q20,IF(入力!AG20&gt;入力!AH20,入力!AG20-入力!Q20,入力!AH20-入力!Q20))),入力!AI20)</f>
        <v/>
      </c>
      <c r="AA69" s="242" t="str">
        <f>IF(入力!AJ20="","",入力!AJ20)</f>
        <v/>
      </c>
      <c r="AB69" s="139" t="str">
        <f>IF(入力!AL20="",IF(入力!AM20="","",入力!AM20),IF(入力!AM20="",入力!AL20,IF(入力!AL20&gt;入力!AM20,入力!AL20,入力!AM20)))</f>
        <v/>
      </c>
      <c r="AC69" s="299" t="str">
        <f>IF(入力!AN20="","",入力!AN20)</f>
        <v/>
      </c>
      <c r="AD69" s="83" t="str">
        <f>IF(入力!AO20="","",入力!AO20)</f>
        <v/>
      </c>
      <c r="AE69" s="323" t="str">
        <f>IF(入力!AP20="","",入力!AP20)</f>
        <v/>
      </c>
      <c r="AF69" s="220" t="str">
        <f>IF(入力!AQ20="","",入力!AQ20)</f>
        <v/>
      </c>
      <c r="AG69" s="84" t="str">
        <f>IF(入力!AR20="","",入力!AR20)</f>
        <v/>
      </c>
      <c r="AH69" s="85" t="str">
        <f>IF(入力!AS20="","",入力!AS20)</f>
        <v/>
      </c>
      <c r="AI69" s="93" t="str">
        <f>IF(入力!AT20="","",入力!AT20)</f>
        <v/>
      </c>
      <c r="AJ69" s="176" t="str">
        <f>IF(入力!AU20="","",入力!AU20)</f>
        <v/>
      </c>
      <c r="AK69" s="180" t="str">
        <f>IF(入力!AV20="",IF(入力!AW20="","",入力!AW20),IF(入力!AW20="",入力!AV20,IF(入力!AV20&gt;入力!AW20,入力!AV20,入力!AW20)))</f>
        <v/>
      </c>
      <c r="AL69" s="396" t="str">
        <f>IF(入力!AX20="",IF(入力!AY20="","",入力!AY20),IF(入力!AY20="",入力!AX20,IF(入力!AX20&gt;入力!AY20,入力!AX20,入力!AY20)))</f>
        <v/>
      </c>
      <c r="AM69" s="230" t="str">
        <f>IF(入力!K20="","", IF(入力!AG20="","", IF(入力!AD20="","", K69/224*((Y69-224)+(W69-224)))))</f>
        <v/>
      </c>
    </row>
    <row r="70" spans="1:39">
      <c r="A70" s="100">
        <f>IF(入力!A21="","",入力!A21)</f>
        <v>9</v>
      </c>
      <c r="B70" s="214" t="str">
        <f>IF(入力!B21="","",入力!B21)</f>
        <v/>
      </c>
      <c r="C70" s="214" t="str">
        <f>IF(入力!C21="","",入力!C21)</f>
        <v/>
      </c>
      <c r="D70" s="289" t="str">
        <f>IF(入力!D21="","",入力!D21)</f>
        <v/>
      </c>
      <c r="E70" s="83" t="str">
        <f>IF(入力!E21="","",入力!E21)</f>
        <v/>
      </c>
      <c r="F70" s="83" t="str">
        <f>IF(入力!F21="","",入力!F21)</f>
        <v/>
      </c>
      <c r="G70" s="214" t="str">
        <f>IF(入力!G21="","",入力!G21)</f>
        <v/>
      </c>
      <c r="H70" s="214" t="str">
        <f>IF(入力!H21="","",入力!H21)</f>
        <v/>
      </c>
      <c r="I70" s="83" t="str">
        <f>IF(入力!I21="","",入力!I21)</f>
        <v/>
      </c>
      <c r="J70" s="83" t="str">
        <f>IF(入力!J21="","",入力!J21)</f>
        <v/>
      </c>
      <c r="K70" s="179" t="str">
        <f>IF(入力!K21="","",入力!K21)</f>
        <v/>
      </c>
      <c r="L70" s="84" t="str">
        <f>IF(入力!L21="","",入力!L21)</f>
        <v/>
      </c>
      <c r="M70" s="242" t="str">
        <f>IF(入力!M21="","",(4.57/(1.0897-0.00113*(入力!M21+入力!N21))-4.142)*100)</f>
        <v/>
      </c>
      <c r="N70" s="84" t="str">
        <f>IF(入力!O21="", IF(入力!L21="","",(入力!L21*(100-入力!N21)/100)),入力!O21)</f>
        <v/>
      </c>
      <c r="O70" s="84" t="str">
        <f>IF(入力!P21="", IF(入力!K21="","",入力!L21/POWER(入力!K21/100,2)),入力!P21)</f>
        <v/>
      </c>
      <c r="P70" s="84" t="str">
        <f>IF(入力!Q21="","",入力!Q21)</f>
        <v/>
      </c>
      <c r="Q70" s="220" t="str">
        <f>IF(入力!R21="","",入力!R21)</f>
        <v/>
      </c>
      <c r="R70" s="300" t="str">
        <f xml:space="preserve"> IF(入力!T21="",IF(入力!V21="","",入力!V21),IF(入力!V21="",入力!T21,IF(入力!T21&gt;入力!V21,入力!V21,入力!T21)))</f>
        <v/>
      </c>
      <c r="S70" s="238" t="str">
        <f>IF(入力!W21="",IF(入力!X21="","",入力!X21),IF(入力!X21="",入力!W21,IF(入力!W21&gt;入力!X21,入力!X21,入力!W21)))</f>
        <v/>
      </c>
      <c r="T70" s="301" t="str">
        <f>IF(入力!Y21="",IF(入力!Z21="","",入力!Z21),IF(入力!Z21="",入力!Y21,IF(入力!Y21&gt;入力!Z21,入力!Z21,入力!Y21)))</f>
        <v/>
      </c>
      <c r="U70" s="282" t="str">
        <f>IF(入力!AA21="",IF(入力!AB21="","",入力!AB21),IF(入力!AB21="",入力!AA21,IF(入力!AA21&gt;入力!AB21,入力!AA21,入力!AB21)))</f>
        <v/>
      </c>
      <c r="V70" s="302" t="str">
        <f>IF(入力!AC21="", IF(入力!AA21="",IF(入力!AB21="","",入力!AB21-入力!Q21),IF(入力!AB21="",入力!AA21-入力!Q21,IF(入力!AA21&gt;入力!AB21,入力!AA21-入力!Q21,入力!AB21-入力!Q21))),入力!AC21)</f>
        <v/>
      </c>
      <c r="W70" s="302" t="str">
        <f>IF(入力!AD21="",IF(入力!AE21="","",入力!AE21),IF(入力!AE21="",入力!AD21,IF(入力!AD21&gt;入力!AE21,入力!AD21,入力!AE21)))</f>
        <v/>
      </c>
      <c r="X70" s="302" t="str">
        <f>IF(入力!AF21="", IF(入力!AD21="",IF(入力!AE21="","",入力!AE21-入力!Q21),IF(入力!AE21="",入力!AD21-入力!Q21,IF(入力!AD21&gt;入力!AE21,入力!AD21-入力!Q21,入力!AE21-入力!Q21))),入力!AF21)</f>
        <v/>
      </c>
      <c r="Y70" s="302" t="str">
        <f>IF(入力!AG21="",IF(入力!AH21="","",入力!AH21),IF(入力!AH21="",入力!AG21,IF(入力!AG21&gt;入力!AH21,入力!AG21,入力!AH21)))</f>
        <v/>
      </c>
      <c r="Z70" s="302" t="str">
        <f>IF(入力!AI21="", IF(入力!AG21="",IF(入力!AH21="","",入力!AH21-入力!Q21),IF(入力!AH21="",入力!AG21-入力!Q21,IF(入力!AG21&gt;入力!AH21,入力!AG21-入力!Q21,入力!AH21-入力!Q21))),入力!AI21)</f>
        <v/>
      </c>
      <c r="AA70" s="242" t="str">
        <f>IF(入力!AJ21="","",入力!AJ21)</f>
        <v/>
      </c>
      <c r="AB70" s="139" t="str">
        <f>IF(入力!AL21="",IF(入力!AM21="","",入力!AM21),IF(入力!AM21="",入力!AL21,IF(入力!AL21&gt;入力!AM21,入力!AL21,入力!AM21)))</f>
        <v/>
      </c>
      <c r="AC70" s="299" t="str">
        <f>IF(入力!AN21="","",入力!AN21)</f>
        <v/>
      </c>
      <c r="AD70" s="83" t="str">
        <f>IF(入力!AO21="","",入力!AO21)</f>
        <v/>
      </c>
      <c r="AE70" s="323" t="str">
        <f>IF(入力!AP21="","",入力!AP21)</f>
        <v/>
      </c>
      <c r="AF70" s="220" t="str">
        <f>IF(入力!AQ21="","",入力!AQ21)</f>
        <v/>
      </c>
      <c r="AG70" s="84" t="str">
        <f>IF(入力!AR21="","",入力!AR21)</f>
        <v/>
      </c>
      <c r="AH70" s="85" t="str">
        <f>IF(入力!AS21="","",入力!AS21)</f>
        <v/>
      </c>
      <c r="AI70" s="93" t="str">
        <f>IF(入力!AT21="","",入力!AT21)</f>
        <v/>
      </c>
      <c r="AJ70" s="176" t="str">
        <f>IF(入力!AU21="","",入力!AU21)</f>
        <v/>
      </c>
      <c r="AK70" s="180" t="str">
        <f>IF(入力!AV21="",IF(入力!AW21="","",入力!AW21),IF(入力!AW21="",入力!AV21,IF(入力!AV21&gt;入力!AW21,入力!AV21,入力!AW21)))</f>
        <v/>
      </c>
      <c r="AL70" s="396" t="str">
        <f>IF(入力!AX21="",IF(入力!AY21="","",入力!AY21),IF(入力!AY21="",入力!AX21,IF(入力!AX21&gt;入力!AY21,入力!AX21,入力!AY21)))</f>
        <v/>
      </c>
      <c r="AM70" s="230" t="str">
        <f>IF(入力!K21="","", IF(入力!AG21="","", IF(入力!AD21="","", K70/224*((Y70-224)+(W70-224)))))</f>
        <v/>
      </c>
    </row>
    <row r="71" spans="1:39">
      <c r="A71" s="100">
        <f>IF(入力!A22="","",入力!A22)</f>
        <v>10</v>
      </c>
      <c r="B71" s="214" t="str">
        <f>IF(入力!B22="","",入力!B22)</f>
        <v/>
      </c>
      <c r="C71" s="214" t="str">
        <f>IF(入力!C22="","",入力!C22)</f>
        <v/>
      </c>
      <c r="D71" s="289" t="str">
        <f>IF(入力!D22="","",入力!D22)</f>
        <v/>
      </c>
      <c r="E71" s="83" t="str">
        <f>IF(入力!E22="","",入力!E22)</f>
        <v/>
      </c>
      <c r="F71" s="83" t="str">
        <f>IF(入力!F22="","",入力!F22)</f>
        <v/>
      </c>
      <c r="G71" s="214" t="str">
        <f>IF(入力!G22="","",入力!G22)</f>
        <v/>
      </c>
      <c r="H71" s="214" t="str">
        <f>IF(入力!H22="","",入力!H22)</f>
        <v/>
      </c>
      <c r="I71" s="83" t="str">
        <f>IF(入力!I22="","",入力!I22)</f>
        <v/>
      </c>
      <c r="J71" s="83" t="str">
        <f>IF(入力!J22="","",入力!J22)</f>
        <v/>
      </c>
      <c r="K71" s="179" t="str">
        <f>IF(入力!K22="","",入力!K22)</f>
        <v/>
      </c>
      <c r="L71" s="84" t="str">
        <f>IF(入力!L22="","",入力!L22)</f>
        <v/>
      </c>
      <c r="M71" s="242" t="str">
        <f>IF(入力!M22="","",(4.57/(1.0897-0.00113*(入力!M22+入力!N22))-4.142)*100)</f>
        <v/>
      </c>
      <c r="N71" s="84" t="str">
        <f>IF(入力!O22="", IF(入力!L22="","",(入力!L22*(100-入力!N22)/100)),入力!O22)</f>
        <v/>
      </c>
      <c r="O71" s="84" t="str">
        <f>IF(入力!P22="", IF(入力!K22="","",入力!L22/POWER(入力!K22/100,2)),入力!P22)</f>
        <v/>
      </c>
      <c r="P71" s="84" t="str">
        <f>IF(入力!Q22="","",入力!Q22)</f>
        <v/>
      </c>
      <c r="Q71" s="220" t="str">
        <f>IF(入力!R22="","",入力!R22)</f>
        <v/>
      </c>
      <c r="R71" s="300" t="str">
        <f xml:space="preserve"> IF(入力!T22="",IF(入力!V22="","",入力!V22),IF(入力!V22="",入力!T22,IF(入力!T22&gt;入力!V22,入力!V22,入力!T22)))</f>
        <v/>
      </c>
      <c r="S71" s="238" t="str">
        <f>IF(入力!W22="",IF(入力!X22="","",入力!X22),IF(入力!X22="",入力!W22,IF(入力!W22&gt;入力!X22,入力!X22,入力!W22)))</f>
        <v/>
      </c>
      <c r="T71" s="301" t="str">
        <f>IF(入力!Y22="",IF(入力!Z22="","",入力!Z22),IF(入力!Z22="",入力!Y22,IF(入力!Y22&gt;入力!Z22,入力!Z22,入力!Y22)))</f>
        <v/>
      </c>
      <c r="U71" s="282" t="str">
        <f>IF(入力!AA22="",IF(入力!AB22="","",入力!AB22),IF(入力!AB22="",入力!AA22,IF(入力!AA22&gt;入力!AB22,入力!AA22,入力!AB22)))</f>
        <v/>
      </c>
      <c r="V71" s="302" t="str">
        <f>IF(入力!AC22="", IF(入力!AA22="",IF(入力!AB22="","",入力!AB22-入力!Q22),IF(入力!AB22="",入力!AA22-入力!Q22,IF(入力!AA22&gt;入力!AB22,入力!AA22-入力!Q22,入力!AB22-入力!Q22))),入力!AC22)</f>
        <v/>
      </c>
      <c r="W71" s="302" t="str">
        <f>IF(入力!AD22="",IF(入力!AE22="","",入力!AE22),IF(入力!AE22="",入力!AD22,IF(入力!AD22&gt;入力!AE22,入力!AD22,入力!AE22)))</f>
        <v/>
      </c>
      <c r="X71" s="302" t="str">
        <f>IF(入力!AF22="", IF(入力!AD22="",IF(入力!AE22="","",入力!AE22-入力!Q22),IF(入力!AE22="",入力!AD22-入力!Q22,IF(入力!AD22&gt;入力!AE22,入力!AD22-入力!Q22,入力!AE22-入力!Q22))),入力!AF22)</f>
        <v/>
      </c>
      <c r="Y71" s="302" t="str">
        <f>IF(入力!AG22="",IF(入力!AH22="","",入力!AH22),IF(入力!AH22="",入力!AG22,IF(入力!AG22&gt;入力!AH22,入力!AG22,入力!AH22)))</f>
        <v/>
      </c>
      <c r="Z71" s="302" t="str">
        <f>IF(入力!AI22="", IF(入力!AG22="",IF(入力!AH22="","",入力!AH22-入力!Q22),IF(入力!AH22="",入力!AG22-入力!Q22,IF(入力!AG22&gt;入力!AH22,入力!AG22-入力!Q22,入力!AH22-入力!Q22))),入力!AI22)</f>
        <v/>
      </c>
      <c r="AA71" s="242" t="str">
        <f>IF(入力!AJ22="","",入力!AJ22)</f>
        <v/>
      </c>
      <c r="AB71" s="139" t="str">
        <f>IF(入力!AL22="",IF(入力!AM22="","",入力!AM22),IF(入力!AM22="",入力!AL22,IF(入力!AL22&gt;入力!AM22,入力!AL22,入力!AM22)))</f>
        <v/>
      </c>
      <c r="AC71" s="299" t="str">
        <f>IF(入力!AN22="","",入力!AN22)</f>
        <v/>
      </c>
      <c r="AD71" s="83" t="str">
        <f>IF(入力!AO22="","",入力!AO22)</f>
        <v/>
      </c>
      <c r="AE71" s="323" t="str">
        <f>IF(入力!AP22="","",入力!AP22)</f>
        <v/>
      </c>
      <c r="AF71" s="220" t="str">
        <f>IF(入力!AQ22="","",入力!AQ22)</f>
        <v/>
      </c>
      <c r="AG71" s="84" t="str">
        <f>IF(入力!AR22="","",入力!AR22)</f>
        <v/>
      </c>
      <c r="AH71" s="85" t="str">
        <f>IF(入力!AS22="","",入力!AS22)</f>
        <v/>
      </c>
      <c r="AI71" s="93" t="str">
        <f>IF(入力!AT22="","",入力!AT22)</f>
        <v/>
      </c>
      <c r="AJ71" s="176" t="str">
        <f>IF(入力!AU22="","",入力!AU22)</f>
        <v/>
      </c>
      <c r="AK71" s="180" t="str">
        <f>IF(入力!AV22="",IF(入力!AW22="","",入力!AW22),IF(入力!AW22="",入力!AV22,IF(入力!AV22&gt;入力!AW22,入力!AV22,入力!AW22)))</f>
        <v/>
      </c>
      <c r="AL71" s="396" t="str">
        <f>IF(入力!AX22="",IF(入力!AY22="","",入力!AY22),IF(入力!AY22="",入力!AX22,IF(入力!AX22&gt;入力!AY22,入力!AX22,入力!AY22)))</f>
        <v/>
      </c>
      <c r="AM71" s="230" t="str">
        <f>IF(入力!K22="","", IF(入力!AG22="","", IF(入力!AD22="","", K71/224*((Y71-224)+(W71-224)))))</f>
        <v/>
      </c>
    </row>
    <row r="72" spans="1:39">
      <c r="A72" s="100">
        <f>IF(入力!A23="","",入力!A23)</f>
        <v>11</v>
      </c>
      <c r="B72" s="214" t="str">
        <f>IF(入力!B23="","",入力!B23)</f>
        <v/>
      </c>
      <c r="C72" s="214" t="str">
        <f>IF(入力!C23="","",入力!C23)</f>
        <v/>
      </c>
      <c r="D72" s="289" t="str">
        <f>IF(入力!D23="","",入力!D23)</f>
        <v/>
      </c>
      <c r="E72" s="83" t="str">
        <f>IF(入力!E23="","",入力!E23)</f>
        <v/>
      </c>
      <c r="F72" s="83" t="str">
        <f>IF(入力!F23="","",入力!F23)</f>
        <v/>
      </c>
      <c r="G72" s="214" t="str">
        <f>IF(入力!G23="","",入力!G23)</f>
        <v/>
      </c>
      <c r="H72" s="214" t="str">
        <f>IF(入力!H23="","",入力!H23)</f>
        <v/>
      </c>
      <c r="I72" s="83" t="str">
        <f>IF(入力!I23="","",入力!I23)</f>
        <v/>
      </c>
      <c r="J72" s="83" t="str">
        <f>IF(入力!J23="","",入力!J23)</f>
        <v/>
      </c>
      <c r="K72" s="179" t="str">
        <f>IF(入力!K23="","",入力!K23)</f>
        <v/>
      </c>
      <c r="L72" s="84" t="str">
        <f>IF(入力!L23="","",入力!L23)</f>
        <v/>
      </c>
      <c r="M72" s="242" t="str">
        <f>IF(入力!M23="","",(4.57/(1.0897-0.00113*(入力!M23+入力!N23))-4.142)*100)</f>
        <v/>
      </c>
      <c r="N72" s="84" t="str">
        <f>IF(入力!O23="", IF(入力!L23="","",(入力!L23*(100-入力!N23)/100)),入力!O23)</f>
        <v/>
      </c>
      <c r="O72" s="84" t="str">
        <f>IF(入力!P23="", IF(入力!K23="","",入力!L23/POWER(入力!K23/100,2)),入力!P23)</f>
        <v/>
      </c>
      <c r="P72" s="84" t="str">
        <f>IF(入力!Q23="","",入力!Q23)</f>
        <v/>
      </c>
      <c r="Q72" s="220" t="str">
        <f>IF(入力!R23="","",入力!R23)</f>
        <v/>
      </c>
      <c r="R72" s="300" t="str">
        <f xml:space="preserve"> IF(入力!T23="",IF(入力!V23="","",入力!V23),IF(入力!V23="",入力!T23,IF(入力!T23&gt;入力!V23,入力!V23,入力!T23)))</f>
        <v/>
      </c>
      <c r="S72" s="238" t="str">
        <f>IF(入力!W23="",IF(入力!X23="","",入力!X23),IF(入力!X23="",入力!W23,IF(入力!W23&gt;入力!X23,入力!X23,入力!W23)))</f>
        <v/>
      </c>
      <c r="T72" s="301" t="str">
        <f>IF(入力!Y23="",IF(入力!Z23="","",入力!Z23),IF(入力!Z23="",入力!Y23,IF(入力!Y23&gt;入力!Z23,入力!Z23,入力!Y23)))</f>
        <v/>
      </c>
      <c r="U72" s="282" t="str">
        <f>IF(入力!AA23="",IF(入力!AB23="","",入力!AB23),IF(入力!AB23="",入力!AA23,IF(入力!AA23&gt;入力!AB23,入力!AA23,入力!AB23)))</f>
        <v/>
      </c>
      <c r="V72" s="302" t="str">
        <f>IF(入力!AC23="", IF(入力!AA23="",IF(入力!AB23="","",入力!AB23-入力!Q23),IF(入力!AB23="",入力!AA23-入力!Q23,IF(入力!AA23&gt;入力!AB23,入力!AA23-入力!Q23,入力!AB23-入力!Q23))),入力!AC23)</f>
        <v/>
      </c>
      <c r="W72" s="302" t="str">
        <f>IF(入力!AD23="",IF(入力!AE23="","",入力!AE23),IF(入力!AE23="",入力!AD23,IF(入力!AD23&gt;入力!AE23,入力!AD23,入力!AE23)))</f>
        <v/>
      </c>
      <c r="X72" s="302" t="str">
        <f>IF(入力!AF23="", IF(入力!AD23="",IF(入力!AE23="","",入力!AE23-入力!Q23),IF(入力!AE23="",入力!AD23-入力!Q23,IF(入力!AD23&gt;入力!AE23,入力!AD23-入力!Q23,入力!AE23-入力!Q23))),入力!AF23)</f>
        <v/>
      </c>
      <c r="Y72" s="302" t="str">
        <f>IF(入力!AG23="",IF(入力!AH23="","",入力!AH23),IF(入力!AH23="",入力!AG23,IF(入力!AG23&gt;入力!AH23,入力!AG23,入力!AH23)))</f>
        <v/>
      </c>
      <c r="Z72" s="302" t="str">
        <f>IF(入力!AI23="", IF(入力!AG23="",IF(入力!AH23="","",入力!AH23-入力!Q23),IF(入力!AH23="",入力!AG23-入力!Q23,IF(入力!AG23&gt;入力!AH23,入力!AG23-入力!Q23,入力!AH23-入力!Q23))),入力!AI23)</f>
        <v/>
      </c>
      <c r="AA72" s="242" t="str">
        <f>IF(入力!AJ23="","",入力!AJ23)</f>
        <v/>
      </c>
      <c r="AB72" s="139" t="str">
        <f>IF(入力!AL23="",IF(入力!AM23="","",入力!AM23),IF(入力!AM23="",入力!AL23,IF(入力!AL23&gt;入力!AM23,入力!AL23,入力!AM23)))</f>
        <v/>
      </c>
      <c r="AC72" s="299" t="str">
        <f>IF(入力!AN23="","",入力!AN23)</f>
        <v/>
      </c>
      <c r="AD72" s="83" t="str">
        <f>IF(入力!AO23="","",入力!AO23)</f>
        <v/>
      </c>
      <c r="AE72" s="323" t="str">
        <f>IF(入力!AP23="","",入力!AP23)</f>
        <v/>
      </c>
      <c r="AF72" s="220" t="str">
        <f>IF(入力!AQ23="","",入力!AQ23)</f>
        <v/>
      </c>
      <c r="AG72" s="84" t="str">
        <f>IF(入力!AR23="","",入力!AR23)</f>
        <v/>
      </c>
      <c r="AH72" s="85" t="str">
        <f>IF(入力!AS23="","",入力!AS23)</f>
        <v/>
      </c>
      <c r="AI72" s="93" t="str">
        <f>IF(入力!AT23="","",入力!AT23)</f>
        <v/>
      </c>
      <c r="AJ72" s="176" t="str">
        <f>IF(入力!AU23="","",入力!AU23)</f>
        <v/>
      </c>
      <c r="AK72" s="180" t="str">
        <f>IF(入力!AV23="",IF(入力!AW23="","",入力!AW23),IF(入力!AW23="",入力!AV23,IF(入力!AV23&gt;入力!AW23,入力!AV23,入力!AW23)))</f>
        <v/>
      </c>
      <c r="AL72" s="396" t="str">
        <f>IF(入力!AX23="",IF(入力!AY23="","",入力!AY23),IF(入力!AY23="",入力!AX23,IF(入力!AX23&gt;入力!AY23,入力!AX23,入力!AY23)))</f>
        <v/>
      </c>
      <c r="AM72" s="230" t="str">
        <f>IF(入力!K23="","", IF(入力!AG23="","", IF(入力!AD23="","", K72/224*((Y72-224)+(W72-224)))))</f>
        <v/>
      </c>
    </row>
    <row r="73" spans="1:39">
      <c r="A73" s="100">
        <f>IF(入力!A24="","",入力!A24)</f>
        <v>12</v>
      </c>
      <c r="B73" s="214" t="str">
        <f>IF(入力!B24="","",入力!B24)</f>
        <v/>
      </c>
      <c r="C73" s="214" t="str">
        <f>IF(入力!C24="","",入力!C24)</f>
        <v/>
      </c>
      <c r="D73" s="289" t="str">
        <f>IF(入力!D24="","",入力!D24)</f>
        <v/>
      </c>
      <c r="E73" s="83" t="str">
        <f>IF(入力!E24="","",入力!E24)</f>
        <v/>
      </c>
      <c r="F73" s="83" t="str">
        <f>IF(入力!F24="","",入力!F24)</f>
        <v/>
      </c>
      <c r="G73" s="214" t="str">
        <f>IF(入力!G24="","",入力!G24)</f>
        <v/>
      </c>
      <c r="H73" s="214" t="str">
        <f>IF(入力!H24="","",入力!H24)</f>
        <v/>
      </c>
      <c r="I73" s="83" t="str">
        <f>IF(入力!I24="","",入力!I24)</f>
        <v/>
      </c>
      <c r="J73" s="83" t="str">
        <f>IF(入力!J24="","",入力!J24)</f>
        <v/>
      </c>
      <c r="K73" s="179" t="str">
        <f>IF(入力!K24="","",入力!K24)</f>
        <v/>
      </c>
      <c r="L73" s="84" t="str">
        <f>IF(入力!L24="","",入力!L24)</f>
        <v/>
      </c>
      <c r="M73" s="242" t="str">
        <f>IF(入力!M24="","",(4.57/(1.0897-0.00113*(入力!M24+入力!N24))-4.142)*100)</f>
        <v/>
      </c>
      <c r="N73" s="84" t="str">
        <f>IF(入力!O24="", IF(入力!L24="","",(入力!L24*(100-入力!N24)/100)),入力!O24)</f>
        <v/>
      </c>
      <c r="O73" s="84" t="str">
        <f>IF(入力!P24="", IF(入力!K24="","",入力!L24/POWER(入力!K24/100,2)),入力!P24)</f>
        <v/>
      </c>
      <c r="P73" s="84" t="str">
        <f>IF(入力!Q24="","",入力!Q24)</f>
        <v/>
      </c>
      <c r="Q73" s="220" t="str">
        <f>IF(入力!R24="","",入力!R24)</f>
        <v/>
      </c>
      <c r="R73" s="300" t="str">
        <f xml:space="preserve"> IF(入力!T24="",IF(入力!V24="","",入力!V24),IF(入力!V24="",入力!T24,IF(入力!T24&gt;入力!V24,入力!V24,入力!T24)))</f>
        <v/>
      </c>
      <c r="S73" s="238" t="str">
        <f>IF(入力!W24="",IF(入力!X24="","",入力!X24),IF(入力!X24="",入力!W24,IF(入力!W24&gt;入力!X24,入力!X24,入力!W24)))</f>
        <v/>
      </c>
      <c r="T73" s="301" t="str">
        <f>IF(入力!Y24="",IF(入力!Z24="","",入力!Z24),IF(入力!Z24="",入力!Y24,IF(入力!Y24&gt;入力!Z24,入力!Z24,入力!Y24)))</f>
        <v/>
      </c>
      <c r="U73" s="282" t="str">
        <f>IF(入力!AA24="",IF(入力!AB24="","",入力!AB24),IF(入力!AB24="",入力!AA24,IF(入力!AA24&gt;入力!AB24,入力!AA24,入力!AB24)))</f>
        <v/>
      </c>
      <c r="V73" s="302" t="str">
        <f>IF(入力!AC24="", IF(入力!AA24="",IF(入力!AB24="","",入力!AB24-入力!Q24),IF(入力!AB24="",入力!AA24-入力!Q24,IF(入力!AA24&gt;入力!AB24,入力!AA24-入力!Q24,入力!AB24-入力!Q24))),入力!AC24)</f>
        <v/>
      </c>
      <c r="W73" s="302" t="str">
        <f>IF(入力!AD24="",IF(入力!AE24="","",入力!AE24),IF(入力!AE24="",入力!AD24,IF(入力!AD24&gt;入力!AE24,入力!AD24,入力!AE24)))</f>
        <v/>
      </c>
      <c r="X73" s="302" t="str">
        <f>IF(入力!AF24="", IF(入力!AD24="",IF(入力!AE24="","",入力!AE24-入力!Q24),IF(入力!AE24="",入力!AD24-入力!Q24,IF(入力!AD24&gt;入力!AE24,入力!AD24-入力!Q24,入力!AE24-入力!Q24))),入力!AF24)</f>
        <v/>
      </c>
      <c r="Y73" s="302" t="str">
        <f>IF(入力!AG24="",IF(入力!AH24="","",入力!AH24),IF(入力!AH24="",入力!AG24,IF(入力!AG24&gt;入力!AH24,入力!AG24,入力!AH24)))</f>
        <v/>
      </c>
      <c r="Z73" s="302" t="str">
        <f>IF(入力!AI24="", IF(入力!AG24="",IF(入力!AH24="","",入力!AH24-入力!Q24),IF(入力!AH24="",入力!AG24-入力!Q24,IF(入力!AG24&gt;入力!AH24,入力!AG24-入力!Q24,入力!AH24-入力!Q24))),入力!AI24)</f>
        <v/>
      </c>
      <c r="AA73" s="242" t="str">
        <f>IF(入力!AJ24="","",入力!AJ24)</f>
        <v/>
      </c>
      <c r="AB73" s="139" t="str">
        <f>IF(入力!AL24="",IF(入力!AM24="","",入力!AM24),IF(入力!AM24="",入力!AL24,IF(入力!AL24&gt;入力!AM24,入力!AL24,入力!AM24)))</f>
        <v/>
      </c>
      <c r="AC73" s="299" t="str">
        <f>IF(入力!AN24="","",入力!AN24)</f>
        <v/>
      </c>
      <c r="AD73" s="83" t="str">
        <f>IF(入力!AO24="","",入力!AO24)</f>
        <v/>
      </c>
      <c r="AE73" s="323" t="str">
        <f>IF(入力!AP24="","",入力!AP24)</f>
        <v/>
      </c>
      <c r="AF73" s="220" t="str">
        <f>IF(入力!AQ24="","",入力!AQ24)</f>
        <v/>
      </c>
      <c r="AG73" s="84" t="str">
        <f>IF(入力!AR24="","",入力!AR24)</f>
        <v/>
      </c>
      <c r="AH73" s="85" t="str">
        <f>IF(入力!AS24="","",入力!AS24)</f>
        <v/>
      </c>
      <c r="AI73" s="93" t="str">
        <f>IF(入力!AT24="","",入力!AT24)</f>
        <v/>
      </c>
      <c r="AJ73" s="176" t="str">
        <f>IF(入力!AU24="","",入力!AU24)</f>
        <v/>
      </c>
      <c r="AK73" s="180" t="str">
        <f>IF(入力!AV24="",IF(入力!AW24="","",入力!AW24),IF(入力!AW24="",入力!AV24,IF(入力!AV24&gt;入力!AW24,入力!AV24,入力!AW24)))</f>
        <v/>
      </c>
      <c r="AL73" s="396" t="str">
        <f>IF(入力!AX24="",IF(入力!AY24="","",入力!AY24),IF(入力!AY24="",入力!AX24,IF(入力!AX24&gt;入力!AY24,入力!AX24,入力!AY24)))</f>
        <v/>
      </c>
      <c r="AM73" s="230" t="str">
        <f>IF(入力!K24="","", IF(入力!AG24="","", IF(入力!AD24="","", K73/224*((Y73-224)+(W73-224)))))</f>
        <v/>
      </c>
    </row>
    <row r="74" spans="1:39">
      <c r="A74" s="100">
        <f>IF(入力!A25="","",入力!A25)</f>
        <v>13</v>
      </c>
      <c r="B74" s="214" t="str">
        <f>IF(入力!B25="","",入力!B25)</f>
        <v/>
      </c>
      <c r="C74" s="214" t="str">
        <f>IF(入力!C25="","",入力!C25)</f>
        <v/>
      </c>
      <c r="D74" s="289" t="str">
        <f>IF(入力!D25="","",入力!D25)</f>
        <v/>
      </c>
      <c r="E74" s="83" t="str">
        <f>IF(入力!E25="","",入力!E25)</f>
        <v/>
      </c>
      <c r="F74" s="83" t="str">
        <f>IF(入力!F25="","",入力!F25)</f>
        <v/>
      </c>
      <c r="G74" s="214" t="str">
        <f>IF(入力!G25="","",入力!G25)</f>
        <v/>
      </c>
      <c r="H74" s="214" t="str">
        <f>IF(入力!H25="","",入力!H25)</f>
        <v/>
      </c>
      <c r="I74" s="83" t="str">
        <f>IF(入力!I25="","",入力!I25)</f>
        <v/>
      </c>
      <c r="J74" s="83" t="str">
        <f>IF(入力!J25="","",入力!J25)</f>
        <v/>
      </c>
      <c r="K74" s="179" t="str">
        <f>IF(入力!K25="","",入力!K25)</f>
        <v/>
      </c>
      <c r="L74" s="84" t="str">
        <f>IF(入力!L25="","",入力!L25)</f>
        <v/>
      </c>
      <c r="M74" s="242" t="str">
        <f>IF(入力!M25="","",(4.57/(1.0897-0.00113*(入力!M25+入力!N25))-4.142)*100)</f>
        <v/>
      </c>
      <c r="N74" s="84" t="str">
        <f>IF(入力!O25="", IF(入力!L25="","",(入力!L25*(100-入力!N25)/100)),入力!O25)</f>
        <v/>
      </c>
      <c r="O74" s="84" t="str">
        <f>IF(入力!P25="", IF(入力!K25="","",入力!L25/POWER(入力!K25/100,2)),入力!P25)</f>
        <v/>
      </c>
      <c r="P74" s="84" t="str">
        <f>IF(入力!Q25="","",入力!Q25)</f>
        <v/>
      </c>
      <c r="Q74" s="220" t="str">
        <f>IF(入力!R25="","",入力!R25)</f>
        <v/>
      </c>
      <c r="R74" s="300" t="str">
        <f xml:space="preserve"> IF(入力!T25="",IF(入力!V25="","",入力!V25),IF(入力!V25="",入力!T25,IF(入力!T25&gt;入力!V25,入力!V25,入力!T25)))</f>
        <v/>
      </c>
      <c r="S74" s="238" t="str">
        <f>IF(入力!W25="",IF(入力!X25="","",入力!X25),IF(入力!X25="",入力!W25,IF(入力!W25&gt;入力!X25,入力!X25,入力!W25)))</f>
        <v/>
      </c>
      <c r="T74" s="301" t="str">
        <f>IF(入力!Y25="",IF(入力!Z25="","",入力!Z25),IF(入力!Z25="",入力!Y25,IF(入力!Y25&gt;入力!Z25,入力!Z25,入力!Y25)))</f>
        <v/>
      </c>
      <c r="U74" s="282" t="str">
        <f>IF(入力!AA25="",IF(入力!AB25="","",入力!AB25),IF(入力!AB25="",入力!AA25,IF(入力!AA25&gt;入力!AB25,入力!AA25,入力!AB25)))</f>
        <v/>
      </c>
      <c r="V74" s="302" t="str">
        <f>IF(入力!AC25="", IF(入力!AA25="",IF(入力!AB25="","",入力!AB25-入力!Q25),IF(入力!AB25="",入力!AA25-入力!Q25,IF(入力!AA25&gt;入力!AB25,入力!AA25-入力!Q25,入力!AB25-入力!Q25))),入力!AC25)</f>
        <v/>
      </c>
      <c r="W74" s="302" t="str">
        <f>IF(入力!AD25="",IF(入力!AE25="","",入力!AE25),IF(入力!AE25="",入力!AD25,IF(入力!AD25&gt;入力!AE25,入力!AD25,入力!AE25)))</f>
        <v/>
      </c>
      <c r="X74" s="302" t="str">
        <f>IF(入力!AF25="", IF(入力!AD25="",IF(入力!AE25="","",入力!AE25-入力!Q25),IF(入力!AE25="",入力!AD25-入力!Q25,IF(入力!AD25&gt;入力!AE25,入力!AD25-入力!Q25,入力!AE25-入力!Q25))),入力!AF25)</f>
        <v/>
      </c>
      <c r="Y74" s="302" t="str">
        <f>IF(入力!AG25="",IF(入力!AH25="","",入力!AH25),IF(入力!AH25="",入力!AG25,IF(入力!AG25&gt;入力!AH25,入力!AG25,入力!AH25)))</f>
        <v/>
      </c>
      <c r="Z74" s="302" t="str">
        <f>IF(入力!AI25="", IF(入力!AG25="",IF(入力!AH25="","",入力!AH25-入力!Q25),IF(入力!AH25="",入力!AG25-入力!Q25,IF(入力!AG25&gt;入力!AH25,入力!AG25-入力!Q25,入力!AH25-入力!Q25))),入力!AI25)</f>
        <v/>
      </c>
      <c r="AA74" s="242" t="str">
        <f>IF(入力!AJ25="","",入力!AJ25)</f>
        <v/>
      </c>
      <c r="AB74" s="139" t="str">
        <f>IF(入力!AL25="",IF(入力!AM25="","",入力!AM25),IF(入力!AM25="",入力!AL25,IF(入力!AL25&gt;入力!AM25,入力!AL25,入力!AM25)))</f>
        <v/>
      </c>
      <c r="AC74" s="299" t="str">
        <f>IF(入力!AN25="","",入力!AN25)</f>
        <v/>
      </c>
      <c r="AD74" s="83" t="str">
        <f>IF(入力!AO25="","",入力!AO25)</f>
        <v/>
      </c>
      <c r="AE74" s="323" t="str">
        <f>IF(入力!AP25="","",入力!AP25)</f>
        <v/>
      </c>
      <c r="AF74" s="220" t="str">
        <f>IF(入力!AQ25="","",入力!AQ25)</f>
        <v/>
      </c>
      <c r="AG74" s="84" t="str">
        <f>IF(入力!AR25="","",入力!AR25)</f>
        <v/>
      </c>
      <c r="AH74" s="85" t="str">
        <f>IF(入力!AS25="","",入力!AS25)</f>
        <v/>
      </c>
      <c r="AI74" s="93" t="str">
        <f>IF(入力!AT25="","",入力!AT25)</f>
        <v/>
      </c>
      <c r="AJ74" s="176" t="str">
        <f>IF(入力!AU25="","",入力!AU25)</f>
        <v/>
      </c>
      <c r="AK74" s="180" t="str">
        <f>IF(入力!AV25="",IF(入力!AW25="","",入力!AW25),IF(入力!AW25="",入力!AV25,IF(入力!AV25&gt;入力!AW25,入力!AV25,入力!AW25)))</f>
        <v/>
      </c>
      <c r="AL74" s="396" t="str">
        <f>IF(入力!AX25="",IF(入力!AY25="","",入力!AY25),IF(入力!AY25="",入力!AX25,IF(入力!AX25&gt;入力!AY25,入力!AX25,入力!AY25)))</f>
        <v/>
      </c>
      <c r="AM74" s="230" t="str">
        <f>IF(入力!K25="","", IF(入力!AG25="","", IF(入力!AD25="","", K74/224*((Y74-224)+(W74-224)))))</f>
        <v/>
      </c>
    </row>
    <row r="75" spans="1:39">
      <c r="A75" s="100">
        <f>IF(入力!A26="","",入力!A26)</f>
        <v>14</v>
      </c>
      <c r="B75" s="214" t="str">
        <f>IF(入力!B26="","",入力!B26)</f>
        <v/>
      </c>
      <c r="C75" s="214" t="str">
        <f>IF(入力!C26="","",入力!C26)</f>
        <v/>
      </c>
      <c r="D75" s="289" t="str">
        <f>IF(入力!D26="","",入力!D26)</f>
        <v/>
      </c>
      <c r="E75" s="83" t="str">
        <f>IF(入力!E26="","",入力!E26)</f>
        <v/>
      </c>
      <c r="F75" s="83" t="str">
        <f>IF(入力!F26="","",入力!F26)</f>
        <v/>
      </c>
      <c r="G75" s="214" t="str">
        <f>IF(入力!G26="","",入力!G26)</f>
        <v/>
      </c>
      <c r="H75" s="214" t="str">
        <f>IF(入力!H26="","",入力!H26)</f>
        <v/>
      </c>
      <c r="I75" s="83" t="str">
        <f>IF(入力!I26="","",入力!I26)</f>
        <v/>
      </c>
      <c r="J75" s="83" t="str">
        <f>IF(入力!J26="","",入力!J26)</f>
        <v/>
      </c>
      <c r="K75" s="179" t="str">
        <f>IF(入力!K26="","",入力!K26)</f>
        <v/>
      </c>
      <c r="L75" s="84" t="str">
        <f>IF(入力!L26="","",入力!L26)</f>
        <v/>
      </c>
      <c r="M75" s="242" t="str">
        <f>IF(入力!M26="","",(4.57/(1.0897-0.00113*(入力!M26+入力!N26))-4.142)*100)</f>
        <v/>
      </c>
      <c r="N75" s="84" t="str">
        <f>IF(入力!O26="", IF(入力!L26="","",(入力!L26*(100-入力!N26)/100)),入力!O26)</f>
        <v/>
      </c>
      <c r="O75" s="84" t="str">
        <f>IF(入力!P26="", IF(入力!K26="","",入力!L26/POWER(入力!K26/100,2)),入力!P26)</f>
        <v/>
      </c>
      <c r="P75" s="84" t="str">
        <f>IF(入力!Q26="","",入力!Q26)</f>
        <v/>
      </c>
      <c r="Q75" s="220" t="str">
        <f>IF(入力!R26="","",入力!R26)</f>
        <v/>
      </c>
      <c r="R75" s="300" t="str">
        <f xml:space="preserve"> IF(入力!T26="",IF(入力!V26="","",入力!V26),IF(入力!V26="",入力!T26,IF(入力!T26&gt;入力!V26,入力!V26,入力!T26)))</f>
        <v/>
      </c>
      <c r="S75" s="238" t="str">
        <f>IF(入力!W26="",IF(入力!X26="","",入力!X26),IF(入力!X26="",入力!W26,IF(入力!W26&gt;入力!X26,入力!X26,入力!W26)))</f>
        <v/>
      </c>
      <c r="T75" s="301" t="str">
        <f>IF(入力!Y26="",IF(入力!Z26="","",入力!Z26),IF(入力!Z26="",入力!Y26,IF(入力!Y26&gt;入力!Z26,入力!Z26,入力!Y26)))</f>
        <v/>
      </c>
      <c r="U75" s="282" t="str">
        <f>IF(入力!AA26="",IF(入力!AB26="","",入力!AB26),IF(入力!AB26="",入力!AA26,IF(入力!AA26&gt;入力!AB26,入力!AA26,入力!AB26)))</f>
        <v/>
      </c>
      <c r="V75" s="302" t="str">
        <f>IF(入力!AC26="", IF(入力!AA26="",IF(入力!AB26="","",入力!AB26-入力!Q26),IF(入力!AB26="",入力!AA26-入力!Q26,IF(入力!AA26&gt;入力!AB26,入力!AA26-入力!Q26,入力!AB26-入力!Q26))),入力!AC26)</f>
        <v/>
      </c>
      <c r="W75" s="302" t="str">
        <f>IF(入力!AD26="",IF(入力!AE26="","",入力!AE26),IF(入力!AE26="",入力!AD26,IF(入力!AD26&gt;入力!AE26,入力!AD26,入力!AE26)))</f>
        <v/>
      </c>
      <c r="X75" s="302" t="str">
        <f>IF(入力!AF26="", IF(入力!AD26="",IF(入力!AE26="","",入力!AE26-入力!Q26),IF(入力!AE26="",入力!AD26-入力!Q26,IF(入力!AD26&gt;入力!AE26,入力!AD26-入力!Q26,入力!AE26-入力!Q26))),入力!AF26)</f>
        <v/>
      </c>
      <c r="Y75" s="302" t="str">
        <f>IF(入力!AG26="",IF(入力!AH26="","",入力!AH26),IF(入力!AH26="",入力!AG26,IF(入力!AG26&gt;入力!AH26,入力!AG26,入力!AH26)))</f>
        <v/>
      </c>
      <c r="Z75" s="302" t="str">
        <f>IF(入力!AI26="", IF(入力!AG26="",IF(入力!AH26="","",入力!AH26-入力!Q26),IF(入力!AH26="",入力!AG26-入力!Q26,IF(入力!AG26&gt;入力!AH26,入力!AG26-入力!Q26,入力!AH26-入力!Q26))),入力!AI26)</f>
        <v/>
      </c>
      <c r="AA75" s="242" t="str">
        <f>IF(入力!AJ26="","",入力!AJ26)</f>
        <v/>
      </c>
      <c r="AB75" s="139" t="str">
        <f>IF(入力!AL26="",IF(入力!AM26="","",入力!AM26),IF(入力!AM26="",入力!AL26,IF(入力!AL26&gt;入力!AM26,入力!AL26,入力!AM26)))</f>
        <v/>
      </c>
      <c r="AC75" s="299" t="str">
        <f>IF(入力!AN26="","",入力!AN26)</f>
        <v/>
      </c>
      <c r="AD75" s="83" t="str">
        <f>IF(入力!AO26="","",入力!AO26)</f>
        <v/>
      </c>
      <c r="AE75" s="323" t="str">
        <f>IF(入力!AP26="","",入力!AP26)</f>
        <v/>
      </c>
      <c r="AF75" s="220" t="str">
        <f>IF(入力!AQ26="","",入力!AQ26)</f>
        <v/>
      </c>
      <c r="AG75" s="84" t="str">
        <f>IF(入力!AR26="","",入力!AR26)</f>
        <v/>
      </c>
      <c r="AH75" s="85" t="str">
        <f>IF(入力!AS26="","",入力!AS26)</f>
        <v/>
      </c>
      <c r="AI75" s="93" t="str">
        <f>IF(入力!AT26="","",入力!AT26)</f>
        <v/>
      </c>
      <c r="AJ75" s="176" t="str">
        <f>IF(入力!AU26="","",入力!AU26)</f>
        <v/>
      </c>
      <c r="AK75" s="180" t="str">
        <f>IF(入力!AV26="",IF(入力!AW26="","",入力!AW26),IF(入力!AW26="",入力!AV26,IF(入力!AV26&gt;入力!AW26,入力!AV26,入力!AW26)))</f>
        <v/>
      </c>
      <c r="AL75" s="396" t="str">
        <f>IF(入力!AX26="",IF(入力!AY26="","",入力!AY26),IF(入力!AY26="",入力!AX26,IF(入力!AX26&gt;入力!AY26,入力!AX26,入力!AY26)))</f>
        <v/>
      </c>
      <c r="AM75" s="230" t="str">
        <f>IF(入力!K26="","", IF(入力!AG26="","", IF(入力!AD26="","", K75/224*((Y75-224)+(W75-224)))))</f>
        <v/>
      </c>
    </row>
    <row r="76" spans="1:39">
      <c r="A76" s="100">
        <f>IF(入力!A27="","",入力!A27)</f>
        <v>15</v>
      </c>
      <c r="B76" s="214" t="str">
        <f>IF(入力!B27="","",入力!B27)</f>
        <v/>
      </c>
      <c r="C76" s="214" t="str">
        <f>IF(入力!C27="","",入力!C27)</f>
        <v/>
      </c>
      <c r="D76" s="289" t="str">
        <f>IF(入力!D27="","",入力!D27)</f>
        <v/>
      </c>
      <c r="E76" s="83" t="str">
        <f>IF(入力!E27="","",入力!E27)</f>
        <v/>
      </c>
      <c r="F76" s="83" t="str">
        <f>IF(入力!F27="","",入力!F27)</f>
        <v/>
      </c>
      <c r="G76" s="214" t="str">
        <f>IF(入力!G27="","",入力!G27)</f>
        <v/>
      </c>
      <c r="H76" s="214" t="str">
        <f>IF(入力!H27="","",入力!H27)</f>
        <v/>
      </c>
      <c r="I76" s="83" t="str">
        <f>IF(入力!I27="","",入力!I27)</f>
        <v/>
      </c>
      <c r="J76" s="83" t="str">
        <f>IF(入力!J27="","",入力!J27)</f>
        <v/>
      </c>
      <c r="K76" s="179" t="str">
        <f>IF(入力!K27="","",入力!K27)</f>
        <v/>
      </c>
      <c r="L76" s="84" t="str">
        <f>IF(入力!L27="","",入力!L27)</f>
        <v/>
      </c>
      <c r="M76" s="242" t="str">
        <f>IF(入力!M27="","",(4.57/(1.0897-0.00113*(入力!M27+入力!N27))-4.142)*100)</f>
        <v/>
      </c>
      <c r="N76" s="84" t="str">
        <f>IF(入力!O27="", IF(入力!L27="","",(入力!L27*(100-入力!N27)/100)),入力!O27)</f>
        <v/>
      </c>
      <c r="O76" s="84" t="str">
        <f>IF(入力!P27="", IF(入力!K27="","",入力!L27/POWER(入力!K27/100,2)),入力!P27)</f>
        <v/>
      </c>
      <c r="P76" s="84" t="str">
        <f>IF(入力!Q27="","",入力!Q27)</f>
        <v/>
      </c>
      <c r="Q76" s="220" t="str">
        <f>IF(入力!R27="","",入力!R27)</f>
        <v/>
      </c>
      <c r="R76" s="300" t="str">
        <f xml:space="preserve"> IF(入力!T27="",IF(入力!V27="","",入力!V27),IF(入力!V27="",入力!T27,IF(入力!T27&gt;入力!V27,入力!V27,入力!T27)))</f>
        <v/>
      </c>
      <c r="S76" s="238" t="str">
        <f>IF(入力!W27="",IF(入力!X27="","",入力!X27),IF(入力!X27="",入力!W27,IF(入力!W27&gt;入力!X27,入力!X27,入力!W27)))</f>
        <v/>
      </c>
      <c r="T76" s="301" t="str">
        <f>IF(入力!Y27="",IF(入力!Z27="","",入力!Z27),IF(入力!Z27="",入力!Y27,IF(入力!Y27&gt;入力!Z27,入力!Z27,入力!Y27)))</f>
        <v/>
      </c>
      <c r="U76" s="282" t="str">
        <f>IF(入力!AA27="",IF(入力!AB27="","",入力!AB27),IF(入力!AB27="",入力!AA27,IF(入力!AA27&gt;入力!AB27,入力!AA27,入力!AB27)))</f>
        <v/>
      </c>
      <c r="V76" s="302" t="str">
        <f>IF(入力!AC27="", IF(入力!AA27="",IF(入力!AB27="","",入力!AB27-入力!Q27),IF(入力!AB27="",入力!AA27-入力!Q27,IF(入力!AA27&gt;入力!AB27,入力!AA27-入力!Q27,入力!AB27-入力!Q27))),入力!AC27)</f>
        <v/>
      </c>
      <c r="W76" s="302" t="str">
        <f>IF(入力!AD27="",IF(入力!AE27="","",入力!AE27),IF(入力!AE27="",入力!AD27,IF(入力!AD27&gt;入力!AE27,入力!AD27,入力!AE27)))</f>
        <v/>
      </c>
      <c r="X76" s="302" t="str">
        <f>IF(入力!AF27="", IF(入力!AD27="",IF(入力!AE27="","",入力!AE27-入力!Q27),IF(入力!AE27="",入力!AD27-入力!Q27,IF(入力!AD27&gt;入力!AE27,入力!AD27-入力!Q27,入力!AE27-入力!Q27))),入力!AF27)</f>
        <v/>
      </c>
      <c r="Y76" s="302" t="str">
        <f>IF(入力!AG27="",IF(入力!AH27="","",入力!AH27),IF(入力!AH27="",入力!AG27,IF(入力!AG27&gt;入力!AH27,入力!AG27,入力!AH27)))</f>
        <v/>
      </c>
      <c r="Z76" s="302" t="str">
        <f>IF(入力!AI27="", IF(入力!AG27="",IF(入力!AH27="","",入力!AH27-入力!Q27),IF(入力!AH27="",入力!AG27-入力!Q27,IF(入力!AG27&gt;入力!AH27,入力!AG27-入力!Q27,入力!AH27-入力!Q27))),入力!AI27)</f>
        <v/>
      </c>
      <c r="AA76" s="242" t="str">
        <f>IF(入力!AJ27="","",入力!AJ27)</f>
        <v/>
      </c>
      <c r="AB76" s="139" t="str">
        <f>IF(入力!AL27="",IF(入力!AM27="","",入力!AM27),IF(入力!AM27="",入力!AL27,IF(入力!AL27&gt;入力!AM27,入力!AL27,入力!AM27)))</f>
        <v/>
      </c>
      <c r="AC76" s="299" t="str">
        <f>IF(入力!AN27="","",入力!AN27)</f>
        <v/>
      </c>
      <c r="AD76" s="83" t="str">
        <f>IF(入力!AO27="","",入力!AO27)</f>
        <v/>
      </c>
      <c r="AE76" s="323" t="str">
        <f>IF(入力!AP27="","",入力!AP27)</f>
        <v/>
      </c>
      <c r="AF76" s="220" t="str">
        <f>IF(入力!AQ27="","",入力!AQ27)</f>
        <v/>
      </c>
      <c r="AG76" s="84" t="str">
        <f>IF(入力!AR27="","",入力!AR27)</f>
        <v/>
      </c>
      <c r="AH76" s="85" t="str">
        <f>IF(入力!AS27="","",入力!AS27)</f>
        <v/>
      </c>
      <c r="AI76" s="93" t="str">
        <f>IF(入力!AT27="","",入力!AT27)</f>
        <v/>
      </c>
      <c r="AJ76" s="176" t="str">
        <f>IF(入力!AU27="","",入力!AU27)</f>
        <v/>
      </c>
      <c r="AK76" s="180" t="str">
        <f>IF(入力!AV27="",IF(入力!AW27="","",入力!AW27),IF(入力!AW27="",入力!AV27,IF(入力!AV27&gt;入力!AW27,入力!AV27,入力!AW27)))</f>
        <v/>
      </c>
      <c r="AL76" s="396" t="str">
        <f>IF(入力!AX27="",IF(入力!AY27="","",入力!AY27),IF(入力!AY27="",入力!AX27,IF(入力!AX27&gt;入力!AY27,入力!AX27,入力!AY27)))</f>
        <v/>
      </c>
      <c r="AM76" s="230" t="str">
        <f>IF(入力!K27="","", IF(入力!AG27="","", IF(入力!AD27="","", K76/224*((Y76-224)+(W76-224)))))</f>
        <v/>
      </c>
    </row>
    <row r="77" spans="1:39">
      <c r="A77" s="100">
        <f>IF(入力!A28="","",入力!A28)</f>
        <v>16</v>
      </c>
      <c r="B77" s="214" t="str">
        <f>IF(入力!B28="","",入力!B28)</f>
        <v/>
      </c>
      <c r="C77" s="214" t="str">
        <f>IF(入力!C28="","",入力!C28)</f>
        <v/>
      </c>
      <c r="D77" s="289" t="str">
        <f>IF(入力!D28="","",入力!D28)</f>
        <v/>
      </c>
      <c r="E77" s="83" t="str">
        <f>IF(入力!E28="","",入力!E28)</f>
        <v/>
      </c>
      <c r="F77" s="83" t="str">
        <f>IF(入力!F28="","",入力!F28)</f>
        <v/>
      </c>
      <c r="G77" s="214" t="str">
        <f>IF(入力!G28="","",入力!G28)</f>
        <v/>
      </c>
      <c r="H77" s="214" t="str">
        <f>IF(入力!H28="","",入力!H28)</f>
        <v/>
      </c>
      <c r="I77" s="83" t="str">
        <f>IF(入力!I28="","",入力!I28)</f>
        <v/>
      </c>
      <c r="J77" s="83" t="str">
        <f>IF(入力!J28="","",入力!J28)</f>
        <v/>
      </c>
      <c r="K77" s="179" t="str">
        <f>IF(入力!K28="","",入力!K28)</f>
        <v/>
      </c>
      <c r="L77" s="84" t="str">
        <f>IF(入力!L28="","",入力!L28)</f>
        <v/>
      </c>
      <c r="M77" s="242" t="str">
        <f>IF(入力!M28="","",(4.57/(1.0897-0.00113*(入力!M28+入力!N28))-4.142)*100)</f>
        <v/>
      </c>
      <c r="N77" s="84" t="str">
        <f>IF(入力!O28="", IF(入力!L28="","",(入力!L28*(100-入力!N28)/100)),入力!O28)</f>
        <v/>
      </c>
      <c r="O77" s="84" t="str">
        <f>IF(入力!P28="", IF(入力!K28="","",入力!L28/POWER(入力!K28/100,2)),入力!P28)</f>
        <v/>
      </c>
      <c r="P77" s="84" t="str">
        <f>IF(入力!Q28="","",入力!Q28)</f>
        <v/>
      </c>
      <c r="Q77" s="220" t="str">
        <f>IF(入力!R28="","",入力!R28)</f>
        <v/>
      </c>
      <c r="R77" s="300" t="str">
        <f xml:space="preserve"> IF(入力!T28="",IF(入力!V28="","",入力!V28),IF(入力!V28="",入力!T28,IF(入力!T28&gt;入力!V28,入力!V28,入力!T28)))</f>
        <v/>
      </c>
      <c r="S77" s="238" t="str">
        <f>IF(入力!W28="",IF(入力!X28="","",入力!X28),IF(入力!X28="",入力!W28,IF(入力!W28&gt;入力!X28,入力!X28,入力!W28)))</f>
        <v/>
      </c>
      <c r="T77" s="301" t="str">
        <f>IF(入力!Y28="",IF(入力!Z28="","",入力!Z28),IF(入力!Z28="",入力!Y28,IF(入力!Y28&gt;入力!Z28,入力!Z28,入力!Y28)))</f>
        <v/>
      </c>
      <c r="U77" s="282" t="str">
        <f>IF(入力!AA28="",IF(入力!AB28="","",入力!AB28),IF(入力!AB28="",入力!AA28,IF(入力!AA28&gt;入力!AB28,入力!AA28,入力!AB28)))</f>
        <v/>
      </c>
      <c r="V77" s="302" t="str">
        <f>IF(入力!AC28="", IF(入力!AA28="",IF(入力!AB28="","",入力!AB28-入力!Q28),IF(入力!AB28="",入力!AA28-入力!Q28,IF(入力!AA28&gt;入力!AB28,入力!AA28-入力!Q28,入力!AB28-入力!Q28))),入力!AC28)</f>
        <v/>
      </c>
      <c r="W77" s="302" t="str">
        <f>IF(入力!AD28="",IF(入力!AE28="","",入力!AE28),IF(入力!AE28="",入力!AD28,IF(入力!AD28&gt;入力!AE28,入力!AD28,入力!AE28)))</f>
        <v/>
      </c>
      <c r="X77" s="302" t="str">
        <f>IF(入力!AF28="", IF(入力!AD28="",IF(入力!AE28="","",入力!AE28-入力!Q28),IF(入力!AE28="",入力!AD28-入力!Q28,IF(入力!AD28&gt;入力!AE28,入力!AD28-入力!Q28,入力!AE28-入力!Q28))),入力!AF28)</f>
        <v/>
      </c>
      <c r="Y77" s="302" t="str">
        <f>IF(入力!AG28="",IF(入力!AH28="","",入力!AH28),IF(入力!AH28="",入力!AG28,IF(入力!AG28&gt;入力!AH28,入力!AG28,入力!AH28)))</f>
        <v/>
      </c>
      <c r="Z77" s="302" t="str">
        <f>IF(入力!AI28="", IF(入力!AG28="",IF(入力!AH28="","",入力!AH28-入力!Q28),IF(入力!AH28="",入力!AG28-入力!Q28,IF(入力!AG28&gt;入力!AH28,入力!AG28-入力!Q28,入力!AH28-入力!Q28))),入力!AI28)</f>
        <v/>
      </c>
      <c r="AA77" s="242" t="str">
        <f>IF(入力!AJ28="","",入力!AJ28)</f>
        <v/>
      </c>
      <c r="AB77" s="139" t="str">
        <f>IF(入力!AL28="",IF(入力!AM28="","",入力!AM28),IF(入力!AM28="",入力!AL28,IF(入力!AL28&gt;入力!AM28,入力!AL28,入力!AM28)))</f>
        <v/>
      </c>
      <c r="AC77" s="299" t="str">
        <f>IF(入力!AN28="","",入力!AN28)</f>
        <v/>
      </c>
      <c r="AD77" s="83" t="str">
        <f>IF(入力!AO28="","",入力!AO28)</f>
        <v/>
      </c>
      <c r="AE77" s="323" t="str">
        <f>IF(入力!AP28="","",入力!AP28)</f>
        <v/>
      </c>
      <c r="AF77" s="220" t="str">
        <f>IF(入力!AQ28="","",入力!AQ28)</f>
        <v/>
      </c>
      <c r="AG77" s="84" t="str">
        <f>IF(入力!AR28="","",入力!AR28)</f>
        <v/>
      </c>
      <c r="AH77" s="85" t="str">
        <f>IF(入力!AS28="","",入力!AS28)</f>
        <v/>
      </c>
      <c r="AI77" s="93" t="str">
        <f>IF(入力!AT28="","",入力!AT28)</f>
        <v/>
      </c>
      <c r="AJ77" s="176" t="str">
        <f>IF(入力!AU28="","",入力!AU28)</f>
        <v/>
      </c>
      <c r="AK77" s="180" t="str">
        <f>IF(入力!AV28="",IF(入力!AW28="","",入力!AW28),IF(入力!AW28="",入力!AV28,IF(入力!AV28&gt;入力!AW28,入力!AV28,入力!AW28)))</f>
        <v/>
      </c>
      <c r="AL77" s="396" t="str">
        <f>IF(入力!AX28="",IF(入力!AY28="","",入力!AY28),IF(入力!AY28="",入力!AX28,IF(入力!AX28&gt;入力!AY28,入力!AX28,入力!AY28)))</f>
        <v/>
      </c>
      <c r="AM77" s="230" t="str">
        <f>IF(入力!K28="","", IF(入力!AG28="","", IF(入力!AD28="","", K77/224*((Y77-224)+(W77-224)))))</f>
        <v/>
      </c>
    </row>
    <row r="78" spans="1:39">
      <c r="A78" s="100">
        <f>IF(入力!A29="","",入力!A29)</f>
        <v>17</v>
      </c>
      <c r="B78" s="214" t="str">
        <f>IF(入力!B29="","",入力!B29)</f>
        <v/>
      </c>
      <c r="C78" s="214" t="str">
        <f>IF(入力!C29="","",入力!C29)</f>
        <v/>
      </c>
      <c r="D78" s="289" t="str">
        <f>IF(入力!D29="","",入力!D29)</f>
        <v/>
      </c>
      <c r="E78" s="83" t="str">
        <f>IF(入力!E29="","",入力!E29)</f>
        <v/>
      </c>
      <c r="F78" s="83" t="str">
        <f>IF(入力!F29="","",入力!F29)</f>
        <v/>
      </c>
      <c r="G78" s="214" t="str">
        <f>IF(入力!G29="","",入力!G29)</f>
        <v/>
      </c>
      <c r="H78" s="214" t="str">
        <f>IF(入力!H29="","",入力!H29)</f>
        <v/>
      </c>
      <c r="I78" s="83" t="str">
        <f>IF(入力!I29="","",入力!I29)</f>
        <v/>
      </c>
      <c r="J78" s="83" t="str">
        <f>IF(入力!J29="","",入力!J29)</f>
        <v/>
      </c>
      <c r="K78" s="179" t="str">
        <f>IF(入力!K29="","",入力!K29)</f>
        <v/>
      </c>
      <c r="L78" s="84" t="str">
        <f>IF(入力!L29="","",入力!L29)</f>
        <v/>
      </c>
      <c r="M78" s="242" t="str">
        <f>IF(入力!M29="","",(4.57/(1.0897-0.00113*(入力!M29+入力!N29))-4.142)*100)</f>
        <v/>
      </c>
      <c r="N78" s="84" t="str">
        <f>IF(入力!O29="", IF(入力!L29="","",(入力!L29*(100-入力!N29)/100)),入力!O29)</f>
        <v/>
      </c>
      <c r="O78" s="84" t="str">
        <f>IF(入力!P29="", IF(入力!K29="","",入力!L29/POWER(入力!K29/100,2)),入力!P29)</f>
        <v/>
      </c>
      <c r="P78" s="84" t="str">
        <f>IF(入力!Q29="","",入力!Q29)</f>
        <v/>
      </c>
      <c r="Q78" s="220" t="str">
        <f>IF(入力!R29="","",入力!R29)</f>
        <v/>
      </c>
      <c r="R78" s="300" t="str">
        <f xml:space="preserve"> IF(入力!T29="",IF(入力!V29="","",入力!V29),IF(入力!V29="",入力!T29,IF(入力!T29&gt;入力!V29,入力!V29,入力!T29)))</f>
        <v/>
      </c>
      <c r="S78" s="238" t="str">
        <f>IF(入力!W29="",IF(入力!X29="","",入力!X29),IF(入力!X29="",入力!W29,IF(入力!W29&gt;入力!X29,入力!X29,入力!W29)))</f>
        <v/>
      </c>
      <c r="T78" s="301" t="str">
        <f>IF(入力!Y29="",IF(入力!Z29="","",入力!Z29),IF(入力!Z29="",入力!Y29,IF(入力!Y29&gt;入力!Z29,入力!Z29,入力!Y29)))</f>
        <v/>
      </c>
      <c r="U78" s="282" t="str">
        <f>IF(入力!AA29="",IF(入力!AB29="","",入力!AB29),IF(入力!AB29="",入力!AA29,IF(入力!AA29&gt;入力!AB29,入力!AA29,入力!AB29)))</f>
        <v/>
      </c>
      <c r="V78" s="302" t="str">
        <f>IF(入力!AC29="", IF(入力!AA29="",IF(入力!AB29="","",入力!AB29-入力!Q29),IF(入力!AB29="",入力!AA29-入力!Q29,IF(入力!AA29&gt;入力!AB29,入力!AA29-入力!Q29,入力!AB29-入力!Q29))),入力!AC29)</f>
        <v/>
      </c>
      <c r="W78" s="302" t="str">
        <f>IF(入力!AD29="",IF(入力!AE29="","",入力!AE29),IF(入力!AE29="",入力!AD29,IF(入力!AD29&gt;入力!AE29,入力!AD29,入力!AE29)))</f>
        <v/>
      </c>
      <c r="X78" s="302" t="str">
        <f>IF(入力!AF29="", IF(入力!AD29="",IF(入力!AE29="","",入力!AE29-入力!Q29),IF(入力!AE29="",入力!AD29-入力!Q29,IF(入力!AD29&gt;入力!AE29,入力!AD29-入力!Q29,入力!AE29-入力!Q29))),入力!AF29)</f>
        <v/>
      </c>
      <c r="Y78" s="302" t="str">
        <f>IF(入力!AG29="",IF(入力!AH29="","",入力!AH29),IF(入力!AH29="",入力!AG29,IF(入力!AG29&gt;入力!AH29,入力!AG29,入力!AH29)))</f>
        <v/>
      </c>
      <c r="Z78" s="302" t="str">
        <f>IF(入力!AI29="", IF(入力!AG29="",IF(入力!AH29="","",入力!AH29-入力!Q29),IF(入力!AH29="",入力!AG29-入力!Q29,IF(入力!AG29&gt;入力!AH29,入力!AG29-入力!Q29,入力!AH29-入力!Q29))),入力!AI29)</f>
        <v/>
      </c>
      <c r="AA78" s="242" t="str">
        <f>IF(入力!AJ29="","",入力!AJ29)</f>
        <v/>
      </c>
      <c r="AB78" s="139" t="str">
        <f>IF(入力!AL29="",IF(入力!AM29="","",入力!AM29),IF(入力!AM29="",入力!AL29,IF(入力!AL29&gt;入力!AM29,入力!AL29,入力!AM29)))</f>
        <v/>
      </c>
      <c r="AC78" s="299" t="str">
        <f>IF(入力!AN29="","",入力!AN29)</f>
        <v/>
      </c>
      <c r="AD78" s="83" t="str">
        <f>IF(入力!AO29="","",入力!AO29)</f>
        <v/>
      </c>
      <c r="AE78" s="323" t="str">
        <f>IF(入力!AP29="","",入力!AP29)</f>
        <v/>
      </c>
      <c r="AF78" s="220" t="str">
        <f>IF(入力!AQ29="","",入力!AQ29)</f>
        <v/>
      </c>
      <c r="AG78" s="84" t="str">
        <f>IF(入力!AR29="","",入力!AR29)</f>
        <v/>
      </c>
      <c r="AH78" s="85" t="str">
        <f>IF(入力!AS29="","",入力!AS29)</f>
        <v/>
      </c>
      <c r="AI78" s="93" t="str">
        <f>IF(入力!AT29="","",入力!AT29)</f>
        <v/>
      </c>
      <c r="AJ78" s="176" t="str">
        <f>IF(入力!AU29="","",入力!AU29)</f>
        <v/>
      </c>
      <c r="AK78" s="180" t="str">
        <f>IF(入力!AV29="",IF(入力!AW29="","",入力!AW29),IF(入力!AW29="",入力!AV29,IF(入力!AV29&gt;入力!AW29,入力!AV29,入力!AW29)))</f>
        <v/>
      </c>
      <c r="AL78" s="396" t="str">
        <f>IF(入力!AX29="",IF(入力!AY29="","",入力!AY29),IF(入力!AY29="",入力!AX29,IF(入力!AX29&gt;入力!AY29,入力!AX29,入力!AY29)))</f>
        <v/>
      </c>
      <c r="AM78" s="230" t="str">
        <f>IF(入力!K29="","", IF(入力!AG29="","", IF(入力!AD29="","", K78/224*((Y78-224)+(W78-224)))))</f>
        <v/>
      </c>
    </row>
    <row r="79" spans="1:39">
      <c r="A79" s="100">
        <f>IF(入力!A30="","",入力!A30)</f>
        <v>18</v>
      </c>
      <c r="B79" s="214" t="str">
        <f>IF(入力!B30="","",入力!B30)</f>
        <v/>
      </c>
      <c r="C79" s="214" t="str">
        <f>IF(入力!C30="","",入力!C30)</f>
        <v/>
      </c>
      <c r="D79" s="289" t="str">
        <f>IF(入力!D30="","",入力!D30)</f>
        <v/>
      </c>
      <c r="E79" s="83" t="str">
        <f>IF(入力!E30="","",入力!E30)</f>
        <v/>
      </c>
      <c r="F79" s="83" t="str">
        <f>IF(入力!F30="","",入力!F30)</f>
        <v/>
      </c>
      <c r="G79" s="214" t="str">
        <f>IF(入力!G30="","",入力!G30)</f>
        <v/>
      </c>
      <c r="H79" s="214" t="str">
        <f>IF(入力!H30="","",入力!H30)</f>
        <v/>
      </c>
      <c r="I79" s="83" t="str">
        <f>IF(入力!I30="","",入力!I30)</f>
        <v/>
      </c>
      <c r="J79" s="83" t="str">
        <f>IF(入力!J30="","",入力!J30)</f>
        <v/>
      </c>
      <c r="K79" s="179" t="str">
        <f>IF(入力!K30="","",入力!K30)</f>
        <v/>
      </c>
      <c r="L79" s="84" t="str">
        <f>IF(入力!L30="","",入力!L30)</f>
        <v/>
      </c>
      <c r="M79" s="242" t="str">
        <f>IF(入力!M30="","",(4.57/(1.0897-0.00113*(入力!M30+入力!N30))-4.142)*100)</f>
        <v/>
      </c>
      <c r="N79" s="84" t="str">
        <f>IF(入力!O30="", IF(入力!L30="","",(入力!L30*(100-入力!N30)/100)),入力!O30)</f>
        <v/>
      </c>
      <c r="O79" s="84" t="str">
        <f>IF(入力!P30="", IF(入力!K30="","",入力!L30/POWER(入力!K30/100,2)),入力!P30)</f>
        <v/>
      </c>
      <c r="P79" s="84" t="str">
        <f>IF(入力!Q30="","",入力!Q30)</f>
        <v/>
      </c>
      <c r="Q79" s="220" t="str">
        <f>IF(入力!R30="","",入力!R30)</f>
        <v/>
      </c>
      <c r="R79" s="300" t="str">
        <f xml:space="preserve"> IF(入力!T30="",IF(入力!V30="","",入力!V30),IF(入力!V30="",入力!T30,IF(入力!T30&gt;入力!V30,入力!V30,入力!T30)))</f>
        <v/>
      </c>
      <c r="S79" s="238" t="str">
        <f>IF(入力!W30="",IF(入力!X30="","",入力!X30),IF(入力!X30="",入力!W30,IF(入力!W30&gt;入力!X30,入力!X30,入力!W30)))</f>
        <v/>
      </c>
      <c r="T79" s="301" t="str">
        <f>IF(入力!Y30="",IF(入力!Z30="","",入力!Z30),IF(入力!Z30="",入力!Y30,IF(入力!Y30&gt;入力!Z30,入力!Z30,入力!Y30)))</f>
        <v/>
      </c>
      <c r="U79" s="282" t="str">
        <f>IF(入力!AA30="",IF(入力!AB30="","",入力!AB30),IF(入力!AB30="",入力!AA30,IF(入力!AA30&gt;入力!AB30,入力!AA30,入力!AB30)))</f>
        <v/>
      </c>
      <c r="V79" s="302" t="str">
        <f>IF(入力!AC30="", IF(入力!AA30="",IF(入力!AB30="","",入力!AB30-入力!Q30),IF(入力!AB30="",入力!AA30-入力!Q30,IF(入力!AA30&gt;入力!AB30,入力!AA30-入力!Q30,入力!AB30-入力!Q30))),入力!AC30)</f>
        <v/>
      </c>
      <c r="W79" s="302" t="str">
        <f>IF(入力!AD30="",IF(入力!AE30="","",入力!AE30),IF(入力!AE30="",入力!AD30,IF(入力!AD30&gt;入力!AE30,入力!AD30,入力!AE30)))</f>
        <v/>
      </c>
      <c r="X79" s="302" t="str">
        <f>IF(入力!AF30="", IF(入力!AD30="",IF(入力!AE30="","",入力!AE30-入力!Q30),IF(入力!AE30="",入力!AD30-入力!Q30,IF(入力!AD30&gt;入力!AE30,入力!AD30-入力!Q30,入力!AE30-入力!Q30))),入力!AF30)</f>
        <v/>
      </c>
      <c r="Y79" s="302" t="str">
        <f>IF(入力!AG30="",IF(入力!AH30="","",入力!AH30),IF(入力!AH30="",入力!AG30,IF(入力!AG30&gt;入力!AH30,入力!AG30,入力!AH30)))</f>
        <v/>
      </c>
      <c r="Z79" s="302" t="str">
        <f>IF(入力!AI30="", IF(入力!AG30="",IF(入力!AH30="","",入力!AH30-入力!Q30),IF(入力!AH30="",入力!AG30-入力!Q30,IF(入力!AG30&gt;入力!AH30,入力!AG30-入力!Q30,入力!AH30-入力!Q30))),入力!AI30)</f>
        <v/>
      </c>
      <c r="AA79" s="242" t="str">
        <f>IF(入力!AJ30="","",入力!AJ30)</f>
        <v/>
      </c>
      <c r="AB79" s="139" t="str">
        <f>IF(入力!AL30="",IF(入力!AM30="","",入力!AM30),IF(入力!AM30="",入力!AL30,IF(入力!AL30&gt;入力!AM30,入力!AL30,入力!AM30)))</f>
        <v/>
      </c>
      <c r="AC79" s="299" t="str">
        <f>IF(入力!AN30="","",入力!AN30)</f>
        <v/>
      </c>
      <c r="AD79" s="83" t="str">
        <f>IF(入力!AO30="","",入力!AO30)</f>
        <v/>
      </c>
      <c r="AE79" s="323" t="str">
        <f>IF(入力!AP30="","",入力!AP30)</f>
        <v/>
      </c>
      <c r="AF79" s="220" t="str">
        <f>IF(入力!AQ30="","",入力!AQ30)</f>
        <v/>
      </c>
      <c r="AG79" s="84" t="str">
        <f>IF(入力!AR30="","",入力!AR30)</f>
        <v/>
      </c>
      <c r="AH79" s="85" t="str">
        <f>IF(入力!AS30="","",入力!AS30)</f>
        <v/>
      </c>
      <c r="AI79" s="93" t="str">
        <f>IF(入力!AT30="","",入力!AT30)</f>
        <v/>
      </c>
      <c r="AJ79" s="176" t="str">
        <f>IF(入力!AU30="","",入力!AU30)</f>
        <v/>
      </c>
      <c r="AK79" s="180" t="str">
        <f>IF(入力!AV30="",IF(入力!AW30="","",入力!AW30),IF(入力!AW30="",入力!AV30,IF(入力!AV30&gt;入力!AW30,入力!AV30,入力!AW30)))</f>
        <v/>
      </c>
      <c r="AL79" s="396" t="str">
        <f>IF(入力!AX30="",IF(入力!AY30="","",入力!AY30),IF(入力!AY30="",入力!AX30,IF(入力!AX30&gt;入力!AY30,入力!AX30,入力!AY30)))</f>
        <v/>
      </c>
      <c r="AM79" s="230" t="str">
        <f>IF(入力!K30="","", IF(入力!AG30="","", IF(入力!AD30="","", K79/224*((Y79-224)+(W79-224)))))</f>
        <v/>
      </c>
    </row>
    <row r="80" spans="1:39">
      <c r="A80" s="100">
        <f>IF(入力!A31="","",入力!A31)</f>
        <v>19</v>
      </c>
      <c r="B80" s="214" t="str">
        <f>IF(入力!B31="","",入力!B31)</f>
        <v/>
      </c>
      <c r="C80" s="214" t="str">
        <f>IF(入力!C31="","",入力!C31)</f>
        <v/>
      </c>
      <c r="D80" s="289" t="str">
        <f>IF(入力!D31="","",入力!D31)</f>
        <v/>
      </c>
      <c r="E80" s="83" t="str">
        <f>IF(入力!E31="","",入力!E31)</f>
        <v/>
      </c>
      <c r="F80" s="83" t="str">
        <f>IF(入力!F31="","",入力!F31)</f>
        <v/>
      </c>
      <c r="G80" s="214" t="str">
        <f>IF(入力!G31="","",入力!G31)</f>
        <v/>
      </c>
      <c r="H80" s="214" t="str">
        <f>IF(入力!H31="","",入力!H31)</f>
        <v/>
      </c>
      <c r="I80" s="83" t="str">
        <f>IF(入力!I31="","",入力!I31)</f>
        <v/>
      </c>
      <c r="J80" s="83" t="str">
        <f>IF(入力!J31="","",入力!J31)</f>
        <v/>
      </c>
      <c r="K80" s="179" t="str">
        <f>IF(入力!K31="","",入力!K31)</f>
        <v/>
      </c>
      <c r="L80" s="84" t="str">
        <f>IF(入力!L31="","",入力!L31)</f>
        <v/>
      </c>
      <c r="M80" s="242" t="str">
        <f>IF(入力!M31="","",(4.57/(1.0897-0.00113*(入力!M31+入力!N31))-4.142)*100)</f>
        <v/>
      </c>
      <c r="N80" s="84" t="str">
        <f>IF(入力!O31="", IF(入力!L31="","",(入力!L31*(100-入力!N31)/100)),入力!O31)</f>
        <v/>
      </c>
      <c r="O80" s="84" t="str">
        <f>IF(入力!P31="", IF(入力!K31="","",入力!L31/POWER(入力!K31/100,2)),入力!P31)</f>
        <v/>
      </c>
      <c r="P80" s="84" t="str">
        <f>IF(入力!Q31="","",入力!Q31)</f>
        <v/>
      </c>
      <c r="Q80" s="220" t="str">
        <f>IF(入力!R31="","",入力!R31)</f>
        <v/>
      </c>
      <c r="R80" s="300" t="str">
        <f xml:space="preserve"> IF(入力!T31="",IF(入力!V31="","",入力!V31),IF(入力!V31="",入力!T31,IF(入力!T31&gt;入力!V31,入力!V31,入力!T31)))</f>
        <v/>
      </c>
      <c r="S80" s="238" t="str">
        <f>IF(入力!W31="",IF(入力!X31="","",入力!X31),IF(入力!X31="",入力!W31,IF(入力!W31&gt;入力!X31,入力!X31,入力!W31)))</f>
        <v/>
      </c>
      <c r="T80" s="301" t="str">
        <f>IF(入力!Y31="",IF(入力!Z31="","",入力!Z31),IF(入力!Z31="",入力!Y31,IF(入力!Y31&gt;入力!Z31,入力!Z31,入力!Y31)))</f>
        <v/>
      </c>
      <c r="U80" s="282" t="str">
        <f>IF(入力!AA31="",IF(入力!AB31="","",入力!AB31),IF(入力!AB31="",入力!AA31,IF(入力!AA31&gt;入力!AB31,入力!AA31,入力!AB31)))</f>
        <v/>
      </c>
      <c r="V80" s="302" t="str">
        <f>IF(入力!AC31="", IF(入力!AA31="",IF(入力!AB31="","",入力!AB31-入力!Q31),IF(入力!AB31="",入力!AA31-入力!Q31,IF(入力!AA31&gt;入力!AB31,入力!AA31-入力!Q31,入力!AB31-入力!Q31))),入力!AC31)</f>
        <v/>
      </c>
      <c r="W80" s="302" t="str">
        <f>IF(入力!AD31="",IF(入力!AE31="","",入力!AE31),IF(入力!AE31="",入力!AD31,IF(入力!AD31&gt;入力!AE31,入力!AD31,入力!AE31)))</f>
        <v/>
      </c>
      <c r="X80" s="302" t="str">
        <f>IF(入力!AF31="", IF(入力!AD31="",IF(入力!AE31="","",入力!AE31-入力!Q31),IF(入力!AE31="",入力!AD31-入力!Q31,IF(入力!AD31&gt;入力!AE31,入力!AD31-入力!Q31,入力!AE31-入力!Q31))),入力!AF31)</f>
        <v/>
      </c>
      <c r="Y80" s="302" t="str">
        <f>IF(入力!AG31="",IF(入力!AH31="","",入力!AH31),IF(入力!AH31="",入力!AG31,IF(入力!AG31&gt;入力!AH31,入力!AG31,入力!AH31)))</f>
        <v/>
      </c>
      <c r="Z80" s="302" t="str">
        <f>IF(入力!AI31="", IF(入力!AG31="",IF(入力!AH31="","",入力!AH31-入力!Q31),IF(入力!AH31="",入力!AG31-入力!Q31,IF(入力!AG31&gt;入力!AH31,入力!AG31-入力!Q31,入力!AH31-入力!Q31))),入力!AI31)</f>
        <v/>
      </c>
      <c r="AA80" s="242" t="str">
        <f>IF(入力!AJ31="","",入力!AJ31)</f>
        <v/>
      </c>
      <c r="AB80" s="139" t="str">
        <f>IF(入力!AL31="",IF(入力!AM31="","",入力!AM31),IF(入力!AM31="",入力!AL31,IF(入力!AL31&gt;入力!AM31,入力!AL31,入力!AM31)))</f>
        <v/>
      </c>
      <c r="AC80" s="299" t="str">
        <f>IF(入力!AN31="","",入力!AN31)</f>
        <v/>
      </c>
      <c r="AD80" s="83" t="str">
        <f>IF(入力!AO31="","",入力!AO31)</f>
        <v/>
      </c>
      <c r="AE80" s="323" t="str">
        <f>IF(入力!AP31="","",入力!AP31)</f>
        <v/>
      </c>
      <c r="AF80" s="220" t="str">
        <f>IF(入力!AQ31="","",入力!AQ31)</f>
        <v/>
      </c>
      <c r="AG80" s="84" t="str">
        <f>IF(入力!AR31="","",入力!AR31)</f>
        <v/>
      </c>
      <c r="AH80" s="85" t="str">
        <f>IF(入力!AS31="","",入力!AS31)</f>
        <v/>
      </c>
      <c r="AI80" s="93" t="str">
        <f>IF(入力!AT31="","",入力!AT31)</f>
        <v/>
      </c>
      <c r="AJ80" s="176" t="str">
        <f>IF(入力!AU31="","",入力!AU31)</f>
        <v/>
      </c>
      <c r="AK80" s="180" t="str">
        <f>IF(入力!AV31="",IF(入力!AW31="","",入力!AW31),IF(入力!AW31="",入力!AV31,IF(入力!AV31&gt;入力!AW31,入力!AV31,入力!AW31)))</f>
        <v/>
      </c>
      <c r="AL80" s="396" t="str">
        <f>IF(入力!AX31="",IF(入力!AY31="","",入力!AY31),IF(入力!AY31="",入力!AX31,IF(入力!AX31&gt;入力!AY31,入力!AX31,入力!AY31)))</f>
        <v/>
      </c>
      <c r="AM80" s="230" t="str">
        <f>IF(入力!K31="","", IF(入力!AG31="","", IF(入力!AD31="","", K80/224*((Y80-224)+(W80-224)))))</f>
        <v/>
      </c>
    </row>
    <row r="81" spans="1:39">
      <c r="A81" s="100">
        <f>IF(入力!A32="","",入力!A32)</f>
        <v>20</v>
      </c>
      <c r="B81" s="214" t="str">
        <f>IF(入力!B32="","",入力!B32)</f>
        <v/>
      </c>
      <c r="C81" s="214" t="str">
        <f>IF(入力!C32="","",入力!C32)</f>
        <v/>
      </c>
      <c r="D81" s="289" t="str">
        <f>IF(入力!D32="","",入力!D32)</f>
        <v/>
      </c>
      <c r="E81" s="83" t="str">
        <f>IF(入力!E32="","",入力!E32)</f>
        <v/>
      </c>
      <c r="F81" s="83" t="str">
        <f>IF(入力!F32="","",入力!F32)</f>
        <v/>
      </c>
      <c r="G81" s="214" t="str">
        <f>IF(入力!G32="","",入力!G32)</f>
        <v/>
      </c>
      <c r="H81" s="214" t="str">
        <f>IF(入力!H32="","",入力!H32)</f>
        <v/>
      </c>
      <c r="I81" s="83" t="str">
        <f>IF(入力!I32="","",入力!I32)</f>
        <v/>
      </c>
      <c r="J81" s="83" t="str">
        <f>IF(入力!J32="","",入力!J32)</f>
        <v/>
      </c>
      <c r="K81" s="179" t="str">
        <f>IF(入力!K32="","",入力!K32)</f>
        <v/>
      </c>
      <c r="L81" s="84" t="str">
        <f>IF(入力!L32="","",入力!L32)</f>
        <v/>
      </c>
      <c r="M81" s="242" t="str">
        <f>IF(入力!M32="","",(4.57/(1.0897-0.00113*(入力!M32+入力!N32))-4.142)*100)</f>
        <v/>
      </c>
      <c r="N81" s="84" t="str">
        <f>IF(入力!O32="", IF(入力!L32="","",(入力!L32*(100-入力!N32)/100)),入力!O32)</f>
        <v/>
      </c>
      <c r="O81" s="84" t="str">
        <f>IF(入力!P32="", IF(入力!K32="","",入力!L32/POWER(入力!K32/100,2)),入力!P32)</f>
        <v/>
      </c>
      <c r="P81" s="84" t="str">
        <f>IF(入力!Q32="","",入力!Q32)</f>
        <v/>
      </c>
      <c r="Q81" s="220" t="str">
        <f>IF(入力!R32="","",入力!R32)</f>
        <v/>
      </c>
      <c r="R81" s="300" t="str">
        <f xml:space="preserve"> IF(入力!T32="",IF(入力!V32="","",入力!V32),IF(入力!V32="",入力!T32,IF(入力!T32&gt;入力!V32,入力!V32,入力!T32)))</f>
        <v/>
      </c>
      <c r="S81" s="238" t="str">
        <f>IF(入力!W32="",IF(入力!X32="","",入力!X32),IF(入力!X32="",入力!W32,IF(入力!W32&gt;入力!X32,入力!X32,入力!W32)))</f>
        <v/>
      </c>
      <c r="T81" s="301" t="str">
        <f>IF(入力!Y32="",IF(入力!Z32="","",入力!Z32),IF(入力!Z32="",入力!Y32,IF(入力!Y32&gt;入力!Z32,入力!Z32,入力!Y32)))</f>
        <v/>
      </c>
      <c r="U81" s="282" t="str">
        <f>IF(入力!AA32="",IF(入力!AB32="","",入力!AB32),IF(入力!AB32="",入力!AA32,IF(入力!AA32&gt;入力!AB32,入力!AA32,入力!AB32)))</f>
        <v/>
      </c>
      <c r="V81" s="302" t="str">
        <f>IF(入力!AC32="", IF(入力!AA32="",IF(入力!AB32="","",入力!AB32-入力!Q32),IF(入力!AB32="",入力!AA32-入力!Q32,IF(入力!AA32&gt;入力!AB32,入力!AA32-入力!Q32,入力!AB32-入力!Q32))),入力!AC32)</f>
        <v/>
      </c>
      <c r="W81" s="302" t="str">
        <f>IF(入力!AD32="",IF(入力!AE32="","",入力!AE32),IF(入力!AE32="",入力!AD32,IF(入力!AD32&gt;入力!AE32,入力!AD32,入力!AE32)))</f>
        <v/>
      </c>
      <c r="X81" s="302" t="str">
        <f>IF(入力!AF32="", IF(入力!AD32="",IF(入力!AE32="","",入力!AE32-入力!Q32),IF(入力!AE32="",入力!AD32-入力!Q32,IF(入力!AD32&gt;入力!AE32,入力!AD32-入力!Q32,入力!AE32-入力!Q32))),入力!AF32)</f>
        <v/>
      </c>
      <c r="Y81" s="302" t="str">
        <f>IF(入力!AG32="",IF(入力!AH32="","",入力!AH32),IF(入力!AH32="",入力!AG32,IF(入力!AG32&gt;入力!AH32,入力!AG32,入力!AH32)))</f>
        <v/>
      </c>
      <c r="Z81" s="302" t="str">
        <f>IF(入力!AI32="", IF(入力!AG32="",IF(入力!AH32="","",入力!AH32-入力!Q32),IF(入力!AH32="",入力!AG32-入力!Q32,IF(入力!AG32&gt;入力!AH32,入力!AG32-入力!Q32,入力!AH32-入力!Q32))),入力!AI32)</f>
        <v/>
      </c>
      <c r="AA81" s="242" t="str">
        <f>IF(入力!AJ32="","",入力!AJ32)</f>
        <v/>
      </c>
      <c r="AB81" s="139" t="str">
        <f>IF(入力!AL32="",IF(入力!AM32="","",入力!AM32),IF(入力!AM32="",入力!AL32,IF(入力!AL32&gt;入力!AM32,入力!AL32,入力!AM32)))</f>
        <v/>
      </c>
      <c r="AC81" s="299" t="str">
        <f>IF(入力!AN32="","",入力!AN32)</f>
        <v/>
      </c>
      <c r="AD81" s="83" t="str">
        <f>IF(入力!AO32="","",入力!AO32)</f>
        <v/>
      </c>
      <c r="AE81" s="323" t="str">
        <f>IF(入力!AP32="","",入力!AP32)</f>
        <v/>
      </c>
      <c r="AF81" s="220" t="str">
        <f>IF(入力!AQ32="","",入力!AQ32)</f>
        <v/>
      </c>
      <c r="AG81" s="84" t="str">
        <f>IF(入力!AR32="","",入力!AR32)</f>
        <v/>
      </c>
      <c r="AH81" s="85" t="str">
        <f>IF(入力!AS32="","",入力!AS32)</f>
        <v/>
      </c>
      <c r="AI81" s="93" t="str">
        <f>IF(入力!AT32="","",入力!AT32)</f>
        <v/>
      </c>
      <c r="AJ81" s="176" t="str">
        <f>IF(入力!AU32="","",入力!AU32)</f>
        <v/>
      </c>
      <c r="AK81" s="180" t="str">
        <f>IF(入力!AV32="",IF(入力!AW32="","",入力!AW32),IF(入力!AW32="",入力!AV32,IF(入力!AV32&gt;入力!AW32,入力!AV32,入力!AW32)))</f>
        <v/>
      </c>
      <c r="AL81" s="396" t="str">
        <f>IF(入力!AX32="",IF(入力!AY32="","",入力!AY32),IF(入力!AY32="",入力!AX32,IF(入力!AX32&gt;入力!AY32,入力!AX32,入力!AY32)))</f>
        <v/>
      </c>
      <c r="AM81" s="230" t="str">
        <f>IF(入力!K32="","", IF(入力!AG32="","", IF(入力!AD32="","", K81/224*((Y81-224)+(W81-224)))))</f>
        <v/>
      </c>
    </row>
    <row r="82" spans="1:39">
      <c r="A82" s="100">
        <f>IF(入力!A33="","",入力!A33)</f>
        <v>21</v>
      </c>
      <c r="B82" s="214" t="str">
        <f>IF(入力!B33="","",入力!B33)</f>
        <v/>
      </c>
      <c r="C82" s="214" t="str">
        <f>IF(入力!C33="","",入力!C33)</f>
        <v/>
      </c>
      <c r="D82" s="289" t="str">
        <f>IF(入力!D33="","",入力!D33)</f>
        <v/>
      </c>
      <c r="E82" s="83" t="str">
        <f>IF(入力!E33="","",入力!E33)</f>
        <v/>
      </c>
      <c r="F82" s="83" t="str">
        <f>IF(入力!F33="","",入力!F33)</f>
        <v/>
      </c>
      <c r="G82" s="214" t="str">
        <f>IF(入力!G33="","",入力!G33)</f>
        <v/>
      </c>
      <c r="H82" s="214" t="str">
        <f>IF(入力!H33="","",入力!H33)</f>
        <v/>
      </c>
      <c r="I82" s="83" t="str">
        <f>IF(入力!I33="","",入力!I33)</f>
        <v/>
      </c>
      <c r="J82" s="83" t="str">
        <f>IF(入力!J33="","",入力!J33)</f>
        <v/>
      </c>
      <c r="K82" s="179" t="str">
        <f>IF(入力!K33="","",入力!K33)</f>
        <v/>
      </c>
      <c r="L82" s="84" t="str">
        <f>IF(入力!L33="","",入力!L33)</f>
        <v/>
      </c>
      <c r="M82" s="242" t="str">
        <f>IF(入力!M33="","",(4.57/(1.0897-0.00113*(入力!M33+入力!N33))-4.142)*100)</f>
        <v/>
      </c>
      <c r="N82" s="84" t="str">
        <f>IF(入力!O33="", IF(入力!L33="","",(入力!L33*(100-入力!N33)/100)),入力!O33)</f>
        <v/>
      </c>
      <c r="O82" s="84" t="str">
        <f>IF(入力!P33="", IF(入力!K33="","",入力!L33/POWER(入力!K33/100,2)),入力!P33)</f>
        <v/>
      </c>
      <c r="P82" s="84" t="str">
        <f>IF(入力!Q33="","",入力!Q33)</f>
        <v/>
      </c>
      <c r="Q82" s="220" t="str">
        <f>IF(入力!R33="","",入力!R33)</f>
        <v/>
      </c>
      <c r="R82" s="300" t="str">
        <f xml:space="preserve"> IF(入力!T33="",IF(入力!V33="","",入力!V33),IF(入力!V33="",入力!T33,IF(入力!T33&gt;入力!V33,入力!V33,入力!T33)))</f>
        <v/>
      </c>
      <c r="S82" s="238" t="str">
        <f>IF(入力!W33="",IF(入力!X33="","",入力!X33),IF(入力!X33="",入力!W33,IF(入力!W33&gt;入力!X33,入力!X33,入力!W33)))</f>
        <v/>
      </c>
      <c r="T82" s="301" t="str">
        <f>IF(入力!Y33="",IF(入力!Z33="","",入力!Z33),IF(入力!Z33="",入力!Y33,IF(入力!Y33&gt;入力!Z33,入力!Z33,入力!Y33)))</f>
        <v/>
      </c>
      <c r="U82" s="282" t="str">
        <f>IF(入力!AA33="",IF(入力!AB33="","",入力!AB33),IF(入力!AB33="",入力!AA33,IF(入力!AA33&gt;入力!AB33,入力!AA33,入力!AB33)))</f>
        <v/>
      </c>
      <c r="V82" s="302" t="str">
        <f>IF(入力!AC33="", IF(入力!AA33="",IF(入力!AB33="","",入力!AB33-入力!Q33),IF(入力!AB33="",入力!AA33-入力!Q33,IF(入力!AA33&gt;入力!AB33,入力!AA33-入力!Q33,入力!AB33-入力!Q33))),入力!AC33)</f>
        <v/>
      </c>
      <c r="W82" s="302" t="str">
        <f>IF(入力!AD33="",IF(入力!AE33="","",入力!AE33),IF(入力!AE33="",入力!AD33,IF(入力!AD33&gt;入力!AE33,入力!AD33,入力!AE33)))</f>
        <v/>
      </c>
      <c r="X82" s="302" t="str">
        <f>IF(入力!AF33="", IF(入力!AD33="",IF(入力!AE33="","",入力!AE33-入力!Q33),IF(入力!AE33="",入力!AD33-入力!Q33,IF(入力!AD33&gt;入力!AE33,入力!AD33-入力!Q33,入力!AE33-入力!Q33))),入力!AF33)</f>
        <v/>
      </c>
      <c r="Y82" s="302" t="str">
        <f>IF(入力!AG33="",IF(入力!AH33="","",入力!AH33),IF(入力!AH33="",入力!AG33,IF(入力!AG33&gt;入力!AH33,入力!AG33,入力!AH33)))</f>
        <v/>
      </c>
      <c r="Z82" s="302" t="str">
        <f>IF(入力!AI33="", IF(入力!AG33="",IF(入力!AH33="","",入力!AH33-入力!Q33),IF(入力!AH33="",入力!AG33-入力!Q33,IF(入力!AG33&gt;入力!AH33,入力!AG33-入力!Q33,入力!AH33-入力!Q33))),入力!AI33)</f>
        <v/>
      </c>
      <c r="AA82" s="242" t="str">
        <f>IF(入力!AJ33="","",入力!AJ33)</f>
        <v/>
      </c>
      <c r="AB82" s="139" t="str">
        <f>IF(入力!AL33="",IF(入力!AM33="","",入力!AM33),IF(入力!AM33="",入力!AL33,IF(入力!AL33&gt;入力!AM33,入力!AL33,入力!AM33)))</f>
        <v/>
      </c>
      <c r="AC82" s="299" t="str">
        <f>IF(入力!AN33="","",入力!AN33)</f>
        <v/>
      </c>
      <c r="AD82" s="83" t="str">
        <f>IF(入力!AO33="","",入力!AO33)</f>
        <v/>
      </c>
      <c r="AE82" s="323" t="str">
        <f>IF(入力!AP33="","",入力!AP33)</f>
        <v/>
      </c>
      <c r="AF82" s="220" t="str">
        <f>IF(入力!AQ33="","",入力!AQ33)</f>
        <v/>
      </c>
      <c r="AG82" s="84" t="str">
        <f>IF(入力!AR33="","",入力!AR33)</f>
        <v/>
      </c>
      <c r="AH82" s="85" t="str">
        <f>IF(入力!AS33="","",入力!AS33)</f>
        <v/>
      </c>
      <c r="AI82" s="93" t="str">
        <f>IF(入力!AT33="","",入力!AT33)</f>
        <v/>
      </c>
      <c r="AJ82" s="176" t="str">
        <f>IF(入力!AU33="","",入力!AU33)</f>
        <v/>
      </c>
      <c r="AK82" s="180" t="str">
        <f>IF(入力!AV33="",IF(入力!AW33="","",入力!AW33),IF(入力!AW33="",入力!AV33,IF(入力!AV33&gt;入力!AW33,入力!AV33,入力!AW33)))</f>
        <v/>
      </c>
      <c r="AL82" s="396" t="str">
        <f>IF(入力!AX33="",IF(入力!AY33="","",入力!AY33),IF(入力!AY33="",入力!AX33,IF(入力!AX33&gt;入力!AY33,入力!AX33,入力!AY33)))</f>
        <v/>
      </c>
      <c r="AM82" s="230" t="str">
        <f>IF(入力!K33="","", IF(入力!AG33="","", IF(入力!AD33="","", K82/224*((Y82-224)+(W82-224)))))</f>
        <v/>
      </c>
    </row>
    <row r="83" spans="1:39">
      <c r="A83" s="100">
        <f>IF(入力!A34="","",入力!A34)</f>
        <v>22</v>
      </c>
      <c r="B83" s="214" t="str">
        <f>IF(入力!B34="","",入力!B34)</f>
        <v/>
      </c>
      <c r="C83" s="214" t="str">
        <f>IF(入力!C34="","",入力!C34)</f>
        <v/>
      </c>
      <c r="D83" s="289" t="str">
        <f>IF(入力!D34="","",入力!D34)</f>
        <v/>
      </c>
      <c r="E83" s="83" t="str">
        <f>IF(入力!E34="","",入力!E34)</f>
        <v/>
      </c>
      <c r="F83" s="83" t="str">
        <f>IF(入力!F34="","",入力!F34)</f>
        <v/>
      </c>
      <c r="G83" s="214" t="str">
        <f>IF(入力!G34="","",入力!G34)</f>
        <v/>
      </c>
      <c r="H83" s="214" t="str">
        <f>IF(入力!H34="","",入力!H34)</f>
        <v/>
      </c>
      <c r="I83" s="83" t="str">
        <f>IF(入力!I34="","",入力!I34)</f>
        <v/>
      </c>
      <c r="J83" s="83" t="str">
        <f>IF(入力!J34="","",入力!J34)</f>
        <v/>
      </c>
      <c r="K83" s="179" t="str">
        <f>IF(入力!K34="","",入力!K34)</f>
        <v/>
      </c>
      <c r="L83" s="84" t="str">
        <f>IF(入力!L34="","",入力!L34)</f>
        <v/>
      </c>
      <c r="M83" s="242" t="str">
        <f>IF(入力!M34="","",(4.57/(1.0897-0.00113*(入力!M34+入力!N34))-4.142)*100)</f>
        <v/>
      </c>
      <c r="N83" s="84" t="str">
        <f>IF(入力!O34="", IF(入力!L34="","",(入力!L34*(100-入力!N34)/100)),入力!O34)</f>
        <v/>
      </c>
      <c r="O83" s="84" t="str">
        <f>IF(入力!P34="", IF(入力!K34="","",入力!L34/POWER(入力!K34/100,2)),入力!P34)</f>
        <v/>
      </c>
      <c r="P83" s="84" t="str">
        <f>IF(入力!Q34="","",入力!Q34)</f>
        <v/>
      </c>
      <c r="Q83" s="220" t="str">
        <f>IF(入力!R34="","",入力!R34)</f>
        <v/>
      </c>
      <c r="R83" s="300" t="str">
        <f xml:space="preserve"> IF(入力!T34="",IF(入力!V34="","",入力!V34),IF(入力!V34="",入力!T34,IF(入力!T34&gt;入力!V34,入力!V34,入力!T34)))</f>
        <v/>
      </c>
      <c r="S83" s="238" t="str">
        <f>IF(入力!W34="",IF(入力!X34="","",入力!X34),IF(入力!X34="",入力!W34,IF(入力!W34&gt;入力!X34,入力!X34,入力!W34)))</f>
        <v/>
      </c>
      <c r="T83" s="301" t="str">
        <f>IF(入力!Y34="",IF(入力!Z34="","",入力!Z34),IF(入力!Z34="",入力!Y34,IF(入力!Y34&gt;入力!Z34,入力!Z34,入力!Y34)))</f>
        <v/>
      </c>
      <c r="U83" s="282" t="str">
        <f>IF(入力!AA34="",IF(入力!AB34="","",入力!AB34),IF(入力!AB34="",入力!AA34,IF(入力!AA34&gt;入力!AB34,入力!AA34,入力!AB34)))</f>
        <v/>
      </c>
      <c r="V83" s="302" t="str">
        <f>IF(入力!AC34="", IF(入力!AA34="",IF(入力!AB34="","",入力!AB34-入力!Q34),IF(入力!AB34="",入力!AA34-入力!Q34,IF(入力!AA34&gt;入力!AB34,入力!AA34-入力!Q34,入力!AB34-入力!Q34))),入力!AC34)</f>
        <v/>
      </c>
      <c r="W83" s="302" t="str">
        <f>IF(入力!AD34="",IF(入力!AE34="","",入力!AE34),IF(入力!AE34="",入力!AD34,IF(入力!AD34&gt;入力!AE34,入力!AD34,入力!AE34)))</f>
        <v/>
      </c>
      <c r="X83" s="302" t="str">
        <f>IF(入力!AF34="", IF(入力!AD34="",IF(入力!AE34="","",入力!AE34-入力!Q34),IF(入力!AE34="",入力!AD34-入力!Q34,IF(入力!AD34&gt;入力!AE34,入力!AD34-入力!Q34,入力!AE34-入力!Q34))),入力!AF34)</f>
        <v/>
      </c>
      <c r="Y83" s="302" t="str">
        <f>IF(入力!AG34="",IF(入力!AH34="","",入力!AH34),IF(入力!AH34="",入力!AG34,IF(入力!AG34&gt;入力!AH34,入力!AG34,入力!AH34)))</f>
        <v/>
      </c>
      <c r="Z83" s="302" t="str">
        <f>IF(入力!AI34="", IF(入力!AG34="",IF(入力!AH34="","",入力!AH34-入力!Q34),IF(入力!AH34="",入力!AG34-入力!Q34,IF(入力!AG34&gt;入力!AH34,入力!AG34-入力!Q34,入力!AH34-入力!Q34))),入力!AI34)</f>
        <v/>
      </c>
      <c r="AA83" s="242" t="str">
        <f>IF(入力!AJ34="","",入力!AJ34)</f>
        <v/>
      </c>
      <c r="AB83" s="139" t="str">
        <f>IF(入力!AL34="",IF(入力!AM34="","",入力!AM34),IF(入力!AM34="",入力!AL34,IF(入力!AL34&gt;入力!AM34,入力!AL34,入力!AM34)))</f>
        <v/>
      </c>
      <c r="AC83" s="299" t="str">
        <f>IF(入力!AN34="","",入力!AN34)</f>
        <v/>
      </c>
      <c r="AD83" s="83" t="str">
        <f>IF(入力!AO34="","",入力!AO34)</f>
        <v/>
      </c>
      <c r="AE83" s="323" t="str">
        <f>IF(入力!AP34="","",入力!AP34)</f>
        <v/>
      </c>
      <c r="AF83" s="220" t="str">
        <f>IF(入力!AQ34="","",入力!AQ34)</f>
        <v/>
      </c>
      <c r="AG83" s="84" t="str">
        <f>IF(入力!AR34="","",入力!AR34)</f>
        <v/>
      </c>
      <c r="AH83" s="85" t="str">
        <f>IF(入力!AS34="","",入力!AS34)</f>
        <v/>
      </c>
      <c r="AI83" s="93" t="str">
        <f>IF(入力!AT34="","",入力!AT34)</f>
        <v/>
      </c>
      <c r="AJ83" s="176" t="str">
        <f>IF(入力!AU34="","",入力!AU34)</f>
        <v/>
      </c>
      <c r="AK83" s="180" t="str">
        <f>IF(入力!AV34="",IF(入力!AW34="","",入力!AW34),IF(入力!AW34="",入力!AV34,IF(入力!AV34&gt;入力!AW34,入力!AV34,入力!AW34)))</f>
        <v/>
      </c>
      <c r="AL83" s="396" t="str">
        <f>IF(入力!AX34="",IF(入力!AY34="","",入力!AY34),IF(入力!AY34="",入力!AX34,IF(入力!AX34&gt;入力!AY34,入力!AX34,入力!AY34)))</f>
        <v/>
      </c>
      <c r="AM83" s="230" t="str">
        <f>IF(入力!K34="","", IF(入力!AG34="","", IF(入力!AD34="","", K83/224*((Y83-224)+(W83-224)))))</f>
        <v/>
      </c>
    </row>
    <row r="84" spans="1:39">
      <c r="A84" s="100">
        <f>IF(入力!A35="","",入力!A35)</f>
        <v>23</v>
      </c>
      <c r="B84" s="214" t="str">
        <f>IF(入力!B35="","",入力!B35)</f>
        <v/>
      </c>
      <c r="C84" s="214" t="str">
        <f>IF(入力!C35="","",入力!C35)</f>
        <v/>
      </c>
      <c r="D84" s="289" t="str">
        <f>IF(入力!D35="","",入力!D35)</f>
        <v/>
      </c>
      <c r="E84" s="83" t="str">
        <f>IF(入力!E35="","",入力!E35)</f>
        <v/>
      </c>
      <c r="F84" s="83" t="str">
        <f>IF(入力!F35="","",入力!F35)</f>
        <v/>
      </c>
      <c r="G84" s="214" t="str">
        <f>IF(入力!G35="","",入力!G35)</f>
        <v/>
      </c>
      <c r="H84" s="214" t="str">
        <f>IF(入力!H35="","",入力!H35)</f>
        <v/>
      </c>
      <c r="I84" s="83" t="str">
        <f>IF(入力!I35="","",入力!I35)</f>
        <v/>
      </c>
      <c r="J84" s="83" t="str">
        <f>IF(入力!J35="","",入力!J35)</f>
        <v/>
      </c>
      <c r="K84" s="179" t="str">
        <f>IF(入力!K35="","",入力!K35)</f>
        <v/>
      </c>
      <c r="L84" s="84" t="str">
        <f>IF(入力!L35="","",入力!L35)</f>
        <v/>
      </c>
      <c r="M84" s="242" t="str">
        <f>IF(入力!M35="","",(4.57/(1.0897-0.00113*(入力!M35+入力!N35))-4.142)*100)</f>
        <v/>
      </c>
      <c r="N84" s="84" t="str">
        <f>IF(入力!O35="", IF(入力!L35="","",(入力!L35*(100-入力!N35)/100)),入力!O35)</f>
        <v/>
      </c>
      <c r="O84" s="84" t="str">
        <f>IF(入力!P35="", IF(入力!K35="","",入力!L35/POWER(入力!K35/100,2)),入力!P35)</f>
        <v/>
      </c>
      <c r="P84" s="84" t="str">
        <f>IF(入力!Q35="","",入力!Q35)</f>
        <v/>
      </c>
      <c r="Q84" s="220" t="str">
        <f>IF(入力!R35="","",入力!R35)</f>
        <v/>
      </c>
      <c r="R84" s="300" t="str">
        <f xml:space="preserve"> IF(入力!T35="",IF(入力!V35="","",入力!V35),IF(入力!V35="",入力!T35,IF(入力!T35&gt;入力!V35,入力!V35,入力!T35)))</f>
        <v/>
      </c>
      <c r="S84" s="238" t="str">
        <f>IF(入力!W35="",IF(入力!X35="","",入力!X35),IF(入力!X35="",入力!W35,IF(入力!W35&gt;入力!X35,入力!X35,入力!W35)))</f>
        <v/>
      </c>
      <c r="T84" s="301" t="str">
        <f>IF(入力!Y35="",IF(入力!Z35="","",入力!Z35),IF(入力!Z35="",入力!Y35,IF(入力!Y35&gt;入力!Z35,入力!Z35,入力!Y35)))</f>
        <v/>
      </c>
      <c r="U84" s="282" t="str">
        <f>IF(入力!AA35="",IF(入力!AB35="","",入力!AB35),IF(入力!AB35="",入力!AA35,IF(入力!AA35&gt;入力!AB35,入力!AA35,入力!AB35)))</f>
        <v/>
      </c>
      <c r="V84" s="302" t="str">
        <f>IF(入力!AC35="", IF(入力!AA35="",IF(入力!AB35="","",入力!AB35-入力!Q35),IF(入力!AB35="",入力!AA35-入力!Q35,IF(入力!AA35&gt;入力!AB35,入力!AA35-入力!Q35,入力!AB35-入力!Q35))),入力!AC35)</f>
        <v/>
      </c>
      <c r="W84" s="302" t="str">
        <f>IF(入力!AD35="",IF(入力!AE35="","",入力!AE35),IF(入力!AE35="",入力!AD35,IF(入力!AD35&gt;入力!AE35,入力!AD35,入力!AE35)))</f>
        <v/>
      </c>
      <c r="X84" s="302" t="str">
        <f>IF(入力!AF35="", IF(入力!AD35="",IF(入力!AE35="","",入力!AE35-入力!Q35),IF(入力!AE35="",入力!AD35-入力!Q35,IF(入力!AD35&gt;入力!AE35,入力!AD35-入力!Q35,入力!AE35-入力!Q35))),入力!AF35)</f>
        <v/>
      </c>
      <c r="Y84" s="302" t="str">
        <f>IF(入力!AG35="",IF(入力!AH35="","",入力!AH35),IF(入力!AH35="",入力!AG35,IF(入力!AG35&gt;入力!AH35,入力!AG35,入力!AH35)))</f>
        <v/>
      </c>
      <c r="Z84" s="302" t="str">
        <f>IF(入力!AI35="", IF(入力!AG35="",IF(入力!AH35="","",入力!AH35-入力!Q35),IF(入力!AH35="",入力!AG35-入力!Q35,IF(入力!AG35&gt;入力!AH35,入力!AG35-入力!Q35,入力!AH35-入力!Q35))),入力!AI35)</f>
        <v/>
      </c>
      <c r="AA84" s="242" t="str">
        <f>IF(入力!AJ35="","",入力!AJ35)</f>
        <v/>
      </c>
      <c r="AB84" s="139" t="str">
        <f>IF(入力!AL35="",IF(入力!AM35="","",入力!AM35),IF(入力!AM35="",入力!AL35,IF(入力!AL35&gt;入力!AM35,入力!AL35,入力!AM35)))</f>
        <v/>
      </c>
      <c r="AC84" s="299" t="str">
        <f>IF(入力!AN35="","",入力!AN35)</f>
        <v/>
      </c>
      <c r="AD84" s="83" t="str">
        <f>IF(入力!AO35="","",入力!AO35)</f>
        <v/>
      </c>
      <c r="AE84" s="323" t="str">
        <f>IF(入力!AP35="","",入力!AP35)</f>
        <v/>
      </c>
      <c r="AF84" s="220" t="str">
        <f>IF(入力!AQ35="","",入力!AQ35)</f>
        <v/>
      </c>
      <c r="AG84" s="84" t="str">
        <f>IF(入力!AR35="","",入力!AR35)</f>
        <v/>
      </c>
      <c r="AH84" s="85" t="str">
        <f>IF(入力!AS35="","",入力!AS35)</f>
        <v/>
      </c>
      <c r="AI84" s="93" t="str">
        <f>IF(入力!AT35="","",入力!AT35)</f>
        <v/>
      </c>
      <c r="AJ84" s="176" t="str">
        <f>IF(入力!AU35="","",入力!AU35)</f>
        <v/>
      </c>
      <c r="AK84" s="180" t="str">
        <f>IF(入力!AV35="",IF(入力!AW35="","",入力!AW35),IF(入力!AW35="",入力!AV35,IF(入力!AV35&gt;入力!AW35,入力!AV35,入力!AW35)))</f>
        <v/>
      </c>
      <c r="AL84" s="396" t="str">
        <f>IF(入力!AX35="",IF(入力!AY35="","",入力!AY35),IF(入力!AY35="",入力!AX35,IF(入力!AX35&gt;入力!AY35,入力!AX35,入力!AY35)))</f>
        <v/>
      </c>
      <c r="AM84" s="230" t="str">
        <f>IF(入力!K35="","", IF(入力!AG35="","", IF(入力!AD35="","", K84/224*((Y84-224)+(W84-224)))))</f>
        <v/>
      </c>
    </row>
    <row r="85" spans="1:39">
      <c r="A85" s="100">
        <f>IF(入力!A36="","",入力!A36)</f>
        <v>24</v>
      </c>
      <c r="B85" s="214" t="str">
        <f>IF(入力!B36="","",入力!B36)</f>
        <v/>
      </c>
      <c r="C85" s="214" t="str">
        <f>IF(入力!C36="","",入力!C36)</f>
        <v/>
      </c>
      <c r="D85" s="289" t="str">
        <f>IF(入力!D36="","",入力!D36)</f>
        <v/>
      </c>
      <c r="E85" s="83" t="str">
        <f>IF(入力!E36="","",入力!E36)</f>
        <v/>
      </c>
      <c r="F85" s="83" t="str">
        <f>IF(入力!F36="","",入力!F36)</f>
        <v/>
      </c>
      <c r="G85" s="214" t="str">
        <f>IF(入力!G36="","",入力!G36)</f>
        <v/>
      </c>
      <c r="H85" s="214" t="str">
        <f>IF(入力!H36="","",入力!H36)</f>
        <v/>
      </c>
      <c r="I85" s="83" t="str">
        <f>IF(入力!I36="","",入力!I36)</f>
        <v/>
      </c>
      <c r="J85" s="83" t="str">
        <f>IF(入力!J36="","",入力!J36)</f>
        <v/>
      </c>
      <c r="K85" s="179" t="str">
        <f>IF(入力!K36="","",入力!K36)</f>
        <v/>
      </c>
      <c r="L85" s="84" t="str">
        <f>IF(入力!L36="","",入力!L36)</f>
        <v/>
      </c>
      <c r="M85" s="242" t="str">
        <f>IF(入力!M36="","",(4.57/(1.0897-0.00113*(入力!M36+入力!N36))-4.142)*100)</f>
        <v/>
      </c>
      <c r="N85" s="84" t="str">
        <f>IF(入力!O36="", IF(入力!L36="","",(入力!L36*(100-入力!N36)/100)),入力!O36)</f>
        <v/>
      </c>
      <c r="O85" s="84" t="str">
        <f>IF(入力!P36="", IF(入力!K36="","",入力!L36/POWER(入力!K36/100,2)),入力!P36)</f>
        <v/>
      </c>
      <c r="P85" s="84" t="str">
        <f>IF(入力!Q36="","",入力!Q36)</f>
        <v/>
      </c>
      <c r="Q85" s="220" t="str">
        <f>IF(入力!R36="","",入力!R36)</f>
        <v/>
      </c>
      <c r="R85" s="300" t="str">
        <f xml:space="preserve"> IF(入力!T36="",IF(入力!V36="","",入力!V36),IF(入力!V36="",入力!T36,IF(入力!T36&gt;入力!V36,入力!V36,入力!T36)))</f>
        <v/>
      </c>
      <c r="S85" s="238" t="str">
        <f>IF(入力!W36="",IF(入力!X36="","",入力!X36),IF(入力!X36="",入力!W36,IF(入力!W36&gt;入力!X36,入力!X36,入力!W36)))</f>
        <v/>
      </c>
      <c r="T85" s="301" t="str">
        <f>IF(入力!Y36="",IF(入力!Z36="","",入力!Z36),IF(入力!Z36="",入力!Y36,IF(入力!Y36&gt;入力!Z36,入力!Z36,入力!Y36)))</f>
        <v/>
      </c>
      <c r="U85" s="282" t="str">
        <f>IF(入力!AA36="",IF(入力!AB36="","",入力!AB36),IF(入力!AB36="",入力!AA36,IF(入力!AA36&gt;入力!AB36,入力!AA36,入力!AB36)))</f>
        <v/>
      </c>
      <c r="V85" s="302" t="str">
        <f>IF(入力!AC36="", IF(入力!AA36="",IF(入力!AB36="","",入力!AB36-入力!Q36),IF(入力!AB36="",入力!AA36-入力!Q36,IF(入力!AA36&gt;入力!AB36,入力!AA36-入力!Q36,入力!AB36-入力!Q36))),入力!AC36)</f>
        <v/>
      </c>
      <c r="W85" s="302" t="str">
        <f>IF(入力!AD36="",IF(入力!AE36="","",入力!AE36),IF(入力!AE36="",入力!AD36,IF(入力!AD36&gt;入力!AE36,入力!AD36,入力!AE36)))</f>
        <v/>
      </c>
      <c r="X85" s="302" t="str">
        <f>IF(入力!AF36="", IF(入力!AD36="",IF(入力!AE36="","",入力!AE36-入力!Q36),IF(入力!AE36="",入力!AD36-入力!Q36,IF(入力!AD36&gt;入力!AE36,入力!AD36-入力!Q36,入力!AE36-入力!Q36))),入力!AF36)</f>
        <v/>
      </c>
      <c r="Y85" s="302" t="str">
        <f>IF(入力!AG36="",IF(入力!AH36="","",入力!AH36),IF(入力!AH36="",入力!AG36,IF(入力!AG36&gt;入力!AH36,入力!AG36,入力!AH36)))</f>
        <v/>
      </c>
      <c r="Z85" s="302" t="str">
        <f>IF(入力!AI36="", IF(入力!AG36="",IF(入力!AH36="","",入力!AH36-入力!Q36),IF(入力!AH36="",入力!AG36-入力!Q36,IF(入力!AG36&gt;入力!AH36,入力!AG36-入力!Q36,入力!AH36-入力!Q36))),入力!AI36)</f>
        <v/>
      </c>
      <c r="AA85" s="242" t="str">
        <f>IF(入力!AJ36="","",入力!AJ36)</f>
        <v/>
      </c>
      <c r="AB85" s="139" t="str">
        <f>IF(入力!AL36="",IF(入力!AM36="","",入力!AM36),IF(入力!AM36="",入力!AL36,IF(入力!AL36&gt;入力!AM36,入力!AL36,入力!AM36)))</f>
        <v/>
      </c>
      <c r="AC85" s="299" t="str">
        <f>IF(入力!AN36="","",入力!AN36)</f>
        <v/>
      </c>
      <c r="AD85" s="83" t="str">
        <f>IF(入力!AO36="","",入力!AO36)</f>
        <v/>
      </c>
      <c r="AE85" s="323" t="str">
        <f>IF(入力!AP36="","",入力!AP36)</f>
        <v/>
      </c>
      <c r="AF85" s="220" t="str">
        <f>IF(入力!AQ36="","",入力!AQ36)</f>
        <v/>
      </c>
      <c r="AG85" s="84" t="str">
        <f>IF(入力!AR36="","",入力!AR36)</f>
        <v/>
      </c>
      <c r="AH85" s="85" t="str">
        <f>IF(入力!AS36="","",入力!AS36)</f>
        <v/>
      </c>
      <c r="AI85" s="93" t="str">
        <f>IF(入力!AT36="","",入力!AT36)</f>
        <v/>
      </c>
      <c r="AJ85" s="176" t="str">
        <f>IF(入力!AU36="","",入力!AU36)</f>
        <v/>
      </c>
      <c r="AK85" s="180" t="str">
        <f>IF(入力!AV36="",IF(入力!AW36="","",入力!AW36),IF(入力!AW36="",入力!AV36,IF(入力!AV36&gt;入力!AW36,入力!AV36,入力!AW36)))</f>
        <v/>
      </c>
      <c r="AL85" s="396" t="str">
        <f>IF(入力!AX36="",IF(入力!AY36="","",入力!AY36),IF(入力!AY36="",入力!AX36,IF(入力!AX36&gt;入力!AY36,入力!AX36,入力!AY36)))</f>
        <v/>
      </c>
      <c r="AM85" s="230" t="str">
        <f>IF(入力!K36="","", IF(入力!AG36="","", IF(入力!AD36="","", K85/224*((Y85-224)+(W85-224)))))</f>
        <v/>
      </c>
    </row>
    <row r="86" spans="1:39">
      <c r="A86" s="100">
        <f>IF(入力!A37="","",入力!A37)</f>
        <v>25</v>
      </c>
      <c r="B86" s="214" t="str">
        <f>IF(入力!B37="","",入力!B37)</f>
        <v/>
      </c>
      <c r="C86" s="214" t="str">
        <f>IF(入力!C37="","",入力!C37)</f>
        <v/>
      </c>
      <c r="D86" s="289" t="str">
        <f>IF(入力!D37="","",入力!D37)</f>
        <v/>
      </c>
      <c r="E86" s="83" t="str">
        <f>IF(入力!E37="","",入力!E37)</f>
        <v/>
      </c>
      <c r="F86" s="83" t="str">
        <f>IF(入力!F37="","",入力!F37)</f>
        <v/>
      </c>
      <c r="G86" s="214" t="str">
        <f>IF(入力!G37="","",入力!G37)</f>
        <v/>
      </c>
      <c r="H86" s="214" t="str">
        <f>IF(入力!H37="","",入力!H37)</f>
        <v/>
      </c>
      <c r="I86" s="83" t="str">
        <f>IF(入力!I37="","",入力!I37)</f>
        <v/>
      </c>
      <c r="J86" s="83" t="str">
        <f>IF(入力!J37="","",入力!J37)</f>
        <v/>
      </c>
      <c r="K86" s="179" t="str">
        <f>IF(入力!K37="","",入力!K37)</f>
        <v/>
      </c>
      <c r="L86" s="84" t="str">
        <f>IF(入力!L37="","",入力!L37)</f>
        <v/>
      </c>
      <c r="M86" s="242" t="str">
        <f>IF(入力!M37="","",(4.57/(1.0897-0.00113*(入力!M37+入力!N37))-4.142)*100)</f>
        <v/>
      </c>
      <c r="N86" s="84" t="str">
        <f>IF(入力!O37="", IF(入力!L37="","",(入力!L37*(100-入力!N37)/100)),入力!O37)</f>
        <v/>
      </c>
      <c r="O86" s="84" t="str">
        <f>IF(入力!P37="", IF(入力!K37="","",入力!L37/POWER(入力!K37/100,2)),入力!P37)</f>
        <v/>
      </c>
      <c r="P86" s="84" t="str">
        <f>IF(入力!Q37="","",入力!Q37)</f>
        <v/>
      </c>
      <c r="Q86" s="220" t="str">
        <f>IF(入力!R37="","",入力!R37)</f>
        <v/>
      </c>
      <c r="R86" s="300" t="str">
        <f xml:space="preserve"> IF(入力!T37="",IF(入力!V37="","",入力!V37),IF(入力!V37="",入力!T37,IF(入力!T37&gt;入力!V37,入力!V37,入力!T37)))</f>
        <v/>
      </c>
      <c r="S86" s="238" t="str">
        <f>IF(入力!W37="",IF(入力!X37="","",入力!X37),IF(入力!X37="",入力!W37,IF(入力!W37&gt;入力!X37,入力!X37,入力!W37)))</f>
        <v/>
      </c>
      <c r="T86" s="301" t="str">
        <f>IF(入力!Y37="",IF(入力!Z37="","",入力!Z37),IF(入力!Z37="",入力!Y37,IF(入力!Y37&gt;入力!Z37,入力!Z37,入力!Y37)))</f>
        <v/>
      </c>
      <c r="U86" s="282" t="str">
        <f>IF(入力!AA37="",IF(入力!AB37="","",入力!AB37),IF(入力!AB37="",入力!AA37,IF(入力!AA37&gt;入力!AB37,入力!AA37,入力!AB37)))</f>
        <v/>
      </c>
      <c r="V86" s="302" t="str">
        <f>IF(入力!AC37="", IF(入力!AA37="",IF(入力!AB37="","",入力!AB37-入力!Q37),IF(入力!AB37="",入力!AA37-入力!Q37,IF(入力!AA37&gt;入力!AB37,入力!AA37-入力!Q37,入力!AB37-入力!Q37))),入力!AC37)</f>
        <v/>
      </c>
      <c r="W86" s="302" t="str">
        <f>IF(入力!AD37="",IF(入力!AE37="","",入力!AE37),IF(入力!AE37="",入力!AD37,IF(入力!AD37&gt;入力!AE37,入力!AD37,入力!AE37)))</f>
        <v/>
      </c>
      <c r="X86" s="302" t="str">
        <f>IF(入力!AF37="", IF(入力!AD37="",IF(入力!AE37="","",入力!AE37-入力!Q37),IF(入力!AE37="",入力!AD37-入力!Q37,IF(入力!AD37&gt;入力!AE37,入力!AD37-入力!Q37,入力!AE37-入力!Q37))),入力!AF37)</f>
        <v/>
      </c>
      <c r="Y86" s="302" t="str">
        <f>IF(入力!AG37="",IF(入力!AH37="","",入力!AH37),IF(入力!AH37="",入力!AG37,IF(入力!AG37&gt;入力!AH37,入力!AG37,入力!AH37)))</f>
        <v/>
      </c>
      <c r="Z86" s="302" t="str">
        <f>IF(入力!AI37="", IF(入力!AG37="",IF(入力!AH37="","",入力!AH37-入力!Q37),IF(入力!AH37="",入力!AG37-入力!Q37,IF(入力!AG37&gt;入力!AH37,入力!AG37-入力!Q37,入力!AH37-入力!Q37))),入力!AI37)</f>
        <v/>
      </c>
      <c r="AA86" s="242" t="str">
        <f>IF(入力!AJ37="","",入力!AJ37)</f>
        <v/>
      </c>
      <c r="AB86" s="139" t="str">
        <f>IF(入力!AL37="",IF(入力!AM37="","",入力!AM37),IF(入力!AM37="",入力!AL37,IF(入力!AL37&gt;入力!AM37,入力!AL37,入力!AM37)))</f>
        <v/>
      </c>
      <c r="AC86" s="299" t="str">
        <f>IF(入力!AN37="","",入力!AN37)</f>
        <v/>
      </c>
      <c r="AD86" s="83" t="str">
        <f>IF(入力!AO37="","",入力!AO37)</f>
        <v/>
      </c>
      <c r="AE86" s="323" t="str">
        <f>IF(入力!AP37="","",入力!AP37)</f>
        <v/>
      </c>
      <c r="AF86" s="220" t="str">
        <f>IF(入力!AQ37="","",入力!AQ37)</f>
        <v/>
      </c>
      <c r="AG86" s="84" t="str">
        <f>IF(入力!AR37="","",入力!AR37)</f>
        <v/>
      </c>
      <c r="AH86" s="85" t="str">
        <f>IF(入力!AS37="","",入力!AS37)</f>
        <v/>
      </c>
      <c r="AI86" s="93" t="str">
        <f>IF(入力!AT37="","",入力!AT37)</f>
        <v/>
      </c>
      <c r="AJ86" s="176" t="str">
        <f>IF(入力!AU37="","",入力!AU37)</f>
        <v/>
      </c>
      <c r="AK86" s="180" t="str">
        <f>IF(入力!AV37="",IF(入力!AW37="","",入力!AW37),IF(入力!AW37="",入力!AV37,IF(入力!AV37&gt;入力!AW37,入力!AV37,入力!AW37)))</f>
        <v/>
      </c>
      <c r="AL86" s="396" t="str">
        <f>IF(入力!AX37="",IF(入力!AY37="","",入力!AY37),IF(入力!AY37="",入力!AX37,IF(入力!AX37&gt;入力!AY37,入力!AX37,入力!AY37)))</f>
        <v/>
      </c>
      <c r="AM86" s="230" t="str">
        <f>IF(入力!K37="","", IF(入力!AG37="","", IF(入力!AD37="","", K86/224*((Y86-224)+(W86-224)))))</f>
        <v/>
      </c>
    </row>
    <row r="87" spans="1:39">
      <c r="A87" s="100">
        <f>IF(入力!A38="","",入力!A38)</f>
        <v>26</v>
      </c>
      <c r="B87" s="214" t="str">
        <f>IF(入力!B38="","",入力!B38)</f>
        <v/>
      </c>
      <c r="C87" s="214" t="str">
        <f>IF(入力!C38="","",入力!C38)</f>
        <v/>
      </c>
      <c r="D87" s="289" t="str">
        <f>IF(入力!D38="","",入力!D38)</f>
        <v/>
      </c>
      <c r="E87" s="83" t="str">
        <f>IF(入力!E38="","",入力!E38)</f>
        <v/>
      </c>
      <c r="F87" s="83" t="str">
        <f>IF(入力!F38="","",入力!F38)</f>
        <v/>
      </c>
      <c r="G87" s="214" t="str">
        <f>IF(入力!G38="","",入力!G38)</f>
        <v/>
      </c>
      <c r="H87" s="214" t="str">
        <f>IF(入力!H38="","",入力!H38)</f>
        <v/>
      </c>
      <c r="I87" s="83" t="str">
        <f>IF(入力!I38="","",入力!I38)</f>
        <v/>
      </c>
      <c r="J87" s="83" t="str">
        <f>IF(入力!J38="","",入力!J38)</f>
        <v/>
      </c>
      <c r="K87" s="179" t="str">
        <f>IF(入力!K38="","",入力!K38)</f>
        <v/>
      </c>
      <c r="L87" s="84" t="str">
        <f>IF(入力!L38="","",入力!L38)</f>
        <v/>
      </c>
      <c r="M87" s="242" t="str">
        <f>IF(入力!M38="","",(4.57/(1.0897-0.00113*(入力!M38+入力!N38))-4.142)*100)</f>
        <v/>
      </c>
      <c r="N87" s="84" t="str">
        <f>IF(入力!O38="", IF(入力!L38="","",(入力!L38*(100-入力!N38)/100)),入力!O38)</f>
        <v/>
      </c>
      <c r="O87" s="84" t="str">
        <f>IF(入力!P38="", IF(入力!K38="","",入力!L38/POWER(入力!K38/100,2)),入力!P38)</f>
        <v/>
      </c>
      <c r="P87" s="84" t="str">
        <f>IF(入力!Q38="","",入力!Q38)</f>
        <v/>
      </c>
      <c r="Q87" s="220" t="str">
        <f>IF(入力!R38="","",入力!R38)</f>
        <v/>
      </c>
      <c r="R87" s="300" t="str">
        <f xml:space="preserve"> IF(入力!T38="",IF(入力!V38="","",入力!V38),IF(入力!V38="",入力!T38,IF(入力!T38&gt;入力!V38,入力!V38,入力!T38)))</f>
        <v/>
      </c>
      <c r="S87" s="238" t="str">
        <f>IF(入力!W38="",IF(入力!X38="","",入力!X38),IF(入力!X38="",入力!W38,IF(入力!W38&gt;入力!X38,入力!X38,入力!W38)))</f>
        <v/>
      </c>
      <c r="T87" s="301" t="str">
        <f>IF(入力!Y38="",IF(入力!Z38="","",入力!Z38),IF(入力!Z38="",入力!Y38,IF(入力!Y38&gt;入力!Z38,入力!Z38,入力!Y38)))</f>
        <v/>
      </c>
      <c r="U87" s="282" t="str">
        <f>IF(入力!AA38="",IF(入力!AB38="","",入力!AB38),IF(入力!AB38="",入力!AA38,IF(入力!AA38&gt;入力!AB38,入力!AA38,入力!AB38)))</f>
        <v/>
      </c>
      <c r="V87" s="302" t="str">
        <f>IF(入力!AC38="", IF(入力!AA38="",IF(入力!AB38="","",入力!AB38-入力!Q38),IF(入力!AB38="",入力!AA38-入力!Q38,IF(入力!AA38&gt;入力!AB38,入力!AA38-入力!Q38,入力!AB38-入力!Q38))),入力!AC38)</f>
        <v/>
      </c>
      <c r="W87" s="302" t="str">
        <f>IF(入力!AD38="",IF(入力!AE38="","",入力!AE38),IF(入力!AE38="",入力!AD38,IF(入力!AD38&gt;入力!AE38,入力!AD38,入力!AE38)))</f>
        <v/>
      </c>
      <c r="X87" s="302" t="str">
        <f>IF(入力!AF38="", IF(入力!AD38="",IF(入力!AE38="","",入力!AE38-入力!Q38),IF(入力!AE38="",入力!AD38-入力!Q38,IF(入力!AD38&gt;入力!AE38,入力!AD38-入力!Q38,入力!AE38-入力!Q38))),入力!AF38)</f>
        <v/>
      </c>
      <c r="Y87" s="302" t="str">
        <f>IF(入力!AG38="",IF(入力!AH38="","",入力!AH38),IF(入力!AH38="",入力!AG38,IF(入力!AG38&gt;入力!AH38,入力!AG38,入力!AH38)))</f>
        <v/>
      </c>
      <c r="Z87" s="302" t="str">
        <f>IF(入力!AI38="", IF(入力!AG38="",IF(入力!AH38="","",入力!AH38-入力!Q38),IF(入力!AH38="",入力!AG38-入力!Q38,IF(入力!AG38&gt;入力!AH38,入力!AG38-入力!Q38,入力!AH38-入力!Q38))),入力!AI38)</f>
        <v/>
      </c>
      <c r="AA87" s="242" t="str">
        <f>IF(入力!AJ38="","",入力!AJ38)</f>
        <v/>
      </c>
      <c r="AB87" s="139" t="str">
        <f>IF(入力!AL38="",IF(入力!AM38="","",入力!AM38),IF(入力!AM38="",入力!AL38,IF(入力!AL38&gt;入力!AM38,入力!AL38,入力!AM38)))</f>
        <v/>
      </c>
      <c r="AC87" s="299" t="str">
        <f>IF(入力!AN38="","",入力!AN38)</f>
        <v/>
      </c>
      <c r="AD87" s="83" t="str">
        <f>IF(入力!AO38="","",入力!AO38)</f>
        <v/>
      </c>
      <c r="AE87" s="323" t="str">
        <f>IF(入力!AP38="","",入力!AP38)</f>
        <v/>
      </c>
      <c r="AF87" s="220" t="str">
        <f>IF(入力!AQ38="","",入力!AQ38)</f>
        <v/>
      </c>
      <c r="AG87" s="84" t="str">
        <f>IF(入力!AR38="","",入力!AR38)</f>
        <v/>
      </c>
      <c r="AH87" s="85" t="str">
        <f>IF(入力!AS38="","",入力!AS38)</f>
        <v/>
      </c>
      <c r="AI87" s="93" t="str">
        <f>IF(入力!AT38="","",入力!AT38)</f>
        <v/>
      </c>
      <c r="AJ87" s="176" t="str">
        <f>IF(入力!AU38="","",入力!AU38)</f>
        <v/>
      </c>
      <c r="AK87" s="180" t="str">
        <f>IF(入力!AV38="",IF(入力!AW38="","",入力!AW38),IF(入力!AW38="",入力!AV38,IF(入力!AV38&gt;入力!AW38,入力!AV38,入力!AW38)))</f>
        <v/>
      </c>
      <c r="AL87" s="396" t="str">
        <f>IF(入力!AX38="",IF(入力!AY38="","",入力!AY38),IF(入力!AY38="",入力!AX38,IF(入力!AX38&gt;入力!AY38,入力!AX38,入力!AY38)))</f>
        <v/>
      </c>
      <c r="AM87" s="230" t="str">
        <f>IF(入力!K38="","", IF(入力!AG38="","", IF(入力!AD38="","", K87/224*((Y87-224)+(W87-224)))))</f>
        <v/>
      </c>
    </row>
    <row r="88" spans="1:39">
      <c r="A88" s="100">
        <f>IF(入力!A39="","",入力!A39)</f>
        <v>27</v>
      </c>
      <c r="B88" s="214" t="str">
        <f>IF(入力!B39="","",入力!B39)</f>
        <v/>
      </c>
      <c r="C88" s="214" t="str">
        <f>IF(入力!C39="","",入力!C39)</f>
        <v/>
      </c>
      <c r="D88" s="289" t="str">
        <f>IF(入力!D39="","",入力!D39)</f>
        <v/>
      </c>
      <c r="E88" s="83" t="str">
        <f>IF(入力!E39="","",入力!E39)</f>
        <v/>
      </c>
      <c r="F88" s="83" t="str">
        <f>IF(入力!F39="","",入力!F39)</f>
        <v/>
      </c>
      <c r="G88" s="214" t="str">
        <f>IF(入力!G39="","",入力!G39)</f>
        <v/>
      </c>
      <c r="H88" s="214" t="str">
        <f>IF(入力!H39="","",入力!H39)</f>
        <v/>
      </c>
      <c r="I88" s="83" t="str">
        <f>IF(入力!I39="","",入力!I39)</f>
        <v/>
      </c>
      <c r="J88" s="83" t="str">
        <f>IF(入力!J39="","",入力!J39)</f>
        <v/>
      </c>
      <c r="K88" s="179" t="str">
        <f>IF(入力!K39="","",入力!K39)</f>
        <v/>
      </c>
      <c r="L88" s="84" t="str">
        <f>IF(入力!L39="","",入力!L39)</f>
        <v/>
      </c>
      <c r="M88" s="242" t="str">
        <f>IF(入力!M39="","",(4.57/(1.0897-0.00113*(入力!M39+入力!N39))-4.142)*100)</f>
        <v/>
      </c>
      <c r="N88" s="84" t="str">
        <f>IF(入力!O39="", IF(入力!L39="","",(入力!L39*(100-入力!N39)/100)),入力!O39)</f>
        <v/>
      </c>
      <c r="O88" s="84" t="str">
        <f>IF(入力!P39="", IF(入力!K39="","",入力!L39/POWER(入力!K39/100,2)),入力!P39)</f>
        <v/>
      </c>
      <c r="P88" s="84" t="str">
        <f>IF(入力!Q39="","",入力!Q39)</f>
        <v/>
      </c>
      <c r="Q88" s="220" t="str">
        <f>IF(入力!R39="","",入力!R39)</f>
        <v/>
      </c>
      <c r="R88" s="300" t="str">
        <f xml:space="preserve"> IF(入力!T39="",IF(入力!V39="","",入力!V39),IF(入力!V39="",入力!T39,IF(入力!T39&gt;入力!V39,入力!V39,入力!T39)))</f>
        <v/>
      </c>
      <c r="S88" s="238" t="str">
        <f>IF(入力!W39="",IF(入力!X39="","",入力!X39),IF(入力!X39="",入力!W39,IF(入力!W39&gt;入力!X39,入力!X39,入力!W39)))</f>
        <v/>
      </c>
      <c r="T88" s="301" t="str">
        <f>IF(入力!Y39="",IF(入力!Z39="","",入力!Z39),IF(入力!Z39="",入力!Y39,IF(入力!Y39&gt;入力!Z39,入力!Z39,入力!Y39)))</f>
        <v/>
      </c>
      <c r="U88" s="282" t="str">
        <f>IF(入力!AA39="",IF(入力!AB39="","",入力!AB39),IF(入力!AB39="",入力!AA39,IF(入力!AA39&gt;入力!AB39,入力!AA39,入力!AB39)))</f>
        <v/>
      </c>
      <c r="V88" s="302" t="str">
        <f>IF(入力!AC39="", IF(入力!AA39="",IF(入力!AB39="","",入力!AB39-入力!Q39),IF(入力!AB39="",入力!AA39-入力!Q39,IF(入力!AA39&gt;入力!AB39,入力!AA39-入力!Q39,入力!AB39-入力!Q39))),入力!AC39)</f>
        <v/>
      </c>
      <c r="W88" s="302" t="str">
        <f>IF(入力!AD39="",IF(入力!AE39="","",入力!AE39),IF(入力!AE39="",入力!AD39,IF(入力!AD39&gt;入力!AE39,入力!AD39,入力!AE39)))</f>
        <v/>
      </c>
      <c r="X88" s="302" t="str">
        <f>IF(入力!AF39="", IF(入力!AD39="",IF(入力!AE39="","",入力!AE39-入力!Q39),IF(入力!AE39="",入力!AD39-入力!Q39,IF(入力!AD39&gt;入力!AE39,入力!AD39-入力!Q39,入力!AE39-入力!Q39))),入力!AF39)</f>
        <v/>
      </c>
      <c r="Y88" s="302" t="str">
        <f>IF(入力!AG39="",IF(入力!AH39="","",入力!AH39),IF(入力!AH39="",入力!AG39,IF(入力!AG39&gt;入力!AH39,入力!AG39,入力!AH39)))</f>
        <v/>
      </c>
      <c r="Z88" s="302" t="str">
        <f>IF(入力!AI39="", IF(入力!AG39="",IF(入力!AH39="","",入力!AH39-入力!Q39),IF(入力!AH39="",入力!AG39-入力!Q39,IF(入力!AG39&gt;入力!AH39,入力!AG39-入力!Q39,入力!AH39-入力!Q39))),入力!AI39)</f>
        <v/>
      </c>
      <c r="AA88" s="242" t="str">
        <f>IF(入力!AJ39="","",入力!AJ39)</f>
        <v/>
      </c>
      <c r="AB88" s="139" t="str">
        <f>IF(入力!AL39="",IF(入力!AM39="","",入力!AM39),IF(入力!AM39="",入力!AL39,IF(入力!AL39&gt;入力!AM39,入力!AL39,入力!AM39)))</f>
        <v/>
      </c>
      <c r="AC88" s="299" t="str">
        <f>IF(入力!AN39="","",入力!AN39)</f>
        <v/>
      </c>
      <c r="AD88" s="83" t="str">
        <f>IF(入力!AO39="","",入力!AO39)</f>
        <v/>
      </c>
      <c r="AE88" s="323" t="str">
        <f>IF(入力!AP39="","",入力!AP39)</f>
        <v/>
      </c>
      <c r="AF88" s="220" t="str">
        <f>IF(入力!AQ39="","",入力!AQ39)</f>
        <v/>
      </c>
      <c r="AG88" s="84" t="str">
        <f>IF(入力!AR39="","",入力!AR39)</f>
        <v/>
      </c>
      <c r="AH88" s="85" t="str">
        <f>IF(入力!AS39="","",入力!AS39)</f>
        <v/>
      </c>
      <c r="AI88" s="93" t="str">
        <f>IF(入力!AT39="","",入力!AT39)</f>
        <v/>
      </c>
      <c r="AJ88" s="176" t="str">
        <f>IF(入力!AU39="","",入力!AU39)</f>
        <v/>
      </c>
      <c r="AK88" s="180" t="str">
        <f>IF(入力!AV39="",IF(入力!AW39="","",入力!AW39),IF(入力!AW39="",入力!AV39,IF(入力!AV39&gt;入力!AW39,入力!AV39,入力!AW39)))</f>
        <v/>
      </c>
      <c r="AL88" s="396" t="str">
        <f>IF(入力!AX39="",IF(入力!AY39="","",入力!AY39),IF(入力!AY39="",入力!AX39,IF(入力!AX39&gt;入力!AY39,入力!AX39,入力!AY39)))</f>
        <v/>
      </c>
      <c r="AM88" s="230" t="str">
        <f>IF(入力!K39="","", IF(入力!AG39="","", IF(入力!AD39="","", K88/224*((Y88-224)+(W88-224)))))</f>
        <v/>
      </c>
    </row>
    <row r="89" spans="1:39">
      <c r="A89" s="100">
        <f>IF(入力!A40="","",入力!A40)</f>
        <v>28</v>
      </c>
      <c r="B89" s="214" t="str">
        <f>IF(入力!B40="","",入力!B40)</f>
        <v/>
      </c>
      <c r="C89" s="214" t="str">
        <f>IF(入力!C40="","",入力!C40)</f>
        <v/>
      </c>
      <c r="D89" s="289" t="str">
        <f>IF(入力!D40="","",入力!D40)</f>
        <v/>
      </c>
      <c r="E89" s="83" t="str">
        <f>IF(入力!E40="","",入力!E40)</f>
        <v/>
      </c>
      <c r="F89" s="83" t="str">
        <f>IF(入力!F40="","",入力!F40)</f>
        <v/>
      </c>
      <c r="G89" s="214" t="str">
        <f>IF(入力!G40="","",入力!G40)</f>
        <v/>
      </c>
      <c r="H89" s="214" t="str">
        <f>IF(入力!H40="","",入力!H40)</f>
        <v/>
      </c>
      <c r="I89" s="83" t="str">
        <f>IF(入力!I40="","",入力!I40)</f>
        <v/>
      </c>
      <c r="J89" s="83" t="str">
        <f>IF(入力!J40="","",入力!J40)</f>
        <v/>
      </c>
      <c r="K89" s="179" t="str">
        <f>IF(入力!K40="","",入力!K40)</f>
        <v/>
      </c>
      <c r="L89" s="84" t="str">
        <f>IF(入力!L40="","",入力!L40)</f>
        <v/>
      </c>
      <c r="M89" s="242" t="str">
        <f>IF(入力!M40="","",(4.57/(1.0897-0.00113*(入力!M40+入力!N40))-4.142)*100)</f>
        <v/>
      </c>
      <c r="N89" s="84" t="str">
        <f>IF(入力!O40="", IF(入力!L40="","",(入力!L40*(100-入力!N40)/100)),入力!O40)</f>
        <v/>
      </c>
      <c r="O89" s="84" t="str">
        <f>IF(入力!P40="", IF(入力!K40="","",入力!L40/POWER(入力!K40/100,2)),入力!P40)</f>
        <v/>
      </c>
      <c r="P89" s="84" t="str">
        <f>IF(入力!Q40="","",入力!Q40)</f>
        <v/>
      </c>
      <c r="Q89" s="220" t="str">
        <f>IF(入力!R40="","",入力!R40)</f>
        <v/>
      </c>
      <c r="R89" s="300" t="str">
        <f xml:space="preserve"> IF(入力!T40="",IF(入力!V40="","",入力!V40),IF(入力!V40="",入力!T40,IF(入力!T40&gt;入力!V40,入力!V40,入力!T40)))</f>
        <v/>
      </c>
      <c r="S89" s="238" t="str">
        <f>IF(入力!W40="",IF(入力!X40="","",入力!X40),IF(入力!X40="",入力!W40,IF(入力!W40&gt;入力!X40,入力!X40,入力!W40)))</f>
        <v/>
      </c>
      <c r="T89" s="301" t="str">
        <f>IF(入力!Y40="",IF(入力!Z40="","",入力!Z40),IF(入力!Z40="",入力!Y40,IF(入力!Y40&gt;入力!Z40,入力!Z40,入力!Y40)))</f>
        <v/>
      </c>
      <c r="U89" s="282" t="str">
        <f>IF(入力!AA40="",IF(入力!AB40="","",入力!AB40),IF(入力!AB40="",入力!AA40,IF(入力!AA40&gt;入力!AB40,入力!AA40,入力!AB40)))</f>
        <v/>
      </c>
      <c r="V89" s="302" t="str">
        <f>IF(入力!AC40="", IF(入力!AA40="",IF(入力!AB40="","",入力!AB40-入力!Q40),IF(入力!AB40="",入力!AA40-入力!Q40,IF(入力!AA40&gt;入力!AB40,入力!AA40-入力!Q40,入力!AB40-入力!Q40))),入力!AC40)</f>
        <v/>
      </c>
      <c r="W89" s="302" t="str">
        <f>IF(入力!AD40="",IF(入力!AE40="","",入力!AE40),IF(入力!AE40="",入力!AD40,IF(入力!AD40&gt;入力!AE40,入力!AD40,入力!AE40)))</f>
        <v/>
      </c>
      <c r="X89" s="302" t="str">
        <f>IF(入力!AF40="", IF(入力!AD40="",IF(入力!AE40="","",入力!AE40-入力!Q40),IF(入力!AE40="",入力!AD40-入力!Q40,IF(入力!AD40&gt;入力!AE40,入力!AD40-入力!Q40,入力!AE40-入力!Q40))),入力!AF40)</f>
        <v/>
      </c>
      <c r="Y89" s="302" t="str">
        <f>IF(入力!AG40="",IF(入力!AH40="","",入力!AH40),IF(入力!AH40="",入力!AG40,IF(入力!AG40&gt;入力!AH40,入力!AG40,入力!AH40)))</f>
        <v/>
      </c>
      <c r="Z89" s="302" t="str">
        <f>IF(入力!AI40="", IF(入力!AG40="",IF(入力!AH40="","",入力!AH40-入力!Q40),IF(入力!AH40="",入力!AG40-入力!Q40,IF(入力!AG40&gt;入力!AH40,入力!AG40-入力!Q40,入力!AH40-入力!Q40))),入力!AI40)</f>
        <v/>
      </c>
      <c r="AA89" s="242" t="str">
        <f>IF(入力!AJ40="","",入力!AJ40)</f>
        <v/>
      </c>
      <c r="AB89" s="139" t="str">
        <f>IF(入力!AL40="",IF(入力!AM40="","",入力!AM40),IF(入力!AM40="",入力!AL40,IF(入力!AL40&gt;入力!AM40,入力!AL40,入力!AM40)))</f>
        <v/>
      </c>
      <c r="AC89" s="299" t="str">
        <f>IF(入力!AN40="","",入力!AN40)</f>
        <v/>
      </c>
      <c r="AD89" s="83" t="str">
        <f>IF(入力!AO40="","",入力!AO40)</f>
        <v/>
      </c>
      <c r="AE89" s="323" t="str">
        <f>IF(入力!AP40="","",入力!AP40)</f>
        <v/>
      </c>
      <c r="AF89" s="220" t="str">
        <f>IF(入力!AQ40="","",入力!AQ40)</f>
        <v/>
      </c>
      <c r="AG89" s="84" t="str">
        <f>IF(入力!AR40="","",入力!AR40)</f>
        <v/>
      </c>
      <c r="AH89" s="85" t="str">
        <f>IF(入力!AS40="","",入力!AS40)</f>
        <v/>
      </c>
      <c r="AI89" s="93" t="str">
        <f>IF(入力!AT40="","",入力!AT40)</f>
        <v/>
      </c>
      <c r="AJ89" s="176" t="str">
        <f>IF(入力!AU40="","",入力!AU40)</f>
        <v/>
      </c>
      <c r="AK89" s="180" t="str">
        <f>IF(入力!AV40="",IF(入力!AW40="","",入力!AW40),IF(入力!AW40="",入力!AV40,IF(入力!AV40&gt;入力!AW40,入力!AV40,入力!AW40)))</f>
        <v/>
      </c>
      <c r="AL89" s="396" t="str">
        <f>IF(入力!AX40="",IF(入力!AY40="","",入力!AY40),IF(入力!AY40="",入力!AX40,IF(入力!AX40&gt;入力!AY40,入力!AX40,入力!AY40)))</f>
        <v/>
      </c>
      <c r="AM89" s="230" t="str">
        <f>IF(入力!K40="","", IF(入力!AG40="","", IF(入力!AD40="","", K89/224*((Y89-224)+(W89-224)))))</f>
        <v/>
      </c>
    </row>
    <row r="90" spans="1:39">
      <c r="A90" s="100">
        <f>IF(入力!A41="","",入力!A41)</f>
        <v>29</v>
      </c>
      <c r="B90" s="214" t="str">
        <f>IF(入力!B41="","",入力!B41)</f>
        <v/>
      </c>
      <c r="C90" s="214" t="str">
        <f>IF(入力!C41="","",入力!C41)</f>
        <v/>
      </c>
      <c r="D90" s="289" t="str">
        <f>IF(入力!D41="","",入力!D41)</f>
        <v/>
      </c>
      <c r="E90" s="83" t="str">
        <f>IF(入力!E41="","",入力!E41)</f>
        <v/>
      </c>
      <c r="F90" s="83" t="str">
        <f>IF(入力!F41="","",入力!F41)</f>
        <v/>
      </c>
      <c r="G90" s="214" t="str">
        <f>IF(入力!G41="","",入力!G41)</f>
        <v/>
      </c>
      <c r="H90" s="214" t="str">
        <f>IF(入力!H41="","",入力!H41)</f>
        <v/>
      </c>
      <c r="I90" s="83" t="str">
        <f>IF(入力!I41="","",入力!I41)</f>
        <v/>
      </c>
      <c r="J90" s="83" t="str">
        <f>IF(入力!J41="","",入力!J41)</f>
        <v/>
      </c>
      <c r="K90" s="179" t="str">
        <f>IF(入力!K41="","",入力!K41)</f>
        <v/>
      </c>
      <c r="L90" s="84" t="str">
        <f>IF(入力!L41="","",入力!L41)</f>
        <v/>
      </c>
      <c r="M90" s="242" t="str">
        <f>IF(入力!M41="","",(4.57/(1.0897-0.00113*(入力!M41+入力!N41))-4.142)*100)</f>
        <v/>
      </c>
      <c r="N90" s="84" t="str">
        <f>IF(入力!O41="", IF(入力!L41="","",(入力!L41*(100-入力!N41)/100)),入力!O41)</f>
        <v/>
      </c>
      <c r="O90" s="84" t="str">
        <f>IF(入力!P41="", IF(入力!K41="","",入力!L41/POWER(入力!K41/100,2)),入力!P41)</f>
        <v/>
      </c>
      <c r="P90" s="84" t="str">
        <f>IF(入力!Q41="","",入力!Q41)</f>
        <v/>
      </c>
      <c r="Q90" s="220" t="str">
        <f>IF(入力!R41="","",入力!R41)</f>
        <v/>
      </c>
      <c r="R90" s="300" t="str">
        <f xml:space="preserve"> IF(入力!T41="",IF(入力!V41="","",入力!V41),IF(入力!V41="",入力!T41,IF(入力!T41&gt;入力!V41,入力!V41,入力!T41)))</f>
        <v/>
      </c>
      <c r="S90" s="238" t="str">
        <f>IF(入力!W41="",IF(入力!X41="","",入力!X41),IF(入力!X41="",入力!W41,IF(入力!W41&gt;入力!X41,入力!X41,入力!W41)))</f>
        <v/>
      </c>
      <c r="T90" s="301" t="str">
        <f>IF(入力!Y41="",IF(入力!Z41="","",入力!Z41),IF(入力!Z41="",入力!Y41,IF(入力!Y41&gt;入力!Z41,入力!Z41,入力!Y41)))</f>
        <v/>
      </c>
      <c r="U90" s="282" t="str">
        <f>IF(入力!AA41="",IF(入力!AB41="","",入力!AB41),IF(入力!AB41="",入力!AA41,IF(入力!AA41&gt;入力!AB41,入力!AA41,入力!AB41)))</f>
        <v/>
      </c>
      <c r="V90" s="302" t="str">
        <f>IF(入力!AC41="", IF(入力!AA41="",IF(入力!AB41="","",入力!AB41-入力!Q41),IF(入力!AB41="",入力!AA41-入力!Q41,IF(入力!AA41&gt;入力!AB41,入力!AA41-入力!Q41,入力!AB41-入力!Q41))),入力!AC41)</f>
        <v/>
      </c>
      <c r="W90" s="302" t="str">
        <f>IF(入力!AD41="",IF(入力!AE41="","",入力!AE41),IF(入力!AE41="",入力!AD41,IF(入力!AD41&gt;入力!AE41,入力!AD41,入力!AE41)))</f>
        <v/>
      </c>
      <c r="X90" s="302" t="str">
        <f>IF(入力!AF41="", IF(入力!AD41="",IF(入力!AE41="","",入力!AE41-入力!Q41),IF(入力!AE41="",入力!AD41-入力!Q41,IF(入力!AD41&gt;入力!AE41,入力!AD41-入力!Q41,入力!AE41-入力!Q41))),入力!AF41)</f>
        <v/>
      </c>
      <c r="Y90" s="302" t="str">
        <f>IF(入力!AG41="",IF(入力!AH41="","",入力!AH41),IF(入力!AH41="",入力!AG41,IF(入力!AG41&gt;入力!AH41,入力!AG41,入力!AH41)))</f>
        <v/>
      </c>
      <c r="Z90" s="302" t="str">
        <f>IF(入力!AI41="", IF(入力!AG41="",IF(入力!AH41="","",入力!AH41-入力!Q41),IF(入力!AH41="",入力!AG41-入力!Q41,IF(入力!AG41&gt;入力!AH41,入力!AG41-入力!Q41,入力!AH41-入力!Q41))),入力!AI41)</f>
        <v/>
      </c>
      <c r="AA90" s="242" t="str">
        <f>IF(入力!AJ41="","",入力!AJ41)</f>
        <v/>
      </c>
      <c r="AB90" s="139" t="str">
        <f>IF(入力!AL41="",IF(入力!AM41="","",入力!AM41),IF(入力!AM41="",入力!AL41,IF(入力!AL41&gt;入力!AM41,入力!AL41,入力!AM41)))</f>
        <v/>
      </c>
      <c r="AC90" s="299" t="str">
        <f>IF(入力!AN41="","",入力!AN41)</f>
        <v/>
      </c>
      <c r="AD90" s="83" t="str">
        <f>IF(入力!AO41="","",入力!AO41)</f>
        <v/>
      </c>
      <c r="AE90" s="323" t="str">
        <f>IF(入力!AP41="","",入力!AP41)</f>
        <v/>
      </c>
      <c r="AF90" s="220" t="str">
        <f>IF(入力!AQ41="","",入力!AQ41)</f>
        <v/>
      </c>
      <c r="AG90" s="84" t="str">
        <f>IF(入力!AR41="","",入力!AR41)</f>
        <v/>
      </c>
      <c r="AH90" s="85" t="str">
        <f>IF(入力!AS41="","",入力!AS41)</f>
        <v/>
      </c>
      <c r="AI90" s="93" t="str">
        <f>IF(入力!AT41="","",入力!AT41)</f>
        <v/>
      </c>
      <c r="AJ90" s="176" t="str">
        <f>IF(入力!AU41="","",入力!AU41)</f>
        <v/>
      </c>
      <c r="AK90" s="180" t="str">
        <f>IF(入力!AV41="",IF(入力!AW41="","",入力!AW41),IF(入力!AW41="",入力!AV41,IF(入力!AV41&gt;入力!AW41,入力!AV41,入力!AW41)))</f>
        <v/>
      </c>
      <c r="AL90" s="396" t="str">
        <f>IF(入力!AX41="",IF(入力!AY41="","",入力!AY41),IF(入力!AY41="",入力!AX41,IF(入力!AX41&gt;入力!AY41,入力!AX41,入力!AY41)))</f>
        <v/>
      </c>
      <c r="AM90" s="230" t="str">
        <f>IF(入力!K41="","", IF(入力!AG41="","", IF(入力!AD41="","", K90/224*((Y90-224)+(W90-224)))))</f>
        <v/>
      </c>
    </row>
    <row r="91" spans="1:39" ht="14.25" thickBot="1">
      <c r="A91" s="213">
        <f>IF(入力!A42="","",入力!A42)</f>
        <v>30</v>
      </c>
      <c r="B91" s="254" t="str">
        <f>IF(入力!B42="","",入力!B42)</f>
        <v/>
      </c>
      <c r="C91" s="254" t="str">
        <f>IF(入力!C42="","",入力!C42)</f>
        <v/>
      </c>
      <c r="D91" s="290" t="str">
        <f>IF(入力!D42="","",入力!D42)</f>
        <v/>
      </c>
      <c r="E91" s="104" t="str">
        <f>IF(入力!E42="","",入力!E42)</f>
        <v/>
      </c>
      <c r="F91" s="104" t="str">
        <f>IF(入力!F42="","",入力!F42)</f>
        <v/>
      </c>
      <c r="G91" s="254" t="str">
        <f>IF(入力!G42="","",入力!G42)</f>
        <v/>
      </c>
      <c r="H91" s="254" t="str">
        <f>IF(入力!H42="","",入力!H42)</f>
        <v/>
      </c>
      <c r="I91" s="83" t="str">
        <f>IF(入力!I42="","",入力!I42)</f>
        <v/>
      </c>
      <c r="J91" s="83" t="str">
        <f>IF(入力!J42="","",入力!J42)</f>
        <v/>
      </c>
      <c r="K91" s="264" t="str">
        <f>IF(入力!K42="","",入力!K42)</f>
        <v/>
      </c>
      <c r="L91" s="265" t="str">
        <f>IF(入力!L42="","",入力!L42)</f>
        <v/>
      </c>
      <c r="M91" s="243" t="str">
        <f>IF(入力!M42="","",(4.57/(1.0897-0.00113*(入力!M42+入力!N42))-4.142)*100)</f>
        <v/>
      </c>
      <c r="N91" s="265" t="str">
        <f>IF(入力!O42="", IF(入力!L42="","",(入力!L42*(100-入力!N42)/100)),入力!O42)</f>
        <v/>
      </c>
      <c r="O91" s="265" t="str">
        <f>IF(入力!P42="", IF(入力!K42="","",入力!L42/POWER(入力!K42/100,2)),入力!P42)</f>
        <v/>
      </c>
      <c r="P91" s="265" t="str">
        <f>IF(入力!Q42="","",入力!Q42)</f>
        <v/>
      </c>
      <c r="Q91" s="266" t="str">
        <f>IF(入力!R42="","",入力!R42)</f>
        <v/>
      </c>
      <c r="R91" s="303" t="str">
        <f xml:space="preserve"> IF(入力!T42="",IF(入力!V42="","",入力!V42),IF(入力!V42="",入力!T42,IF(入力!T42&gt;入力!V42,入力!V42,入力!T42)))</f>
        <v/>
      </c>
      <c r="S91" s="267" t="str">
        <f>IF(入力!W42="",IF(入力!X42="","",入力!X42),IF(入力!X42="",入力!W42,IF(入力!W42&gt;入力!X42,入力!X42,入力!W42)))</f>
        <v/>
      </c>
      <c r="T91" s="268" t="str">
        <f>IF(入力!Y42="",IF(入力!Z42="","",入力!Z42),IF(入力!Z42="",入力!Y42,IF(入力!Y42&gt;入力!Z42,入力!Z42,入力!Y42)))</f>
        <v/>
      </c>
      <c r="U91" s="304" t="str">
        <f>IF(入力!AA42="",IF(入力!AB42="","",入力!AB42),IF(入力!AB42="",入力!AA42,IF(入力!AA42&gt;入力!AB42,入力!AA42,入力!AB42)))</f>
        <v/>
      </c>
      <c r="V91" s="269" t="str">
        <f>IF(入力!AC42="", IF(入力!AA42="",IF(入力!AB42="","",入力!AB42-入力!Q42),IF(入力!AB42="",入力!AA42-入力!Q42,IF(入力!AA42&gt;入力!AB42,入力!AA42-入力!Q42,入力!AB42-入力!Q42))),入力!AC42)</f>
        <v/>
      </c>
      <c r="W91" s="269" t="str">
        <f>IF(入力!AD42="",IF(入力!AE42="","",入力!AE42),IF(入力!AE42="",入力!AD42,IF(入力!AD42&gt;入力!AE42,入力!AD42,入力!AE42)))</f>
        <v/>
      </c>
      <c r="X91" s="269" t="str">
        <f>IF(入力!AF42="", IF(入力!AD42="",IF(入力!AE42="","",入力!AE42-入力!Q42),IF(入力!AE42="",入力!AD42-入力!Q42,IF(入力!AD42&gt;入力!AE42,入力!AD42-入力!Q42,入力!AE42-入力!Q42))),入力!AF42)</f>
        <v/>
      </c>
      <c r="Y91" s="269" t="str">
        <f>IF(入力!AG42="",IF(入力!AH42="","",入力!AH42),IF(入力!AH42="",入力!AG42,IF(入力!AG42&gt;入力!AH42,入力!AG42,入力!AH42)))</f>
        <v/>
      </c>
      <c r="Z91" s="269" t="str">
        <f>IF(入力!AI42="", IF(入力!AG42="",IF(入力!AH42="","",入力!AH42-入力!Q42),IF(入力!AH42="",入力!AG42-入力!Q42,IF(入力!AG42&gt;入力!AH42,入力!AG42-入力!Q42,入力!AH42-入力!Q42))),入力!AI42)</f>
        <v/>
      </c>
      <c r="AA91" s="243" t="str">
        <f>IF(入力!AJ42="","",入力!AJ42)</f>
        <v/>
      </c>
      <c r="AB91" s="305" t="str">
        <f>IF(入力!AL42="",IF(入力!AM42="","",入力!AM42),IF(入力!AM42="",入力!AL42,IF(入力!AL42&gt;入力!AM42,入力!AL42,入力!AM42)))</f>
        <v/>
      </c>
      <c r="AC91" s="313" t="str">
        <f>IF(入力!AN42="","",入力!AN42)</f>
        <v/>
      </c>
      <c r="AD91" s="270" t="str">
        <f>IF(入力!AO42="","",入力!AO42)</f>
        <v/>
      </c>
      <c r="AE91" s="324" t="str">
        <f>IF(入力!AP42="","",入力!AP42)</f>
        <v/>
      </c>
      <c r="AF91" s="395" t="str">
        <f>IF(入力!AQ42="","",入力!AQ42)</f>
        <v/>
      </c>
      <c r="AG91" s="265" t="str">
        <f>IF(入力!AR42="","",入力!AR42)</f>
        <v/>
      </c>
      <c r="AH91" s="401" t="str">
        <f>IF(入力!AS42="","",入力!AS42)</f>
        <v/>
      </c>
      <c r="AI91" s="306" t="str">
        <f>IF(入力!AT42="","",入力!AT42)</f>
        <v/>
      </c>
      <c r="AJ91" s="176" t="str">
        <f>IF(入力!AU42="","",入力!AU42)</f>
        <v/>
      </c>
      <c r="AK91" s="180" t="str">
        <f>IF(入力!AV42="",IF(入力!AW42="","",入力!AW42),IF(入力!AW42="",入力!AV42,IF(入力!AV42&gt;入力!AW42,入力!AV42,入力!AW42)))</f>
        <v/>
      </c>
      <c r="AL91" s="396" t="str">
        <f>IF(入力!AX42="",IF(入力!AY42="","",入力!AY42),IF(入力!AY42="",入力!AX42,IF(入力!AX42&gt;入力!AY42,入力!AX42,入力!AY42)))</f>
        <v/>
      </c>
      <c r="AM91" s="230" t="str">
        <f>IF(入力!K42="","", IF(入力!AG42="","", IF(入力!AD42="","", K91/224*((Y91-224)+(W91-224)))))</f>
        <v/>
      </c>
    </row>
    <row r="92" spans="1:39" ht="14.25" thickTop="1">
      <c r="A92" s="229"/>
      <c r="B92" s="229"/>
      <c r="C92" s="229"/>
      <c r="D92" s="229"/>
      <c r="E92" s="229"/>
      <c r="F92" s="229"/>
      <c r="G92" s="229"/>
      <c r="H92" s="291"/>
      <c r="I92" s="566" t="s">
        <v>172</v>
      </c>
      <c r="J92" s="567"/>
      <c r="K92" s="263" t="e">
        <f>AVERAGE(K62:K91)</f>
        <v>#DIV/0!</v>
      </c>
      <c r="L92" s="263" t="e">
        <f t="shared" ref="L92:AM92" si="8">AVERAGE(L62:L91)</f>
        <v>#DIV/0!</v>
      </c>
      <c r="M92" s="328" t="e">
        <f t="shared" si="8"/>
        <v>#DIV/0!</v>
      </c>
      <c r="N92" s="263" t="e">
        <f t="shared" si="8"/>
        <v>#DIV/0!</v>
      </c>
      <c r="O92" s="263" t="e">
        <f t="shared" si="8"/>
        <v>#DIV/0!</v>
      </c>
      <c r="P92" s="263" t="e">
        <f t="shared" si="8"/>
        <v>#DIV/0!</v>
      </c>
      <c r="Q92" s="285" t="e">
        <f t="shared" si="8"/>
        <v>#DIV/0!</v>
      </c>
      <c r="R92" s="263" t="e">
        <f t="shared" si="8"/>
        <v>#DIV/0!</v>
      </c>
      <c r="S92" s="263" t="e">
        <f t="shared" si="8"/>
        <v>#DIV/0!</v>
      </c>
      <c r="T92" s="263" t="e">
        <f t="shared" si="8"/>
        <v>#DIV/0!</v>
      </c>
      <c r="U92" s="263" t="e">
        <f t="shared" si="8"/>
        <v>#DIV/0!</v>
      </c>
      <c r="V92" s="263" t="e">
        <f t="shared" si="8"/>
        <v>#DIV/0!</v>
      </c>
      <c r="W92" s="263" t="e">
        <f t="shared" si="8"/>
        <v>#DIV/0!</v>
      </c>
      <c r="X92" s="263" t="e">
        <f t="shared" si="8"/>
        <v>#DIV/0!</v>
      </c>
      <c r="Y92" s="263" t="e">
        <f t="shared" si="8"/>
        <v>#DIV/0!</v>
      </c>
      <c r="Z92" s="263" t="e">
        <f t="shared" si="8"/>
        <v>#DIV/0!</v>
      </c>
      <c r="AA92" s="285" t="e">
        <f t="shared" si="8"/>
        <v>#DIV/0!</v>
      </c>
      <c r="AB92" s="263" t="e">
        <f t="shared" si="8"/>
        <v>#DIV/0!</v>
      </c>
      <c r="AC92" s="263" t="e">
        <f t="shared" si="8"/>
        <v>#DIV/0!</v>
      </c>
      <c r="AD92" s="285" t="e">
        <f t="shared" si="8"/>
        <v>#DIV/0!</v>
      </c>
      <c r="AE92" s="285" t="e">
        <f t="shared" si="8"/>
        <v>#DIV/0!</v>
      </c>
      <c r="AF92" s="285" t="e">
        <f t="shared" si="8"/>
        <v>#DIV/0!</v>
      </c>
      <c r="AG92" s="263" t="e">
        <f t="shared" si="8"/>
        <v>#DIV/0!</v>
      </c>
      <c r="AH92" s="285" t="e">
        <f t="shared" si="8"/>
        <v>#DIV/0!</v>
      </c>
      <c r="AI92" s="285" t="e">
        <f t="shared" si="8"/>
        <v>#DIV/0!</v>
      </c>
      <c r="AJ92" s="285" t="e">
        <f t="shared" si="8"/>
        <v>#DIV/0!</v>
      </c>
      <c r="AK92" s="285" t="e">
        <f t="shared" si="8"/>
        <v>#DIV/0!</v>
      </c>
      <c r="AL92" s="285" t="e">
        <f t="shared" si="8"/>
        <v>#DIV/0!</v>
      </c>
      <c r="AM92" s="356" t="e">
        <f t="shared" si="8"/>
        <v>#DIV/0!</v>
      </c>
    </row>
    <row r="93" spans="1:39">
      <c r="A93" s="229"/>
      <c r="B93" s="229"/>
      <c r="C93" s="229"/>
      <c r="D93" s="229"/>
      <c r="E93" s="229"/>
      <c r="F93" s="229"/>
      <c r="G93" s="229"/>
      <c r="H93" s="229"/>
      <c r="I93" s="560" t="s">
        <v>173</v>
      </c>
      <c r="J93" s="561"/>
      <c r="K93" s="259" t="e">
        <f>STDEV(K62:K91)</f>
        <v>#DIV/0!</v>
      </c>
      <c r="L93" s="259" t="e">
        <f t="shared" ref="L93:AM93" si="9">STDEV(L62:L91)</f>
        <v>#DIV/0!</v>
      </c>
      <c r="M93" s="325" t="e">
        <f t="shared" si="9"/>
        <v>#DIV/0!</v>
      </c>
      <c r="N93" s="259" t="e">
        <f t="shared" si="9"/>
        <v>#DIV/0!</v>
      </c>
      <c r="O93" s="259" t="e">
        <f t="shared" si="9"/>
        <v>#DIV/0!</v>
      </c>
      <c r="P93" s="259" t="e">
        <f t="shared" si="9"/>
        <v>#DIV/0!</v>
      </c>
      <c r="Q93" s="259" t="e">
        <f t="shared" si="9"/>
        <v>#DIV/0!</v>
      </c>
      <c r="R93" s="259" t="e">
        <f t="shared" si="9"/>
        <v>#DIV/0!</v>
      </c>
      <c r="S93" s="259" t="e">
        <f t="shared" si="9"/>
        <v>#DIV/0!</v>
      </c>
      <c r="T93" s="259" t="e">
        <f t="shared" si="9"/>
        <v>#DIV/0!</v>
      </c>
      <c r="U93" s="259" t="e">
        <f t="shared" si="9"/>
        <v>#DIV/0!</v>
      </c>
      <c r="V93" s="259" t="e">
        <f t="shared" si="9"/>
        <v>#DIV/0!</v>
      </c>
      <c r="W93" s="259" t="e">
        <f t="shared" si="9"/>
        <v>#DIV/0!</v>
      </c>
      <c r="X93" s="259" t="e">
        <f t="shared" si="9"/>
        <v>#DIV/0!</v>
      </c>
      <c r="Y93" s="259" t="e">
        <f t="shared" si="9"/>
        <v>#DIV/0!</v>
      </c>
      <c r="Z93" s="259" t="e">
        <f t="shared" si="9"/>
        <v>#DIV/0!</v>
      </c>
      <c r="AA93" s="259" t="e">
        <f t="shared" si="9"/>
        <v>#DIV/0!</v>
      </c>
      <c r="AB93" s="259" t="e">
        <f t="shared" si="9"/>
        <v>#DIV/0!</v>
      </c>
      <c r="AC93" s="259" t="e">
        <f t="shared" si="9"/>
        <v>#DIV/0!</v>
      </c>
      <c r="AD93" s="259" t="e">
        <f t="shared" si="9"/>
        <v>#DIV/0!</v>
      </c>
      <c r="AE93" s="259" t="e">
        <f t="shared" si="9"/>
        <v>#DIV/0!</v>
      </c>
      <c r="AF93" s="259" t="e">
        <f t="shared" si="9"/>
        <v>#DIV/0!</v>
      </c>
      <c r="AG93" s="259" t="e">
        <f t="shared" si="9"/>
        <v>#DIV/0!</v>
      </c>
      <c r="AH93" s="259" t="e">
        <f t="shared" si="9"/>
        <v>#DIV/0!</v>
      </c>
      <c r="AI93" s="259" t="e">
        <f t="shared" si="9"/>
        <v>#DIV/0!</v>
      </c>
      <c r="AJ93" s="259" t="e">
        <f t="shared" si="9"/>
        <v>#DIV/0!</v>
      </c>
      <c r="AK93" s="259" t="e">
        <f t="shared" si="9"/>
        <v>#DIV/0!</v>
      </c>
      <c r="AL93" s="259" t="e">
        <f t="shared" si="9"/>
        <v>#DIV/0!</v>
      </c>
      <c r="AM93" s="357" t="e">
        <f t="shared" si="9"/>
        <v>#DIV/0!</v>
      </c>
    </row>
    <row r="94" spans="1:39">
      <c r="A94" s="229"/>
      <c r="B94" s="229"/>
      <c r="C94" s="229"/>
      <c r="D94" s="229"/>
      <c r="E94" s="229"/>
      <c r="F94" s="229"/>
      <c r="G94" s="229"/>
      <c r="H94" s="229"/>
      <c r="I94" s="560" t="s">
        <v>174</v>
      </c>
      <c r="J94" s="561"/>
      <c r="K94" s="259">
        <f>MAX(K62:K91)</f>
        <v>0</v>
      </c>
      <c r="L94" s="259">
        <f>MIN(L62:L91)</f>
        <v>0</v>
      </c>
      <c r="M94" s="325">
        <f>MIN(M62:M91)</f>
        <v>0</v>
      </c>
      <c r="N94" s="259">
        <f>MIN(N62:N91)</f>
        <v>0</v>
      </c>
      <c r="O94" s="259">
        <f>MIN(O62:O91)</f>
        <v>0</v>
      </c>
      <c r="P94" s="259">
        <f t="shared" ref="P94:AM94" si="10">MAX(P62:P91)</f>
        <v>0</v>
      </c>
      <c r="Q94" s="259">
        <f t="shared" si="10"/>
        <v>0</v>
      </c>
      <c r="R94" s="259">
        <f>MIN(R62:R91)</f>
        <v>0</v>
      </c>
      <c r="S94" s="259">
        <f>MIN(S62:S91)</f>
        <v>0</v>
      </c>
      <c r="T94" s="259">
        <f>MIN(T62:T91)</f>
        <v>0</v>
      </c>
      <c r="U94" s="259">
        <f t="shared" si="10"/>
        <v>0</v>
      </c>
      <c r="V94" s="259">
        <f t="shared" si="10"/>
        <v>0</v>
      </c>
      <c r="W94" s="259">
        <f t="shared" si="10"/>
        <v>0</v>
      </c>
      <c r="X94" s="259">
        <f t="shared" si="10"/>
        <v>0</v>
      </c>
      <c r="Y94" s="259">
        <f t="shared" si="10"/>
        <v>0</v>
      </c>
      <c r="Z94" s="259">
        <f t="shared" si="10"/>
        <v>0</v>
      </c>
      <c r="AA94" s="259">
        <f t="shared" si="10"/>
        <v>0</v>
      </c>
      <c r="AB94" s="259">
        <f t="shared" si="10"/>
        <v>0</v>
      </c>
      <c r="AC94" s="259">
        <f t="shared" si="10"/>
        <v>0</v>
      </c>
      <c r="AD94" s="259">
        <f t="shared" si="10"/>
        <v>0</v>
      </c>
      <c r="AE94" s="259">
        <f t="shared" si="10"/>
        <v>0</v>
      </c>
      <c r="AF94" s="259">
        <f t="shared" si="10"/>
        <v>0</v>
      </c>
      <c r="AG94" s="259">
        <f t="shared" si="10"/>
        <v>0</v>
      </c>
      <c r="AH94" s="259">
        <f t="shared" si="10"/>
        <v>0</v>
      </c>
      <c r="AI94" s="259">
        <f t="shared" si="10"/>
        <v>0</v>
      </c>
      <c r="AJ94" s="259">
        <f t="shared" si="10"/>
        <v>0</v>
      </c>
      <c r="AK94" s="259">
        <f t="shared" si="10"/>
        <v>0</v>
      </c>
      <c r="AL94" s="259">
        <f t="shared" si="10"/>
        <v>0</v>
      </c>
      <c r="AM94" s="357">
        <f t="shared" si="10"/>
        <v>0</v>
      </c>
    </row>
    <row r="95" spans="1:39">
      <c r="A95" s="229"/>
      <c r="B95" s="229"/>
      <c r="C95" s="229"/>
      <c r="D95" s="229"/>
      <c r="E95" s="229"/>
      <c r="F95" s="229"/>
      <c r="G95" s="229"/>
      <c r="H95" s="229"/>
      <c r="I95" s="560" t="s">
        <v>175</v>
      </c>
      <c r="J95" s="561"/>
      <c r="K95" s="259">
        <f>MIN(K62:K91)</f>
        <v>0</v>
      </c>
      <c r="L95" s="259">
        <f>MAX(L62:L91)</f>
        <v>0</v>
      </c>
      <c r="M95" s="325">
        <f>MAX(M62:M91)</f>
        <v>0</v>
      </c>
      <c r="N95" s="259">
        <f>MAX(N62:N91)</f>
        <v>0</v>
      </c>
      <c r="O95" s="259">
        <f>MAX(O62:O91)</f>
        <v>0</v>
      </c>
      <c r="P95" s="259">
        <f t="shared" ref="P95:AM95" si="11">MIN(P62:P91)</f>
        <v>0</v>
      </c>
      <c r="Q95" s="259">
        <f t="shared" si="11"/>
        <v>0</v>
      </c>
      <c r="R95" s="259">
        <f>MAX(R62:R91)</f>
        <v>0</v>
      </c>
      <c r="S95" s="259">
        <f>MAX(S62:S91)</f>
        <v>0</v>
      </c>
      <c r="T95" s="259">
        <f>MAX(T62:T91)</f>
        <v>0</v>
      </c>
      <c r="U95" s="259">
        <f t="shared" si="11"/>
        <v>0</v>
      </c>
      <c r="V95" s="259">
        <f t="shared" si="11"/>
        <v>0</v>
      </c>
      <c r="W95" s="259">
        <f t="shared" si="11"/>
        <v>0</v>
      </c>
      <c r="X95" s="259">
        <f t="shared" si="11"/>
        <v>0</v>
      </c>
      <c r="Y95" s="259">
        <f t="shared" si="11"/>
        <v>0</v>
      </c>
      <c r="Z95" s="259">
        <f t="shared" si="11"/>
        <v>0</v>
      </c>
      <c r="AA95" s="259">
        <f t="shared" si="11"/>
        <v>0</v>
      </c>
      <c r="AB95" s="259">
        <f t="shared" si="11"/>
        <v>0</v>
      </c>
      <c r="AC95" s="259">
        <f t="shared" si="11"/>
        <v>0</v>
      </c>
      <c r="AD95" s="259">
        <f t="shared" si="11"/>
        <v>0</v>
      </c>
      <c r="AE95" s="259">
        <f t="shared" si="11"/>
        <v>0</v>
      </c>
      <c r="AF95" s="259">
        <f t="shared" si="11"/>
        <v>0</v>
      </c>
      <c r="AG95" s="259">
        <f t="shared" si="11"/>
        <v>0</v>
      </c>
      <c r="AH95" s="259">
        <f t="shared" si="11"/>
        <v>0</v>
      </c>
      <c r="AI95" s="259">
        <f t="shared" si="11"/>
        <v>0</v>
      </c>
      <c r="AJ95" s="259">
        <f t="shared" si="11"/>
        <v>0</v>
      </c>
      <c r="AK95" s="259">
        <f t="shared" si="11"/>
        <v>0</v>
      </c>
      <c r="AL95" s="259">
        <f t="shared" si="11"/>
        <v>0</v>
      </c>
      <c r="AM95" s="357">
        <f t="shared" si="11"/>
        <v>0</v>
      </c>
    </row>
    <row r="96" spans="1:39">
      <c r="A96" s="229"/>
      <c r="B96" s="229"/>
      <c r="C96" s="229"/>
      <c r="D96" s="229"/>
      <c r="E96" s="229"/>
      <c r="F96" s="229"/>
      <c r="G96" s="229"/>
      <c r="H96" s="229"/>
      <c r="I96" s="560" t="s">
        <v>176</v>
      </c>
      <c r="J96" s="561"/>
      <c r="K96" s="259" t="e">
        <f>MEDIAN(K62:K91)</f>
        <v>#NUM!</v>
      </c>
      <c r="L96" s="259" t="e">
        <f t="shared" ref="L96:AM96" si="12">MEDIAN(L62:L91)</f>
        <v>#NUM!</v>
      </c>
      <c r="M96" s="325" t="e">
        <f t="shared" si="12"/>
        <v>#NUM!</v>
      </c>
      <c r="N96" s="259" t="e">
        <f t="shared" si="12"/>
        <v>#NUM!</v>
      </c>
      <c r="O96" s="259" t="e">
        <f t="shared" si="12"/>
        <v>#NUM!</v>
      </c>
      <c r="P96" s="259" t="e">
        <f t="shared" si="12"/>
        <v>#NUM!</v>
      </c>
      <c r="Q96" s="259" t="e">
        <f t="shared" si="12"/>
        <v>#NUM!</v>
      </c>
      <c r="R96" s="259" t="e">
        <f t="shared" si="12"/>
        <v>#NUM!</v>
      </c>
      <c r="S96" s="259" t="e">
        <f t="shared" si="12"/>
        <v>#NUM!</v>
      </c>
      <c r="T96" s="259" t="e">
        <f t="shared" si="12"/>
        <v>#NUM!</v>
      </c>
      <c r="U96" s="259" t="e">
        <f t="shared" si="12"/>
        <v>#NUM!</v>
      </c>
      <c r="V96" s="259" t="e">
        <f t="shared" si="12"/>
        <v>#NUM!</v>
      </c>
      <c r="W96" s="259" t="e">
        <f t="shared" si="12"/>
        <v>#NUM!</v>
      </c>
      <c r="X96" s="259" t="e">
        <f t="shared" si="12"/>
        <v>#NUM!</v>
      </c>
      <c r="Y96" s="259" t="e">
        <f t="shared" si="12"/>
        <v>#NUM!</v>
      </c>
      <c r="Z96" s="259" t="e">
        <f t="shared" si="12"/>
        <v>#NUM!</v>
      </c>
      <c r="AA96" s="259" t="e">
        <f t="shared" si="12"/>
        <v>#NUM!</v>
      </c>
      <c r="AB96" s="259" t="e">
        <f t="shared" si="12"/>
        <v>#NUM!</v>
      </c>
      <c r="AC96" s="259" t="e">
        <f t="shared" si="12"/>
        <v>#NUM!</v>
      </c>
      <c r="AD96" s="259" t="e">
        <f t="shared" si="12"/>
        <v>#NUM!</v>
      </c>
      <c r="AE96" s="259" t="e">
        <f t="shared" si="12"/>
        <v>#NUM!</v>
      </c>
      <c r="AF96" s="259" t="e">
        <f t="shared" si="12"/>
        <v>#NUM!</v>
      </c>
      <c r="AG96" s="259" t="e">
        <f t="shared" si="12"/>
        <v>#NUM!</v>
      </c>
      <c r="AH96" s="259" t="e">
        <f t="shared" si="12"/>
        <v>#NUM!</v>
      </c>
      <c r="AI96" s="259" t="e">
        <f t="shared" si="12"/>
        <v>#NUM!</v>
      </c>
      <c r="AJ96" s="259" t="e">
        <f t="shared" si="12"/>
        <v>#NUM!</v>
      </c>
      <c r="AK96" s="259" t="e">
        <f t="shared" si="12"/>
        <v>#NUM!</v>
      </c>
      <c r="AL96" s="259" t="e">
        <f t="shared" si="12"/>
        <v>#NUM!</v>
      </c>
      <c r="AM96" s="357" t="e">
        <f t="shared" si="12"/>
        <v>#NUM!</v>
      </c>
    </row>
    <row r="97" spans="1:39" ht="14.25" thickBot="1">
      <c r="A97" s="229"/>
      <c r="B97" s="229"/>
      <c r="C97" s="229"/>
      <c r="D97" s="229"/>
      <c r="E97" s="229"/>
      <c r="F97" s="229"/>
      <c r="G97" s="229"/>
      <c r="H97" s="229"/>
      <c r="I97" s="562" t="s">
        <v>177</v>
      </c>
      <c r="J97" s="563"/>
      <c r="K97" s="261" t="e">
        <f>VAR(K62:K91)</f>
        <v>#DIV/0!</v>
      </c>
      <c r="L97" s="261" t="e">
        <f t="shared" ref="L97:AM97" si="13">VAR(L62:L91)</f>
        <v>#DIV/0!</v>
      </c>
      <c r="M97" s="326" t="e">
        <f t="shared" si="13"/>
        <v>#DIV/0!</v>
      </c>
      <c r="N97" s="261" t="e">
        <f t="shared" si="13"/>
        <v>#DIV/0!</v>
      </c>
      <c r="O97" s="261" t="e">
        <f t="shared" si="13"/>
        <v>#DIV/0!</v>
      </c>
      <c r="P97" s="261" t="e">
        <f t="shared" si="13"/>
        <v>#DIV/0!</v>
      </c>
      <c r="Q97" s="261" t="e">
        <f t="shared" si="13"/>
        <v>#DIV/0!</v>
      </c>
      <c r="R97" s="261" t="e">
        <f t="shared" si="13"/>
        <v>#DIV/0!</v>
      </c>
      <c r="S97" s="261" t="e">
        <f t="shared" si="13"/>
        <v>#DIV/0!</v>
      </c>
      <c r="T97" s="261" t="e">
        <f t="shared" si="13"/>
        <v>#DIV/0!</v>
      </c>
      <c r="U97" s="261" t="e">
        <f t="shared" si="13"/>
        <v>#DIV/0!</v>
      </c>
      <c r="V97" s="261" t="e">
        <f t="shared" si="13"/>
        <v>#DIV/0!</v>
      </c>
      <c r="W97" s="261" t="e">
        <f t="shared" si="13"/>
        <v>#DIV/0!</v>
      </c>
      <c r="X97" s="261" t="e">
        <f t="shared" si="13"/>
        <v>#DIV/0!</v>
      </c>
      <c r="Y97" s="261" t="e">
        <f t="shared" si="13"/>
        <v>#DIV/0!</v>
      </c>
      <c r="Z97" s="261" t="e">
        <f t="shared" si="13"/>
        <v>#DIV/0!</v>
      </c>
      <c r="AA97" s="261" t="e">
        <f t="shared" si="13"/>
        <v>#DIV/0!</v>
      </c>
      <c r="AB97" s="261" t="e">
        <f t="shared" si="13"/>
        <v>#DIV/0!</v>
      </c>
      <c r="AC97" s="261" t="e">
        <f t="shared" si="13"/>
        <v>#DIV/0!</v>
      </c>
      <c r="AD97" s="261" t="e">
        <f t="shared" si="13"/>
        <v>#DIV/0!</v>
      </c>
      <c r="AE97" s="261" t="e">
        <f t="shared" si="13"/>
        <v>#DIV/0!</v>
      </c>
      <c r="AF97" s="261" t="e">
        <f t="shared" si="13"/>
        <v>#DIV/0!</v>
      </c>
      <c r="AG97" s="261" t="e">
        <f t="shared" si="13"/>
        <v>#DIV/0!</v>
      </c>
      <c r="AH97" s="261" t="e">
        <f t="shared" si="13"/>
        <v>#DIV/0!</v>
      </c>
      <c r="AI97" s="261" t="e">
        <f t="shared" si="13"/>
        <v>#DIV/0!</v>
      </c>
      <c r="AJ97" s="261" t="e">
        <f t="shared" si="13"/>
        <v>#DIV/0!</v>
      </c>
      <c r="AK97" s="261" t="e">
        <f t="shared" si="13"/>
        <v>#DIV/0!</v>
      </c>
      <c r="AL97" s="261" t="e">
        <f t="shared" si="13"/>
        <v>#DIV/0!</v>
      </c>
      <c r="AM97" s="262" t="e">
        <f t="shared" si="13"/>
        <v>#DIV/0!</v>
      </c>
    </row>
  </sheetData>
  <mergeCells count="92">
    <mergeCell ref="AK57:AL58"/>
    <mergeCell ref="AV8:AY9"/>
    <mergeCell ref="AV10:AW10"/>
    <mergeCell ref="AX10:AY10"/>
    <mergeCell ref="AP9:AQ9"/>
    <mergeCell ref="AN8:AS8"/>
    <mergeCell ref="AR9:AS9"/>
    <mergeCell ref="AR10:AS10"/>
    <mergeCell ref="AM57:AM58"/>
    <mergeCell ref="AT8:AU9"/>
    <mergeCell ref="AA9:AK9"/>
    <mergeCell ref="AL9:AM9"/>
    <mergeCell ref="AN9:AO9"/>
    <mergeCell ref="AC58:AD58"/>
    <mergeCell ref="U58:AA58"/>
    <mergeCell ref="AJ10:AK10"/>
    <mergeCell ref="AL10:AM10"/>
    <mergeCell ref="AN10:AO10"/>
    <mergeCell ref="I47:J47"/>
    <mergeCell ref="I48:J48"/>
    <mergeCell ref="I43:J43"/>
    <mergeCell ref="I44:J44"/>
    <mergeCell ref="I45:J45"/>
    <mergeCell ref="I46:J46"/>
    <mergeCell ref="K8:R9"/>
    <mergeCell ref="S8:V9"/>
    <mergeCell ref="W8:Z9"/>
    <mergeCell ref="AA8:AM8"/>
    <mergeCell ref="F8:F12"/>
    <mergeCell ref="G8:G12"/>
    <mergeCell ref="H8:H12"/>
    <mergeCell ref="I8:I12"/>
    <mergeCell ref="J8:J12"/>
    <mergeCell ref="Q10:R10"/>
    <mergeCell ref="S10:V10"/>
    <mergeCell ref="W10:X10"/>
    <mergeCell ref="Y10:Z10"/>
    <mergeCell ref="AA10:AC10"/>
    <mergeCell ref="AD10:AF10"/>
    <mergeCell ref="AG10:AI10"/>
    <mergeCell ref="A5:B5"/>
    <mergeCell ref="C5:E5"/>
    <mergeCell ref="A6:B6"/>
    <mergeCell ref="C6:E6"/>
    <mergeCell ref="A8:A12"/>
    <mergeCell ref="B8:B12"/>
    <mergeCell ref="C8:C12"/>
    <mergeCell ref="D8:D12"/>
    <mergeCell ref="E8:E12"/>
    <mergeCell ref="A1:E1"/>
    <mergeCell ref="A3:B3"/>
    <mergeCell ref="C3:E3"/>
    <mergeCell ref="A4:B4"/>
    <mergeCell ref="C4:E4"/>
    <mergeCell ref="AE58:AF58"/>
    <mergeCell ref="F57:F61"/>
    <mergeCell ref="W59:X59"/>
    <mergeCell ref="Y59:Z59"/>
    <mergeCell ref="G57:G61"/>
    <mergeCell ref="H57:H61"/>
    <mergeCell ref="I57:I61"/>
    <mergeCell ref="AC59:AD59"/>
    <mergeCell ref="S57:T58"/>
    <mergeCell ref="U57:AB57"/>
    <mergeCell ref="U59:V59"/>
    <mergeCell ref="AC57:AH57"/>
    <mergeCell ref="AG58:AH58"/>
    <mergeCell ref="AG59:AH59"/>
    <mergeCell ref="I94:J94"/>
    <mergeCell ref="I95:J95"/>
    <mergeCell ref="I96:J96"/>
    <mergeCell ref="I97:J97"/>
    <mergeCell ref="R57:R58"/>
    <mergeCell ref="I92:J92"/>
    <mergeCell ref="I93:J93"/>
    <mergeCell ref="J57:J61"/>
    <mergeCell ref="K57:Q58"/>
    <mergeCell ref="P59:Q59"/>
    <mergeCell ref="A50:E50"/>
    <mergeCell ref="A52:B52"/>
    <mergeCell ref="C52:E52"/>
    <mergeCell ref="A53:B53"/>
    <mergeCell ref="C53:E53"/>
    <mergeCell ref="A54:B54"/>
    <mergeCell ref="C54:E54"/>
    <mergeCell ref="A55:B55"/>
    <mergeCell ref="C55:E55"/>
    <mergeCell ref="A57:A61"/>
    <mergeCell ref="B57:B61"/>
    <mergeCell ref="C57:C61"/>
    <mergeCell ref="D57:D61"/>
    <mergeCell ref="E57:E61"/>
  </mergeCells>
  <phoneticPr fontId="27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7"/>
  <sheetViews>
    <sheetView workbookViewId="0">
      <selection sqref="A1:U1"/>
    </sheetView>
  </sheetViews>
  <sheetFormatPr defaultRowHeight="13.5"/>
  <cols>
    <col min="1" max="1" width="3.375" bestFit="1" customWidth="1"/>
    <col min="2" max="2" width="9.125" customWidth="1"/>
    <col min="3" max="3" width="11" bestFit="1" customWidth="1"/>
    <col min="4" max="4" width="4.25" bestFit="1" customWidth="1"/>
    <col min="5" max="5" width="8.375" bestFit="1" customWidth="1"/>
    <col min="6" max="6" width="8.625" customWidth="1"/>
    <col min="7" max="7" width="5.375" bestFit="1" customWidth="1"/>
    <col min="8" max="9" width="8" bestFit="1" customWidth="1"/>
    <col min="10" max="10" width="5.625" customWidth="1"/>
    <col min="11" max="11" width="7" bestFit="1" customWidth="1"/>
    <col min="12" max="21" width="8.625" customWidth="1"/>
    <col min="22" max="24" width="5.375" customWidth="1"/>
    <col min="25" max="49" width="9" customWidth="1"/>
    <col min="54" max="54" width="9" customWidth="1"/>
    <col min="152" max="152" width="9" customWidth="1"/>
  </cols>
  <sheetData>
    <row r="1" spans="1:30" ht="14.25">
      <c r="A1" s="581" t="s">
        <v>276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96"/>
      <c r="W1" s="96"/>
      <c r="X1" s="96"/>
    </row>
    <row r="2" spans="1:30" ht="14.25" thickBot="1">
      <c r="A2" s="582" t="s">
        <v>282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97"/>
      <c r="W2" s="97"/>
      <c r="X2" s="97"/>
      <c r="Y2" s="70"/>
    </row>
    <row r="3" spans="1:30" ht="13.5" customHeight="1">
      <c r="A3" s="586" t="s">
        <v>47</v>
      </c>
      <c r="B3" s="472" t="s">
        <v>62</v>
      </c>
      <c r="C3" s="472" t="s">
        <v>83</v>
      </c>
      <c r="D3" s="472" t="s">
        <v>63</v>
      </c>
      <c r="E3" s="472" t="s">
        <v>86</v>
      </c>
      <c r="F3" s="588" t="s">
        <v>64</v>
      </c>
      <c r="G3" s="472" t="s">
        <v>84</v>
      </c>
      <c r="H3" s="472" t="s">
        <v>85</v>
      </c>
      <c r="I3" s="472" t="s">
        <v>72</v>
      </c>
      <c r="J3" s="472" t="s">
        <v>13</v>
      </c>
      <c r="K3" s="472" t="s">
        <v>170</v>
      </c>
      <c r="L3" s="590" t="s">
        <v>167</v>
      </c>
      <c r="M3" s="583" t="s">
        <v>169</v>
      </c>
      <c r="N3" s="106" t="s">
        <v>65</v>
      </c>
      <c r="O3" s="106" t="s">
        <v>66</v>
      </c>
      <c r="P3" s="106" t="s">
        <v>59</v>
      </c>
      <c r="Q3" s="106" t="s">
        <v>67</v>
      </c>
      <c r="R3" s="107" t="s">
        <v>71</v>
      </c>
      <c r="S3" s="107" t="s">
        <v>68</v>
      </c>
      <c r="T3" s="107" t="s">
        <v>69</v>
      </c>
      <c r="U3" s="108" t="s">
        <v>70</v>
      </c>
    </row>
    <row r="4" spans="1:30">
      <c r="A4" s="587"/>
      <c r="B4" s="473"/>
      <c r="C4" s="473"/>
      <c r="D4" s="473"/>
      <c r="E4" s="473"/>
      <c r="F4" s="589"/>
      <c r="G4" s="473"/>
      <c r="H4" s="473"/>
      <c r="I4" s="473"/>
      <c r="J4" s="473"/>
      <c r="K4" s="473"/>
      <c r="L4" s="591"/>
      <c r="M4" s="584"/>
      <c r="N4" s="1" t="s">
        <v>50</v>
      </c>
      <c r="O4" s="1" t="s">
        <v>50</v>
      </c>
      <c r="P4" s="1" t="s">
        <v>50</v>
      </c>
      <c r="Q4" s="1" t="s">
        <v>50</v>
      </c>
      <c r="R4" s="1" t="s">
        <v>50</v>
      </c>
      <c r="S4" s="1" t="s">
        <v>50</v>
      </c>
      <c r="T4" s="1" t="s">
        <v>50</v>
      </c>
      <c r="U4" s="98" t="s">
        <v>50</v>
      </c>
    </row>
    <row r="5" spans="1:30">
      <c r="A5" s="587"/>
      <c r="B5" s="474"/>
      <c r="C5" s="474"/>
      <c r="D5" s="474"/>
      <c r="E5" s="474"/>
      <c r="F5" s="589"/>
      <c r="G5" s="474"/>
      <c r="H5" s="474"/>
      <c r="I5" s="474"/>
      <c r="J5" s="474"/>
      <c r="K5" s="474"/>
      <c r="L5" s="592"/>
      <c r="M5" s="585"/>
      <c r="N5" s="2" t="s">
        <v>109</v>
      </c>
      <c r="O5" s="2" t="s">
        <v>109</v>
      </c>
      <c r="P5" s="2" t="s">
        <v>109</v>
      </c>
      <c r="Q5" s="2" t="s">
        <v>110</v>
      </c>
      <c r="R5" s="2" t="s">
        <v>110</v>
      </c>
      <c r="S5" s="2" t="s">
        <v>111</v>
      </c>
      <c r="T5" s="2" t="s">
        <v>165</v>
      </c>
      <c r="U5" s="99" t="s">
        <v>163</v>
      </c>
    </row>
    <row r="6" spans="1:30">
      <c r="A6" s="100">
        <f>IF(入力!A13="","",入力!A13)</f>
        <v>1</v>
      </c>
      <c r="B6" s="83" t="str">
        <f>IF(入力!B13="","",入力!B13)</f>
        <v/>
      </c>
      <c r="C6" s="119" t="str">
        <f>IF(入力!D13="","",入力!D13)</f>
        <v/>
      </c>
      <c r="D6" s="83" t="str">
        <f ca="1">IF(C6="","",VLOOKUP(DATEDIF(C6,DATE(IF(MONTH(TODAY())&lt;=3,YEAR(TODAY())-1,YEAR(TODAY())),4,1),"Y"),{0,"幼児";6,"小１";7,"小２";8,"小３";9,"小４";10,"小５";11,"小６";12,"中１";13,"中２";14,"中３";15,"高１";16,"高２";17,"高３";18,""},2,1))</f>
        <v/>
      </c>
      <c r="E6" s="83" t="str">
        <f>IF(入力!G13="","",入力!G13)</f>
        <v/>
      </c>
      <c r="F6" s="83" t="str">
        <f>IF(入力!H13="","",入力!H13)</f>
        <v/>
      </c>
      <c r="G6" s="83" t="str">
        <f>IF(入力!I13="","",入力!I13)</f>
        <v/>
      </c>
      <c r="H6" s="83" t="str">
        <f>IF(入力!J13="","",入力!J13)</f>
        <v/>
      </c>
      <c r="I6" s="84" t="str">
        <f>IF(入力!K13="","",入力!K13)</f>
        <v/>
      </c>
      <c r="J6" s="84" t="str">
        <f>IF(入力!L13="","",入力!L13)</f>
        <v/>
      </c>
      <c r="K6" s="84" t="str">
        <f>IF(I6="","",J6/POWER(I6/100,2))</f>
        <v/>
      </c>
      <c r="L6" s="84" t="str">
        <f>IF(入力!N13="","",入力!N13)</f>
        <v/>
      </c>
      <c r="M6" s="85" t="str">
        <f>IF(J6="","",(J6*(100-L6)/100))</f>
        <v/>
      </c>
      <c r="N6" s="109" t="str">
        <f>IF(入力!T13="",IF(入力!V13="","",入力!V13),IF(入力!V13="",入力!T13,IF(入力!T13&gt;入力!V13,入力!V13,入力!T13)))</f>
        <v/>
      </c>
      <c r="O6" s="110" t="str">
        <f>IF(入力!W13="",IF(入力!X13="","",入力!X13),IF(入力!X13="",入力!W13,IF(入力!W13&gt;入力!X13,入力!X13,入力!W13)))</f>
        <v/>
      </c>
      <c r="P6" s="110" t="str">
        <f>IF(入力!Y13="",IF(入力!Z13="","",入力!Z13),IF(入力!Z13="",入力!Y13,IF(入力!Y13&gt;入力!Z13,入力!Z13,入力!Y13)))</f>
        <v/>
      </c>
      <c r="Q6" s="111" t="str">
        <f>IF(入力!AC13="", IF(入力!AA13="",IF(入力!AB13="","",入力!AB13-入力!Q13),IF(入力!AB13="",入力!AA13-入力!Q13,IF(入力!AA13&gt;入力!AB13,入力!AA13-入力!Q13,入力!AB13-入力!Q13))),入力!AC13)</f>
        <v/>
      </c>
      <c r="R6" s="111" t="str">
        <f>IF(入力!AF13="", IF(入力!AD13="",IF(入力!AE13="","",入力!AE13-入力!Q13),IF(入力!AE13="",入力!AD13-入力!Q13,IF(入力!AD13&gt;入力!AE13,入力!AD13-入力!Q13,入力!AE13-入力!Q13))),入力!AF13)</f>
        <v/>
      </c>
      <c r="S6" s="110" t="str">
        <f>IF(入力!AL13="",IF(入力!AM13="","",入力!AM13),IF(入力!AM13="",入力!AL13,IF(入力!AL13&gt;入力!AM13,入力!AL13,入力!AM13)))</f>
        <v/>
      </c>
      <c r="T6" s="111" t="str">
        <f>IF(入力!AU13="","",入力!AU13)</f>
        <v/>
      </c>
      <c r="U6" s="112" t="str">
        <f>IF(入力!AT13="","",入力!AT13)</f>
        <v/>
      </c>
    </row>
    <row r="7" spans="1:30">
      <c r="A7" s="100">
        <f>IF(入力!A14="","",入力!A14)</f>
        <v>2</v>
      </c>
      <c r="B7" s="83" t="str">
        <f>IF(入力!B14="","",入力!B14)</f>
        <v/>
      </c>
      <c r="C7" s="119" t="str">
        <f>IF(入力!D14="","",入力!D14)</f>
        <v/>
      </c>
      <c r="D7" s="83" t="str">
        <f ca="1">IF(C7="","",VLOOKUP(DATEDIF(C7,DATE(IF(MONTH(TODAY())&lt;=3,YEAR(TODAY())-1,YEAR(TODAY())),4,1),"Y"),{0,"幼児";6,"小１";7,"小２";8,"小３";9,"小４";10,"小５";11,"小６";12,"中１";13,"中２";14,"中３";15,"高１";16,"高２";17,"高３";18,""},2,1))</f>
        <v/>
      </c>
      <c r="E7" s="83" t="str">
        <f>IF(入力!G14="","",入力!G14)</f>
        <v/>
      </c>
      <c r="F7" s="83" t="str">
        <f>IF(入力!H14="","",入力!H14)</f>
        <v/>
      </c>
      <c r="G7" s="83" t="str">
        <f>IF(入力!I14="","",入力!I14)</f>
        <v/>
      </c>
      <c r="H7" s="83" t="str">
        <f>IF(入力!J14="","",入力!J14)</f>
        <v/>
      </c>
      <c r="I7" s="84" t="str">
        <f>IF(入力!K14="","",入力!K14)</f>
        <v/>
      </c>
      <c r="J7" s="84" t="str">
        <f>IF(入力!L14="","",入力!L14)</f>
        <v/>
      </c>
      <c r="K7" s="84" t="str">
        <f t="shared" ref="K7:K35" si="0">IF(I7="","",J7/POWER(I7/100,2))</f>
        <v/>
      </c>
      <c r="L7" s="84" t="str">
        <f>IF(入力!N14="","",入力!N14)</f>
        <v/>
      </c>
      <c r="M7" s="85" t="str">
        <f t="shared" ref="M7:M35" si="1">IF(J7="","",(J7*(100-L7)/100))</f>
        <v/>
      </c>
      <c r="N7" s="109" t="str">
        <f>IF(入力!T14="",IF(入力!V14="","",入力!V14),IF(入力!V14="",入力!T14,IF(入力!T14&gt;入力!V14,入力!V14,入力!T14)))</f>
        <v/>
      </c>
      <c r="O7" s="110" t="str">
        <f>IF(入力!W14="",IF(入力!X14="","",入力!X14),IF(入力!X14="",入力!W14,IF(入力!W14&gt;入力!X14,入力!X14,入力!W14)))</f>
        <v/>
      </c>
      <c r="P7" s="110" t="str">
        <f>IF(入力!Y14="",IF(入力!Z14="","",入力!Z14),IF(入力!Z14="",入力!Y14,IF(入力!Y14&gt;入力!Z14,入力!Z14,入力!Y14)))</f>
        <v/>
      </c>
      <c r="Q7" s="111" t="str">
        <f>IF(入力!AC14="", IF(入力!AA14="",IF(入力!AB14="","",入力!AB14-入力!Q14),IF(入力!AB14="",入力!AA14-入力!Q14,IF(入力!AA14&gt;入力!AB14,入力!AA14-入力!Q14,入力!AB14-入力!Q14))),入力!AC14)</f>
        <v/>
      </c>
      <c r="R7" s="111" t="str">
        <f>IF(入力!AF14="", IF(入力!AD14="",IF(入力!AE14="","",入力!AE14-入力!Q14),IF(入力!AE14="",入力!AD14-入力!Q14,IF(入力!AD14&gt;入力!AE14,入力!AD14-入力!Q14,入力!AE14-入力!Q14))),入力!AF14)</f>
        <v/>
      </c>
      <c r="S7" s="110" t="str">
        <f>IF(入力!AL14="",IF(入力!AM14="","",入力!AM14),IF(入力!AM14="",入力!AL14,IF(入力!AL14&gt;入力!AM14,入力!AL14,入力!AM14)))</f>
        <v/>
      </c>
      <c r="T7" s="111" t="str">
        <f>IF(入力!AU14="","",入力!AU14)</f>
        <v/>
      </c>
      <c r="U7" s="112" t="str">
        <f>IF(入力!AT14="","",入力!AT14)</f>
        <v/>
      </c>
    </row>
    <row r="8" spans="1:30">
      <c r="A8" s="100">
        <f>IF(入力!A15="","",入力!A15)</f>
        <v>3</v>
      </c>
      <c r="B8" s="83" t="str">
        <f>IF(入力!B15="","",入力!B15)</f>
        <v/>
      </c>
      <c r="C8" s="119" t="str">
        <f>IF(入力!D15="","",入力!D15)</f>
        <v/>
      </c>
      <c r="D8" s="83" t="str">
        <f ca="1">IF(C8="","",VLOOKUP(DATEDIF(C8,DATE(IF(MONTH(TODAY())&lt;=3,YEAR(TODAY())-1,YEAR(TODAY())),4,1),"Y"),{0,"幼児";6,"小１";7,"小２";8,"小３";9,"小４";10,"小５";11,"小６";12,"中１";13,"中２";14,"中３";15,"高１";16,"高２";17,"高３";18,""},2,1))</f>
        <v/>
      </c>
      <c r="E8" s="83" t="str">
        <f>IF(入力!G15="","",入力!G15)</f>
        <v/>
      </c>
      <c r="F8" s="83" t="str">
        <f>IF(入力!H15="","",入力!H15)</f>
        <v/>
      </c>
      <c r="G8" s="83" t="str">
        <f>IF(入力!I15="","",入力!I15)</f>
        <v/>
      </c>
      <c r="H8" s="83" t="str">
        <f>IF(入力!J15="","",入力!J15)</f>
        <v/>
      </c>
      <c r="I8" s="84" t="str">
        <f>IF(入力!K15="","",入力!K15)</f>
        <v/>
      </c>
      <c r="J8" s="84" t="str">
        <f>IF(入力!L15="","",入力!L15)</f>
        <v/>
      </c>
      <c r="K8" s="84" t="str">
        <f t="shared" si="0"/>
        <v/>
      </c>
      <c r="L8" s="84" t="str">
        <f>IF(入力!N15="","",入力!N15)</f>
        <v/>
      </c>
      <c r="M8" s="85" t="str">
        <f t="shared" si="1"/>
        <v/>
      </c>
      <c r="N8" s="109" t="str">
        <f>IF(入力!T15="",IF(入力!V15="","",入力!V15),IF(入力!V15="",入力!T15,IF(入力!T15&gt;入力!V15,入力!V15,入力!T15)))</f>
        <v/>
      </c>
      <c r="O8" s="110" t="str">
        <f>IF(入力!W15="",IF(入力!X15="","",入力!X15),IF(入力!X15="",入力!W15,IF(入力!W15&gt;入力!X15,入力!X15,入力!W15)))</f>
        <v/>
      </c>
      <c r="P8" s="110" t="str">
        <f>IF(入力!Y15="",IF(入力!Z15="","",入力!Z15),IF(入力!Z15="",入力!Y15,IF(入力!Y15&gt;入力!Z15,入力!Z15,入力!Y15)))</f>
        <v/>
      </c>
      <c r="Q8" s="111" t="str">
        <f>IF(入力!AC15="", IF(入力!AA15="",IF(入力!AB15="","",入力!AB15-入力!Q15),IF(入力!AB15="",入力!AA15-入力!Q15,IF(入力!AA15&gt;入力!AB15,入力!AA15-入力!Q15,入力!AB15-入力!Q15))),入力!AC15)</f>
        <v/>
      </c>
      <c r="R8" s="111" t="str">
        <f>IF(入力!AF15="", IF(入力!AD15="",IF(入力!AE15="","",入力!AE15-入力!Q15),IF(入力!AE15="",入力!AD15-入力!Q15,IF(入力!AD15&gt;入力!AE15,入力!AD15-入力!Q15,入力!AE15-入力!Q15))),入力!AF15)</f>
        <v/>
      </c>
      <c r="S8" s="110" t="str">
        <f>IF(入力!AL15="",IF(入力!AM15="","",入力!AM15),IF(入力!AM15="",入力!AL15,IF(入力!AL15&gt;入力!AM15,入力!AL15,入力!AM15)))</f>
        <v/>
      </c>
      <c r="T8" s="111" t="str">
        <f>IF(入力!AU15="","",入力!AU15)</f>
        <v/>
      </c>
      <c r="U8" s="112" t="str">
        <f>IF(入力!AT15="","",入力!AT15)</f>
        <v/>
      </c>
    </row>
    <row r="9" spans="1:30">
      <c r="A9" s="100">
        <f>IF(入力!A16="","",入力!A16)</f>
        <v>4</v>
      </c>
      <c r="B9" s="83" t="str">
        <f>IF(入力!B16="","",入力!B16)</f>
        <v/>
      </c>
      <c r="C9" s="119" t="str">
        <f>IF(入力!D16="","",入力!D16)</f>
        <v/>
      </c>
      <c r="D9" s="83" t="str">
        <f ca="1">IF(C9="","",VLOOKUP(DATEDIF(C9,DATE(IF(MONTH(TODAY())&lt;=3,YEAR(TODAY())-1,YEAR(TODAY())),4,1),"Y"),{0,"幼児";6,"小１";7,"小２";8,"小３";9,"小４";10,"小５";11,"小６";12,"中１";13,"中２";14,"中３";15,"高１";16,"高２";17,"高３";18,""},2,1))</f>
        <v/>
      </c>
      <c r="E9" s="83" t="str">
        <f>IF(入力!G16="","",入力!G16)</f>
        <v/>
      </c>
      <c r="F9" s="83" t="str">
        <f>IF(入力!H16="","",入力!H16)</f>
        <v/>
      </c>
      <c r="G9" s="83" t="str">
        <f>IF(入力!I16="","",入力!I16)</f>
        <v/>
      </c>
      <c r="H9" s="83" t="str">
        <f>IF(入力!J16="","",入力!J16)</f>
        <v/>
      </c>
      <c r="I9" s="84" t="str">
        <f>IF(入力!K16="","",入力!K16)</f>
        <v/>
      </c>
      <c r="J9" s="84" t="str">
        <f>IF(入力!L16="","",入力!L16)</f>
        <v/>
      </c>
      <c r="K9" s="84" t="str">
        <f t="shared" si="0"/>
        <v/>
      </c>
      <c r="L9" s="84" t="str">
        <f>IF(入力!N16="","",入力!N16)</f>
        <v/>
      </c>
      <c r="M9" s="85" t="str">
        <f t="shared" si="1"/>
        <v/>
      </c>
      <c r="N9" s="109" t="str">
        <f>IF(入力!T16="",IF(入力!V16="","",入力!V16),IF(入力!V16="",入力!T16,IF(入力!T16&gt;入力!V16,入力!V16,入力!T16)))</f>
        <v/>
      </c>
      <c r="O9" s="110" t="str">
        <f>IF(入力!W16="",IF(入力!X16="","",入力!X16),IF(入力!X16="",入力!W16,IF(入力!W16&gt;入力!X16,入力!X16,入力!W16)))</f>
        <v/>
      </c>
      <c r="P9" s="110" t="str">
        <f>IF(入力!Y16="",IF(入力!Z16="","",入力!Z16),IF(入力!Z16="",入力!Y16,IF(入力!Y16&gt;入力!Z16,入力!Z16,入力!Y16)))</f>
        <v/>
      </c>
      <c r="Q9" s="111" t="str">
        <f>IF(入力!AC16="", IF(入力!AA16="",IF(入力!AB16="","",入力!AB16-入力!Q16),IF(入力!AB16="",入力!AA16-入力!Q16,IF(入力!AA16&gt;入力!AB16,入力!AA16-入力!Q16,入力!AB16-入力!Q16))),入力!AC16)</f>
        <v/>
      </c>
      <c r="R9" s="111" t="str">
        <f>IF(入力!AF16="", IF(入力!AD16="",IF(入力!AE16="","",入力!AE16-入力!Q16),IF(入力!AE16="",入力!AD16-入力!Q16,IF(入力!AD16&gt;入力!AE16,入力!AD16-入力!Q16,入力!AE16-入力!Q16))),入力!AF16)</f>
        <v/>
      </c>
      <c r="S9" s="110" t="str">
        <f>IF(入力!AL16="",IF(入力!AM16="","",入力!AM16),IF(入力!AM16="",入力!AL16,IF(入力!AL16&gt;入力!AM16,入力!AL16,入力!AM16)))</f>
        <v/>
      </c>
      <c r="T9" s="111" t="str">
        <f>IF(入力!AU16="","",入力!AU16)</f>
        <v/>
      </c>
      <c r="U9" s="112" t="str">
        <f>IF(入力!AT16="","",入力!AT16)</f>
        <v/>
      </c>
      <c r="AD9" s="70"/>
    </row>
    <row r="10" spans="1:30">
      <c r="A10" s="100">
        <f>IF(入力!A17="","",入力!A17)</f>
        <v>5</v>
      </c>
      <c r="B10" s="83" t="str">
        <f>IF(入力!B17="","",入力!B17)</f>
        <v/>
      </c>
      <c r="C10" s="119" t="str">
        <f>IF(入力!D17="","",入力!D17)</f>
        <v/>
      </c>
      <c r="D10" s="83" t="str">
        <f ca="1">IF(C10="","",VLOOKUP(DATEDIF(C10,DATE(IF(MONTH(TODAY())&lt;=3,YEAR(TODAY())-1,YEAR(TODAY())),4,1),"Y"),{0,"幼児";6,"小１";7,"小２";8,"小３";9,"小４";10,"小５";11,"小６";12,"中１";13,"中２";14,"中３";15,"高１";16,"高２";17,"高３";18,""},2,1))</f>
        <v/>
      </c>
      <c r="E10" s="83" t="str">
        <f>IF(入力!G17="","",入力!G17)</f>
        <v/>
      </c>
      <c r="F10" s="83" t="str">
        <f>IF(入力!H17="","",入力!H17)</f>
        <v/>
      </c>
      <c r="G10" s="83" t="str">
        <f>IF(入力!I17="","",入力!I17)</f>
        <v/>
      </c>
      <c r="H10" s="83" t="str">
        <f>IF(入力!J17="","",入力!J17)</f>
        <v/>
      </c>
      <c r="I10" s="84" t="str">
        <f>IF(入力!K17="","",入力!K17)</f>
        <v/>
      </c>
      <c r="J10" s="84" t="str">
        <f>IF(入力!L17="","",入力!L17)</f>
        <v/>
      </c>
      <c r="K10" s="84" t="str">
        <f t="shared" si="0"/>
        <v/>
      </c>
      <c r="L10" s="84" t="str">
        <f>IF(入力!N17="","",入力!N17)</f>
        <v/>
      </c>
      <c r="M10" s="85" t="str">
        <f t="shared" si="1"/>
        <v/>
      </c>
      <c r="N10" s="109" t="str">
        <f>IF(入力!T17="",IF(入力!V17="","",入力!V17),IF(入力!V17="",入力!T17,IF(入力!T17&gt;入力!V17,入力!V17,入力!T17)))</f>
        <v/>
      </c>
      <c r="O10" s="110" t="str">
        <f>IF(入力!W17="",IF(入力!X17="","",入力!X17),IF(入力!X17="",入力!W17,IF(入力!W17&gt;入力!X17,入力!X17,入力!W17)))</f>
        <v/>
      </c>
      <c r="P10" s="110" t="str">
        <f>IF(入力!Y17="",IF(入力!Z17="","",入力!Z17),IF(入力!Z17="",入力!Y17,IF(入力!Y17&gt;入力!Z17,入力!Z17,入力!Y17)))</f>
        <v/>
      </c>
      <c r="Q10" s="111" t="str">
        <f>IF(入力!AC17="", IF(入力!AA17="",IF(入力!AB17="","",入力!AB17-入力!Q17),IF(入力!AB17="",入力!AA17-入力!Q17,IF(入力!AA17&gt;入力!AB17,入力!AA17-入力!Q17,入力!AB17-入力!Q17))),入力!AC17)</f>
        <v/>
      </c>
      <c r="R10" s="111" t="str">
        <f>IF(入力!AF17="", IF(入力!AD17="",IF(入力!AE17="","",入力!AE17-入力!Q17),IF(入力!AE17="",入力!AD17-入力!Q17,IF(入力!AD17&gt;入力!AE17,入力!AD17-入力!Q17,入力!AE17-入力!Q17))),入力!AF17)</f>
        <v/>
      </c>
      <c r="S10" s="110" t="str">
        <f>IF(入力!AL17="",IF(入力!AM17="","",入力!AM17),IF(入力!AM17="",入力!AL17,IF(入力!AL17&gt;入力!AM17,入力!AL17,入力!AM17)))</f>
        <v/>
      </c>
      <c r="T10" s="111" t="str">
        <f>IF(入力!AU17="","",入力!AU17)</f>
        <v/>
      </c>
      <c r="U10" s="112" t="str">
        <f>IF(入力!AT17="","",入力!AT17)</f>
        <v/>
      </c>
      <c r="AD10" s="70"/>
    </row>
    <row r="11" spans="1:30">
      <c r="A11" s="100">
        <f>IF(入力!A18="","",入力!A18)</f>
        <v>6</v>
      </c>
      <c r="B11" s="83" t="str">
        <f>IF(入力!B18="","",入力!B18)</f>
        <v/>
      </c>
      <c r="C11" s="119" t="str">
        <f>IF(入力!D18="","",入力!D18)</f>
        <v/>
      </c>
      <c r="D11" s="83" t="str">
        <f ca="1">IF(C11="","",VLOOKUP(DATEDIF(C11,DATE(IF(MONTH(TODAY())&lt;=3,YEAR(TODAY())-1,YEAR(TODAY())),4,1),"Y"),{0,"幼児";6,"小１";7,"小２";8,"小３";9,"小４";10,"小５";11,"小６";12,"中１";13,"中２";14,"中３";15,"高１";16,"高２";17,"高３";18,""},2,1))</f>
        <v/>
      </c>
      <c r="E11" s="83" t="str">
        <f>IF(入力!G18="","",入力!G18)</f>
        <v/>
      </c>
      <c r="F11" s="83" t="str">
        <f>IF(入力!H18="","",入力!H18)</f>
        <v/>
      </c>
      <c r="G11" s="83" t="str">
        <f>IF(入力!I18="","",入力!I18)</f>
        <v/>
      </c>
      <c r="H11" s="83" t="str">
        <f>IF(入力!J18="","",入力!J18)</f>
        <v/>
      </c>
      <c r="I11" s="84" t="str">
        <f>IF(入力!K18="","",入力!K18)</f>
        <v/>
      </c>
      <c r="J11" s="84" t="str">
        <f>IF(入力!L18="","",入力!L18)</f>
        <v/>
      </c>
      <c r="K11" s="84" t="str">
        <f t="shared" si="0"/>
        <v/>
      </c>
      <c r="L11" s="84" t="str">
        <f>IF(入力!N18="","",入力!N18)</f>
        <v/>
      </c>
      <c r="M11" s="85" t="str">
        <f t="shared" si="1"/>
        <v/>
      </c>
      <c r="N11" s="109" t="str">
        <f>IF(入力!T18="",IF(入力!V18="","",入力!V18),IF(入力!V18="",入力!T18,IF(入力!T18&gt;入力!V18,入力!V18,入力!T18)))</f>
        <v/>
      </c>
      <c r="O11" s="110" t="str">
        <f>IF(入力!W18="",IF(入力!X18="","",入力!X18),IF(入力!X18="",入力!W18,IF(入力!W18&gt;入力!X18,入力!X18,入力!W18)))</f>
        <v/>
      </c>
      <c r="P11" s="110" t="str">
        <f>IF(入力!Y18="",IF(入力!Z18="","",入力!Z18),IF(入力!Z18="",入力!Y18,IF(入力!Y18&gt;入力!Z18,入力!Z18,入力!Y18)))</f>
        <v/>
      </c>
      <c r="Q11" s="111" t="str">
        <f>IF(入力!AC18="", IF(入力!AA18="",IF(入力!AB18="","",入力!AB18-入力!Q18),IF(入力!AB18="",入力!AA18-入力!Q18,IF(入力!AA18&gt;入力!AB18,入力!AA18-入力!Q18,入力!AB18-入力!Q18))),入力!AC18)</f>
        <v/>
      </c>
      <c r="R11" s="111" t="str">
        <f>IF(入力!AF18="", IF(入力!AD18="",IF(入力!AE18="","",入力!AE18-入力!Q18),IF(入力!AE18="",入力!AD18-入力!Q18,IF(入力!AD18&gt;入力!AE18,入力!AD18-入力!Q18,入力!AE18-入力!Q18))),入力!AF18)</f>
        <v/>
      </c>
      <c r="S11" s="110" t="str">
        <f>IF(入力!AL18="",IF(入力!AM18="","",入力!AM18),IF(入力!AM18="",入力!AL18,IF(入力!AL18&gt;入力!AM18,入力!AL18,入力!AM18)))</f>
        <v/>
      </c>
      <c r="T11" s="111" t="str">
        <f>IF(入力!AU18="","",入力!AU18)</f>
        <v/>
      </c>
      <c r="U11" s="112" t="str">
        <f>IF(入力!AT18="","",入力!AT18)</f>
        <v/>
      </c>
    </row>
    <row r="12" spans="1:30">
      <c r="A12" s="100">
        <f>IF(入力!A19="","",入力!A19)</f>
        <v>7</v>
      </c>
      <c r="B12" s="83" t="str">
        <f>IF(入力!B19="","",入力!B19)</f>
        <v/>
      </c>
      <c r="C12" s="119" t="str">
        <f>IF(入力!D19="","",入力!D19)</f>
        <v/>
      </c>
      <c r="D12" s="83" t="str">
        <f ca="1">IF(C12="","",VLOOKUP(DATEDIF(C12,DATE(IF(MONTH(TODAY())&lt;=3,YEAR(TODAY())-1,YEAR(TODAY())),4,1),"Y"),{0,"幼児";6,"小１";7,"小２";8,"小３";9,"小４";10,"小５";11,"小６";12,"中１";13,"中２";14,"中３";15,"高１";16,"高２";17,"高３";18,""},2,1))</f>
        <v/>
      </c>
      <c r="E12" s="83" t="str">
        <f>IF(入力!G19="","",入力!G19)</f>
        <v/>
      </c>
      <c r="F12" s="83" t="str">
        <f>IF(入力!H19="","",入力!H19)</f>
        <v/>
      </c>
      <c r="G12" s="83" t="str">
        <f>IF(入力!I19="","",入力!I19)</f>
        <v/>
      </c>
      <c r="H12" s="83" t="str">
        <f>IF(入力!J19="","",入力!J19)</f>
        <v/>
      </c>
      <c r="I12" s="84" t="str">
        <f>IF(入力!K19="","",入力!K19)</f>
        <v/>
      </c>
      <c r="J12" s="84" t="str">
        <f>IF(入力!L19="","",入力!L19)</f>
        <v/>
      </c>
      <c r="K12" s="84" t="str">
        <f t="shared" si="0"/>
        <v/>
      </c>
      <c r="L12" s="84" t="str">
        <f>IF(入力!N19="","",入力!N19)</f>
        <v/>
      </c>
      <c r="M12" s="85" t="str">
        <f t="shared" si="1"/>
        <v/>
      </c>
      <c r="N12" s="109" t="str">
        <f>IF(入力!T19="",IF(入力!V19="","",入力!V19),IF(入力!V19="",入力!T19,IF(入力!T19&gt;入力!V19,入力!V19,入力!T19)))</f>
        <v/>
      </c>
      <c r="O12" s="110" t="str">
        <f>IF(入力!W19="",IF(入力!X19="","",入力!X19),IF(入力!X19="",入力!W19,IF(入力!W19&gt;入力!X19,入力!X19,入力!W19)))</f>
        <v/>
      </c>
      <c r="P12" s="110" t="str">
        <f>IF(入力!Y19="",IF(入力!Z19="","",入力!Z19),IF(入力!Z19="",入力!Y19,IF(入力!Y19&gt;入力!Z19,入力!Z19,入力!Y19)))</f>
        <v/>
      </c>
      <c r="Q12" s="111" t="str">
        <f>IF(入力!AC19="", IF(入力!AA19="",IF(入力!AB19="","",入力!AB19-入力!Q19),IF(入力!AB19="",入力!AA19-入力!Q19,IF(入力!AA19&gt;入力!AB19,入力!AA19-入力!Q19,入力!AB19-入力!Q19))),入力!AC19)</f>
        <v/>
      </c>
      <c r="R12" s="111" t="str">
        <f>IF(入力!AF19="", IF(入力!AD19="",IF(入力!AE19="","",入力!AE19-入力!Q19),IF(入力!AE19="",入力!AD19-入力!Q19,IF(入力!AD19&gt;入力!AE19,入力!AD19-入力!Q19,入力!AE19-入力!Q19))),入力!AF19)</f>
        <v/>
      </c>
      <c r="S12" s="110" t="str">
        <f>IF(入力!AL19="",IF(入力!AM19="","",入力!AM19),IF(入力!AM19="",入力!AL19,IF(入力!AL19&gt;入力!AM19,入力!AL19,入力!AM19)))</f>
        <v/>
      </c>
      <c r="T12" s="111" t="str">
        <f>IF(入力!AU19="","",入力!AU19)</f>
        <v/>
      </c>
      <c r="U12" s="112" t="str">
        <f>IF(入力!AT19="","",入力!AT19)</f>
        <v/>
      </c>
    </row>
    <row r="13" spans="1:30">
      <c r="A13" s="100">
        <f>IF(入力!A20="","",入力!A20)</f>
        <v>8</v>
      </c>
      <c r="B13" s="83" t="str">
        <f>IF(入力!B20="","",入力!B20)</f>
        <v/>
      </c>
      <c r="C13" s="119" t="str">
        <f>IF(入力!D20="","",入力!D20)</f>
        <v/>
      </c>
      <c r="D13" s="83" t="str">
        <f ca="1">IF(C13="","",VLOOKUP(DATEDIF(C13,DATE(IF(MONTH(TODAY())&lt;=3,YEAR(TODAY())-1,YEAR(TODAY())),4,1),"Y"),{0,"幼児";6,"小１";7,"小２";8,"小３";9,"小４";10,"小５";11,"小６";12,"中１";13,"中２";14,"中３";15,"高１";16,"高２";17,"高３";18,""},2,1))</f>
        <v/>
      </c>
      <c r="E13" s="83" t="str">
        <f>IF(入力!G20="","",入力!G20)</f>
        <v/>
      </c>
      <c r="F13" s="83" t="str">
        <f>IF(入力!H20="","",入力!H20)</f>
        <v/>
      </c>
      <c r="G13" s="83" t="str">
        <f>IF(入力!I20="","",入力!I20)</f>
        <v/>
      </c>
      <c r="H13" s="83" t="str">
        <f>IF(入力!J20="","",入力!J20)</f>
        <v/>
      </c>
      <c r="I13" s="84" t="str">
        <f>IF(入力!K20="","",入力!K20)</f>
        <v/>
      </c>
      <c r="J13" s="84" t="str">
        <f>IF(入力!L20="","",入力!L20)</f>
        <v/>
      </c>
      <c r="K13" s="84" t="str">
        <f t="shared" si="0"/>
        <v/>
      </c>
      <c r="L13" s="84" t="str">
        <f>IF(入力!N20="","",入力!N20)</f>
        <v/>
      </c>
      <c r="M13" s="85" t="str">
        <f t="shared" si="1"/>
        <v/>
      </c>
      <c r="N13" s="109" t="str">
        <f>IF(入力!T20="",IF(入力!V20="","",入力!V20),IF(入力!V20="",入力!T20,IF(入力!T20&gt;入力!V20,入力!V20,入力!T20)))</f>
        <v/>
      </c>
      <c r="O13" s="110" t="str">
        <f>IF(入力!W20="",IF(入力!X20="","",入力!X20),IF(入力!X20="",入力!W20,IF(入力!W20&gt;入力!X20,入力!X20,入力!W20)))</f>
        <v/>
      </c>
      <c r="P13" s="110" t="str">
        <f>IF(入力!Y20="",IF(入力!Z20="","",入力!Z20),IF(入力!Z20="",入力!Y20,IF(入力!Y20&gt;入力!Z20,入力!Z20,入力!Y20)))</f>
        <v/>
      </c>
      <c r="Q13" s="111" t="str">
        <f>IF(入力!AC20="", IF(入力!AA20="",IF(入力!AB20="","",入力!AB20-入力!Q20),IF(入力!AB20="",入力!AA20-入力!Q20,IF(入力!AA20&gt;入力!AB20,入力!AA20-入力!Q20,入力!AB20-入力!Q20))),入力!AC20)</f>
        <v/>
      </c>
      <c r="R13" s="111" t="str">
        <f>IF(入力!AF20="", IF(入力!AD20="",IF(入力!AE20="","",入力!AE20-入力!Q20),IF(入力!AE20="",入力!AD20-入力!Q20,IF(入力!AD20&gt;入力!AE20,入力!AD20-入力!Q20,入力!AE20-入力!Q20))),入力!AF20)</f>
        <v/>
      </c>
      <c r="S13" s="110" t="str">
        <f>IF(入力!AL20="",IF(入力!AM20="","",入力!AM20),IF(入力!AM20="",入力!AL20,IF(入力!AL20&gt;入力!AM20,入力!AL20,入力!AM20)))</f>
        <v/>
      </c>
      <c r="T13" s="111" t="str">
        <f>IF(入力!AU20="","",入力!AU20)</f>
        <v/>
      </c>
      <c r="U13" s="112" t="str">
        <f>IF(入力!AT20="","",入力!AT20)</f>
        <v/>
      </c>
    </row>
    <row r="14" spans="1:30">
      <c r="A14" s="100">
        <f>IF(入力!A21="","",入力!A21)</f>
        <v>9</v>
      </c>
      <c r="B14" s="83" t="str">
        <f>IF(入力!B21="","",入力!B21)</f>
        <v/>
      </c>
      <c r="C14" s="119" t="str">
        <f>IF(入力!D21="","",入力!D21)</f>
        <v/>
      </c>
      <c r="D14" s="83" t="str">
        <f ca="1">IF(C14="","",VLOOKUP(DATEDIF(C14,DATE(IF(MONTH(TODAY())&lt;=3,YEAR(TODAY())-1,YEAR(TODAY())),4,1),"Y"),{0,"幼児";6,"小１";7,"小２";8,"小３";9,"小４";10,"小５";11,"小６";12,"中１";13,"中２";14,"中３";15,"高１";16,"高２";17,"高３";18,""},2,1))</f>
        <v/>
      </c>
      <c r="E14" s="83" t="str">
        <f>IF(入力!G21="","",入力!G21)</f>
        <v/>
      </c>
      <c r="F14" s="83" t="str">
        <f>IF(入力!H21="","",入力!H21)</f>
        <v/>
      </c>
      <c r="G14" s="83" t="str">
        <f>IF(入力!I21="","",入力!I21)</f>
        <v/>
      </c>
      <c r="H14" s="83" t="str">
        <f>IF(入力!J21="","",入力!J21)</f>
        <v/>
      </c>
      <c r="I14" s="84" t="str">
        <f>IF(入力!K21="","",入力!K21)</f>
        <v/>
      </c>
      <c r="J14" s="84" t="str">
        <f>IF(入力!L21="","",入力!L21)</f>
        <v/>
      </c>
      <c r="K14" s="84" t="str">
        <f t="shared" si="0"/>
        <v/>
      </c>
      <c r="L14" s="84" t="str">
        <f>IF(入力!N21="","",入力!N21)</f>
        <v/>
      </c>
      <c r="M14" s="85" t="str">
        <f t="shared" si="1"/>
        <v/>
      </c>
      <c r="N14" s="109" t="str">
        <f>IF(入力!T21="",IF(入力!V21="","",入力!V21),IF(入力!V21="",入力!T21,IF(入力!T21&gt;入力!V21,入力!V21,入力!T21)))</f>
        <v/>
      </c>
      <c r="O14" s="110" t="str">
        <f>IF(入力!W21="",IF(入力!X21="","",入力!X21),IF(入力!X21="",入力!W21,IF(入力!W21&gt;入力!X21,入力!X21,入力!W21)))</f>
        <v/>
      </c>
      <c r="P14" s="110" t="str">
        <f>IF(入力!Y21="",IF(入力!Z21="","",入力!Z21),IF(入力!Z21="",入力!Y21,IF(入力!Y21&gt;入力!Z21,入力!Z21,入力!Y21)))</f>
        <v/>
      </c>
      <c r="Q14" s="111" t="str">
        <f>IF(入力!AC21="", IF(入力!AA21="",IF(入力!AB21="","",入力!AB21-入力!Q21),IF(入力!AB21="",入力!AA21-入力!Q21,IF(入力!AA21&gt;入力!AB21,入力!AA21-入力!Q21,入力!AB21-入力!Q21))),入力!AC21)</f>
        <v/>
      </c>
      <c r="R14" s="111" t="str">
        <f>IF(入力!AF21="", IF(入力!AD21="",IF(入力!AE21="","",入力!AE21-入力!Q21),IF(入力!AE21="",入力!AD21-入力!Q21,IF(入力!AD21&gt;入力!AE21,入力!AD21-入力!Q21,入力!AE21-入力!Q21))),入力!AF21)</f>
        <v/>
      </c>
      <c r="S14" s="110" t="str">
        <f>IF(入力!AL21="",IF(入力!AM21="","",入力!AM21),IF(入力!AM21="",入力!AL21,IF(入力!AL21&gt;入力!AM21,入力!AL21,入力!AM21)))</f>
        <v/>
      </c>
      <c r="T14" s="111" t="str">
        <f>IF(入力!AU21="","",入力!AU21)</f>
        <v/>
      </c>
      <c r="U14" s="112" t="str">
        <f>IF(入力!AT21="","",入力!AT21)</f>
        <v/>
      </c>
    </row>
    <row r="15" spans="1:30">
      <c r="A15" s="100">
        <f>IF(入力!A22="","",入力!A22)</f>
        <v>10</v>
      </c>
      <c r="B15" s="83" t="str">
        <f>IF(入力!B22="","",入力!B22)</f>
        <v/>
      </c>
      <c r="C15" s="119" t="str">
        <f>IF(入力!D22="","",入力!D22)</f>
        <v/>
      </c>
      <c r="D15" s="83" t="str">
        <f ca="1">IF(C15="","",VLOOKUP(DATEDIF(C15,DATE(IF(MONTH(TODAY())&lt;=3,YEAR(TODAY())-1,YEAR(TODAY())),4,1),"Y"),{0,"幼児";6,"小１";7,"小２";8,"小３";9,"小４";10,"小５";11,"小６";12,"中１";13,"中２";14,"中３";15,"高１";16,"高２";17,"高３";18,""},2,1))</f>
        <v/>
      </c>
      <c r="E15" s="83" t="str">
        <f>IF(入力!G22="","",入力!G22)</f>
        <v/>
      </c>
      <c r="F15" s="83" t="str">
        <f>IF(入力!H22="","",入力!H22)</f>
        <v/>
      </c>
      <c r="G15" s="83" t="str">
        <f>IF(入力!I22="","",入力!I22)</f>
        <v/>
      </c>
      <c r="H15" s="83" t="str">
        <f>IF(入力!J22="","",入力!J22)</f>
        <v/>
      </c>
      <c r="I15" s="84" t="str">
        <f>IF(入力!K22="","",入力!K22)</f>
        <v/>
      </c>
      <c r="J15" s="84" t="str">
        <f>IF(入力!L22="","",入力!L22)</f>
        <v/>
      </c>
      <c r="K15" s="84" t="str">
        <f t="shared" si="0"/>
        <v/>
      </c>
      <c r="L15" s="84" t="str">
        <f>IF(入力!N22="","",入力!N22)</f>
        <v/>
      </c>
      <c r="M15" s="85" t="str">
        <f t="shared" si="1"/>
        <v/>
      </c>
      <c r="N15" s="109" t="str">
        <f>IF(入力!T22="",IF(入力!V22="","",入力!V22),IF(入力!V22="",入力!T22,IF(入力!T22&gt;入力!V22,入力!V22,入力!T22)))</f>
        <v/>
      </c>
      <c r="O15" s="110" t="str">
        <f>IF(入力!W22="",IF(入力!X22="","",入力!X22),IF(入力!X22="",入力!W22,IF(入力!W22&gt;入力!X22,入力!X22,入力!W22)))</f>
        <v/>
      </c>
      <c r="P15" s="110" t="str">
        <f>IF(入力!Y22="",IF(入力!Z22="","",入力!Z22),IF(入力!Z22="",入力!Y22,IF(入力!Y22&gt;入力!Z22,入力!Z22,入力!Y22)))</f>
        <v/>
      </c>
      <c r="Q15" s="111" t="str">
        <f>IF(入力!AC22="", IF(入力!AA22="",IF(入力!AB22="","",入力!AB22-入力!Q22),IF(入力!AB22="",入力!AA22-入力!Q22,IF(入力!AA22&gt;入力!AB22,入力!AA22-入力!Q22,入力!AB22-入力!Q22))),入力!AC22)</f>
        <v/>
      </c>
      <c r="R15" s="111" t="str">
        <f>IF(入力!AF22="", IF(入力!AD22="",IF(入力!AE22="","",入力!AE22-入力!Q22),IF(入力!AE22="",入力!AD22-入力!Q22,IF(入力!AD22&gt;入力!AE22,入力!AD22-入力!Q22,入力!AE22-入力!Q22))),入力!AF22)</f>
        <v/>
      </c>
      <c r="S15" s="110" t="str">
        <f>IF(入力!AL22="",IF(入力!AM22="","",入力!AM22),IF(入力!AM22="",入力!AL22,IF(入力!AL22&gt;入力!AM22,入力!AL22,入力!AM22)))</f>
        <v/>
      </c>
      <c r="T15" s="111" t="str">
        <f>IF(入力!AU22="","",入力!AU22)</f>
        <v/>
      </c>
      <c r="U15" s="112" t="str">
        <f>IF(入力!AT22="","",入力!AT22)</f>
        <v/>
      </c>
    </row>
    <row r="16" spans="1:30">
      <c r="A16" s="100">
        <f>IF(入力!A23="","",入力!A23)</f>
        <v>11</v>
      </c>
      <c r="B16" s="83" t="str">
        <f>IF(入力!B23="","",入力!B23)</f>
        <v/>
      </c>
      <c r="C16" s="119" t="str">
        <f>IF(入力!D23="","",入力!D23)</f>
        <v/>
      </c>
      <c r="D16" s="83" t="str">
        <f ca="1">IF(C16="","",VLOOKUP(DATEDIF(C16,DATE(IF(MONTH(TODAY())&lt;=3,YEAR(TODAY())-1,YEAR(TODAY())),4,1),"Y"),{0,"幼児";6,"小１";7,"小２";8,"小３";9,"小４";10,"小５";11,"小６";12,"中１";13,"中２";14,"中３";15,"高１";16,"高２";17,"高３";18,""},2,1))</f>
        <v/>
      </c>
      <c r="E16" s="83" t="str">
        <f>IF(入力!G23="","",入力!G23)</f>
        <v/>
      </c>
      <c r="F16" s="83" t="str">
        <f>IF(入力!H23="","",入力!H23)</f>
        <v/>
      </c>
      <c r="G16" s="83" t="str">
        <f>IF(入力!I23="","",入力!I23)</f>
        <v/>
      </c>
      <c r="H16" s="83" t="str">
        <f>IF(入力!J23="","",入力!J23)</f>
        <v/>
      </c>
      <c r="I16" s="84" t="str">
        <f>IF(入力!K23="","",入力!K23)</f>
        <v/>
      </c>
      <c r="J16" s="84" t="str">
        <f>IF(入力!L23="","",入力!L23)</f>
        <v/>
      </c>
      <c r="K16" s="84" t="str">
        <f t="shared" si="0"/>
        <v/>
      </c>
      <c r="L16" s="84" t="str">
        <f>IF(入力!N23="","",入力!N23)</f>
        <v/>
      </c>
      <c r="M16" s="85" t="str">
        <f t="shared" si="1"/>
        <v/>
      </c>
      <c r="N16" s="109" t="str">
        <f>IF(入力!T23="",IF(入力!V23="","",入力!V23),IF(入力!V23="",入力!T23,IF(入力!T23&gt;入力!V23,入力!V23,入力!T23)))</f>
        <v/>
      </c>
      <c r="O16" s="110" t="str">
        <f>IF(入力!W23="",IF(入力!X23="","",入力!X23),IF(入力!X23="",入力!W23,IF(入力!W23&gt;入力!X23,入力!X23,入力!W23)))</f>
        <v/>
      </c>
      <c r="P16" s="110" t="str">
        <f>IF(入力!Y23="",IF(入力!Z23="","",入力!Z23),IF(入力!Z23="",入力!Y23,IF(入力!Y23&gt;入力!Z23,入力!Z23,入力!Y23)))</f>
        <v/>
      </c>
      <c r="Q16" s="111" t="str">
        <f>IF(入力!AC23="", IF(入力!AA23="",IF(入力!AB23="","",入力!AB23-入力!Q23),IF(入力!AB23="",入力!AA23-入力!Q23,IF(入力!AA23&gt;入力!AB23,入力!AA23-入力!Q23,入力!AB23-入力!Q23))),入力!AC23)</f>
        <v/>
      </c>
      <c r="R16" s="111" t="str">
        <f>IF(入力!AF23="", IF(入力!AD23="",IF(入力!AE23="","",入力!AE23-入力!Q23),IF(入力!AE23="",入力!AD23-入力!Q23,IF(入力!AD23&gt;入力!AE23,入力!AD23-入力!Q23,入力!AE23-入力!Q23))),入力!AF23)</f>
        <v/>
      </c>
      <c r="S16" s="110" t="str">
        <f>IF(入力!AL23="",IF(入力!AM23="","",入力!AM23),IF(入力!AM23="",入力!AL23,IF(入力!AL23&gt;入力!AM23,入力!AL23,入力!AM23)))</f>
        <v/>
      </c>
      <c r="T16" s="111" t="str">
        <f>IF(入力!AU23="","",入力!AU23)</f>
        <v/>
      </c>
      <c r="U16" s="112" t="str">
        <f>IF(入力!AT23="","",入力!AT23)</f>
        <v/>
      </c>
    </row>
    <row r="17" spans="1:21">
      <c r="A17" s="100">
        <f>IF(入力!A24="","",入力!A24)</f>
        <v>12</v>
      </c>
      <c r="B17" s="83" t="str">
        <f>IF(入力!B24="","",入力!B24)</f>
        <v/>
      </c>
      <c r="C17" s="119" t="str">
        <f>IF(入力!D24="","",入力!D24)</f>
        <v/>
      </c>
      <c r="D17" s="83" t="str">
        <f ca="1">IF(C17="","",VLOOKUP(DATEDIF(C17,DATE(IF(MONTH(TODAY())&lt;=3,YEAR(TODAY())-1,YEAR(TODAY())),4,1),"Y"),{0,"幼児";6,"小１";7,"小２";8,"小３";9,"小４";10,"小５";11,"小６";12,"中１";13,"中２";14,"中３";15,"高１";16,"高２";17,"高３";18,""},2,1))</f>
        <v/>
      </c>
      <c r="E17" s="83" t="str">
        <f>IF(入力!G24="","",入力!G24)</f>
        <v/>
      </c>
      <c r="F17" s="83" t="str">
        <f>IF(入力!H24="","",入力!H24)</f>
        <v/>
      </c>
      <c r="G17" s="83" t="str">
        <f>IF(入力!I24="","",入力!I24)</f>
        <v/>
      </c>
      <c r="H17" s="83" t="str">
        <f>IF(入力!J24="","",入力!J24)</f>
        <v/>
      </c>
      <c r="I17" s="84" t="str">
        <f>IF(入力!K24="","",入力!K24)</f>
        <v/>
      </c>
      <c r="J17" s="84" t="str">
        <f>IF(入力!L24="","",入力!L24)</f>
        <v/>
      </c>
      <c r="K17" s="84" t="str">
        <f t="shared" si="0"/>
        <v/>
      </c>
      <c r="L17" s="84" t="str">
        <f>IF(入力!N24="","",入力!N24)</f>
        <v/>
      </c>
      <c r="M17" s="85" t="str">
        <f t="shared" si="1"/>
        <v/>
      </c>
      <c r="N17" s="109" t="str">
        <f>IF(入力!T24="",IF(入力!V24="","",入力!V24),IF(入力!V24="",入力!T24,IF(入力!T24&gt;入力!V24,入力!V24,入力!T24)))</f>
        <v/>
      </c>
      <c r="O17" s="110" t="str">
        <f>IF(入力!W24="",IF(入力!X24="","",入力!X24),IF(入力!X24="",入力!W24,IF(入力!W24&gt;入力!X24,入力!X24,入力!W24)))</f>
        <v/>
      </c>
      <c r="P17" s="110" t="str">
        <f>IF(入力!Y24="",IF(入力!Z24="","",入力!Z24),IF(入力!Z24="",入力!Y24,IF(入力!Y24&gt;入力!Z24,入力!Z24,入力!Y24)))</f>
        <v/>
      </c>
      <c r="Q17" s="111" t="str">
        <f>IF(入力!AC24="", IF(入力!AA24="",IF(入力!AB24="","",入力!AB24-入力!Q24),IF(入力!AB24="",入力!AA24-入力!Q24,IF(入力!AA24&gt;入力!AB24,入力!AA24-入力!Q24,入力!AB24-入力!Q24))),入力!AC24)</f>
        <v/>
      </c>
      <c r="R17" s="111" t="str">
        <f>IF(入力!AF24="", IF(入力!AD24="",IF(入力!AE24="","",入力!AE24-入力!Q24),IF(入力!AE24="",入力!AD24-入力!Q24,IF(入力!AD24&gt;入力!AE24,入力!AD24-入力!Q24,入力!AE24-入力!Q24))),入力!AF24)</f>
        <v/>
      </c>
      <c r="S17" s="110" t="str">
        <f>IF(入力!AL24="",IF(入力!AM24="","",入力!AM24),IF(入力!AM24="",入力!AL24,IF(入力!AL24&gt;入力!AM24,入力!AL24,入力!AM24)))</f>
        <v/>
      </c>
      <c r="T17" s="111" t="str">
        <f>IF(入力!AU24="","",入力!AU24)</f>
        <v/>
      </c>
      <c r="U17" s="112" t="str">
        <f>IF(入力!AT24="","",入力!AT24)</f>
        <v/>
      </c>
    </row>
    <row r="18" spans="1:21">
      <c r="A18" s="100">
        <f>IF(入力!A25="","",入力!A25)</f>
        <v>13</v>
      </c>
      <c r="B18" s="83" t="str">
        <f>IF(入力!B25="","",入力!B25)</f>
        <v/>
      </c>
      <c r="C18" s="119" t="str">
        <f>IF(入力!D25="","",入力!D25)</f>
        <v/>
      </c>
      <c r="D18" s="83" t="str">
        <f ca="1">IF(C18="","",VLOOKUP(DATEDIF(C18,DATE(IF(MONTH(TODAY())&lt;=3,YEAR(TODAY())-1,YEAR(TODAY())),4,1),"Y"),{0,"幼児";6,"小１";7,"小２";8,"小３";9,"小４";10,"小５";11,"小６";12,"中１";13,"中２";14,"中３";15,"高１";16,"高２";17,"高３";18,""},2,1))</f>
        <v/>
      </c>
      <c r="E18" s="83" t="str">
        <f>IF(入力!G25="","",入力!G25)</f>
        <v/>
      </c>
      <c r="F18" s="83" t="str">
        <f>IF(入力!H25="","",入力!H25)</f>
        <v/>
      </c>
      <c r="G18" s="83" t="str">
        <f>IF(入力!I25="","",入力!I25)</f>
        <v/>
      </c>
      <c r="H18" s="83" t="str">
        <f>IF(入力!J25="","",入力!J25)</f>
        <v/>
      </c>
      <c r="I18" s="84" t="str">
        <f>IF(入力!K25="","",入力!K25)</f>
        <v/>
      </c>
      <c r="J18" s="84" t="str">
        <f>IF(入力!L25="","",入力!L25)</f>
        <v/>
      </c>
      <c r="K18" s="84" t="str">
        <f t="shared" si="0"/>
        <v/>
      </c>
      <c r="L18" s="84" t="str">
        <f>IF(入力!N25="","",入力!N25)</f>
        <v/>
      </c>
      <c r="M18" s="85" t="str">
        <f t="shared" si="1"/>
        <v/>
      </c>
      <c r="N18" s="109" t="str">
        <f>IF(入力!T25="",IF(入力!V25="","",入力!V25),IF(入力!V25="",入力!T25,IF(入力!T25&gt;入力!V25,入力!V25,入力!T25)))</f>
        <v/>
      </c>
      <c r="O18" s="110" t="str">
        <f>IF(入力!W25="",IF(入力!X25="","",入力!X25),IF(入力!X25="",入力!W25,IF(入力!W25&gt;入力!X25,入力!X25,入力!W25)))</f>
        <v/>
      </c>
      <c r="P18" s="110" t="str">
        <f>IF(入力!Y25="",IF(入力!Z25="","",入力!Z25),IF(入力!Z25="",入力!Y25,IF(入力!Y25&gt;入力!Z25,入力!Z25,入力!Y25)))</f>
        <v/>
      </c>
      <c r="Q18" s="111" t="str">
        <f>IF(入力!AC25="", IF(入力!AA25="",IF(入力!AB25="","",入力!AB25-入力!Q25),IF(入力!AB25="",入力!AA25-入力!Q25,IF(入力!AA25&gt;入力!AB25,入力!AA25-入力!Q25,入力!AB25-入力!Q25))),入力!AC25)</f>
        <v/>
      </c>
      <c r="R18" s="111" t="str">
        <f>IF(入力!AF25="", IF(入力!AD25="",IF(入力!AE25="","",入力!AE25-入力!Q25),IF(入力!AE25="",入力!AD25-入力!Q25,IF(入力!AD25&gt;入力!AE25,入力!AD25-入力!Q25,入力!AE25-入力!Q25))),入力!AF25)</f>
        <v/>
      </c>
      <c r="S18" s="110" t="str">
        <f>IF(入力!AL25="",IF(入力!AM25="","",入力!AM25),IF(入力!AM25="",入力!AL25,IF(入力!AL25&gt;入力!AM25,入力!AL25,入力!AM25)))</f>
        <v/>
      </c>
      <c r="T18" s="111" t="str">
        <f>IF(入力!AU25="","",入力!AU25)</f>
        <v/>
      </c>
      <c r="U18" s="112" t="str">
        <f>IF(入力!AT25="","",入力!AT25)</f>
        <v/>
      </c>
    </row>
    <row r="19" spans="1:21">
      <c r="A19" s="100">
        <f>IF(入力!A26="","",入力!A26)</f>
        <v>14</v>
      </c>
      <c r="B19" s="83" t="str">
        <f>IF(入力!B26="","",入力!B26)</f>
        <v/>
      </c>
      <c r="C19" s="119" t="str">
        <f>IF(入力!D26="","",入力!D26)</f>
        <v/>
      </c>
      <c r="D19" s="83" t="str">
        <f ca="1">IF(C19="","",VLOOKUP(DATEDIF(C19,DATE(IF(MONTH(TODAY())&lt;=3,YEAR(TODAY())-1,YEAR(TODAY())),4,1),"Y"),{0,"幼児";6,"小１";7,"小２";8,"小３";9,"小４";10,"小５";11,"小６";12,"中１";13,"中２";14,"中３";15,"高１";16,"高２";17,"高３";18,""},2,1))</f>
        <v/>
      </c>
      <c r="E19" s="83" t="str">
        <f>IF(入力!G26="","",入力!G26)</f>
        <v/>
      </c>
      <c r="F19" s="83" t="str">
        <f>IF(入力!H26="","",入力!H26)</f>
        <v/>
      </c>
      <c r="G19" s="83" t="str">
        <f>IF(入力!I26="","",入力!I26)</f>
        <v/>
      </c>
      <c r="H19" s="83" t="str">
        <f>IF(入力!J26="","",入力!J26)</f>
        <v/>
      </c>
      <c r="I19" s="84" t="str">
        <f>IF(入力!K26="","",入力!K26)</f>
        <v/>
      </c>
      <c r="J19" s="84" t="str">
        <f>IF(入力!L26="","",入力!L26)</f>
        <v/>
      </c>
      <c r="K19" s="84" t="str">
        <f t="shared" si="0"/>
        <v/>
      </c>
      <c r="L19" s="84" t="str">
        <f>IF(入力!N26="","",入力!N26)</f>
        <v/>
      </c>
      <c r="M19" s="85" t="str">
        <f t="shared" si="1"/>
        <v/>
      </c>
      <c r="N19" s="109" t="str">
        <f>IF(入力!T26="",IF(入力!V26="","",入力!V26),IF(入力!V26="",入力!T26,IF(入力!T26&gt;入力!V26,入力!V26,入力!T26)))</f>
        <v/>
      </c>
      <c r="O19" s="110" t="str">
        <f>IF(入力!W26="",IF(入力!X26="","",入力!X26),IF(入力!X26="",入力!W26,IF(入力!W26&gt;入力!X26,入力!X26,入力!W26)))</f>
        <v/>
      </c>
      <c r="P19" s="110" t="str">
        <f>IF(入力!Y26="",IF(入力!Z26="","",入力!Z26),IF(入力!Z26="",入力!Y26,IF(入力!Y26&gt;入力!Z26,入力!Z26,入力!Y26)))</f>
        <v/>
      </c>
      <c r="Q19" s="111" t="str">
        <f>IF(入力!AC26="", IF(入力!AA26="",IF(入力!AB26="","",入力!AB26-入力!Q26),IF(入力!AB26="",入力!AA26-入力!Q26,IF(入力!AA26&gt;入力!AB26,入力!AA26-入力!Q26,入力!AB26-入力!Q26))),入力!AC26)</f>
        <v/>
      </c>
      <c r="R19" s="111" t="str">
        <f>IF(入力!AF26="", IF(入力!AD26="",IF(入力!AE26="","",入力!AE26-入力!Q26),IF(入力!AE26="",入力!AD26-入力!Q26,IF(入力!AD26&gt;入力!AE26,入力!AD26-入力!Q26,入力!AE26-入力!Q26))),入力!AF26)</f>
        <v/>
      </c>
      <c r="S19" s="110" t="str">
        <f>IF(入力!AL26="",IF(入力!AM26="","",入力!AM26),IF(入力!AM26="",入力!AL26,IF(入力!AL26&gt;入力!AM26,入力!AL26,入力!AM26)))</f>
        <v/>
      </c>
      <c r="T19" s="111" t="str">
        <f>IF(入力!AU26="","",入力!AU26)</f>
        <v/>
      </c>
      <c r="U19" s="112" t="str">
        <f>IF(入力!AT26="","",入力!AT26)</f>
        <v/>
      </c>
    </row>
    <row r="20" spans="1:21">
      <c r="A20" s="100">
        <f>IF(入力!A27="","",入力!A27)</f>
        <v>15</v>
      </c>
      <c r="B20" s="83" t="str">
        <f>IF(入力!B27="","",入力!B27)</f>
        <v/>
      </c>
      <c r="C20" s="119" t="str">
        <f>IF(入力!D27="","",入力!D27)</f>
        <v/>
      </c>
      <c r="D20" s="83" t="str">
        <f ca="1">IF(C20="","",VLOOKUP(DATEDIF(C20,DATE(IF(MONTH(TODAY())&lt;=3,YEAR(TODAY())-1,YEAR(TODAY())),4,1),"Y"),{0,"幼児";6,"小１";7,"小２";8,"小３";9,"小４";10,"小５";11,"小６";12,"中１";13,"中２";14,"中３";15,"高１";16,"高２";17,"高３";18,""},2,1))</f>
        <v/>
      </c>
      <c r="E20" s="83" t="str">
        <f>IF(入力!G27="","",入力!G27)</f>
        <v/>
      </c>
      <c r="F20" s="83" t="str">
        <f>IF(入力!H27="","",入力!H27)</f>
        <v/>
      </c>
      <c r="G20" s="83" t="str">
        <f>IF(入力!I27="","",入力!I27)</f>
        <v/>
      </c>
      <c r="H20" s="83" t="str">
        <f>IF(入力!J27="","",入力!J27)</f>
        <v/>
      </c>
      <c r="I20" s="84" t="str">
        <f>IF(入力!K27="","",入力!K27)</f>
        <v/>
      </c>
      <c r="J20" s="84" t="str">
        <f>IF(入力!L27="","",入力!L27)</f>
        <v/>
      </c>
      <c r="K20" s="84" t="str">
        <f t="shared" si="0"/>
        <v/>
      </c>
      <c r="L20" s="84" t="str">
        <f>IF(入力!N27="","",入力!N27)</f>
        <v/>
      </c>
      <c r="M20" s="85" t="str">
        <f t="shared" si="1"/>
        <v/>
      </c>
      <c r="N20" s="109" t="str">
        <f>IF(入力!T27="",IF(入力!V27="","",入力!V27),IF(入力!V27="",入力!T27,IF(入力!T27&gt;入力!V27,入力!V27,入力!T27)))</f>
        <v/>
      </c>
      <c r="O20" s="110" t="str">
        <f>IF(入力!W27="",IF(入力!X27="","",入力!X27),IF(入力!X27="",入力!W27,IF(入力!W27&gt;入力!X27,入力!X27,入力!W27)))</f>
        <v/>
      </c>
      <c r="P20" s="110" t="str">
        <f>IF(入力!Y27="",IF(入力!Z27="","",入力!Z27),IF(入力!Z27="",入力!Y27,IF(入力!Y27&gt;入力!Z27,入力!Z27,入力!Y27)))</f>
        <v/>
      </c>
      <c r="Q20" s="111" t="str">
        <f>IF(入力!AC27="", IF(入力!AA27="",IF(入力!AB27="","",入力!AB27-入力!Q27),IF(入力!AB27="",入力!AA27-入力!Q27,IF(入力!AA27&gt;入力!AB27,入力!AA27-入力!Q27,入力!AB27-入力!Q27))),入力!AC27)</f>
        <v/>
      </c>
      <c r="R20" s="111" t="str">
        <f>IF(入力!AF27="", IF(入力!AD27="",IF(入力!AE27="","",入力!AE27-入力!Q27),IF(入力!AE27="",入力!AD27-入力!Q27,IF(入力!AD27&gt;入力!AE27,入力!AD27-入力!Q27,入力!AE27-入力!Q27))),入力!AF27)</f>
        <v/>
      </c>
      <c r="S20" s="110" t="str">
        <f>IF(入力!AL27="",IF(入力!AM27="","",入力!AM27),IF(入力!AM27="",入力!AL27,IF(入力!AL27&gt;入力!AM27,入力!AL27,入力!AM27)))</f>
        <v/>
      </c>
      <c r="T20" s="111" t="str">
        <f>IF(入力!AU27="","",入力!AU27)</f>
        <v/>
      </c>
      <c r="U20" s="112" t="str">
        <f>IF(入力!AT27="","",入力!AT27)</f>
        <v/>
      </c>
    </row>
    <row r="21" spans="1:21">
      <c r="A21" s="100">
        <f>IF(入力!A28="","",入力!A28)</f>
        <v>16</v>
      </c>
      <c r="B21" s="83" t="str">
        <f>IF(入力!B28="","",入力!B28)</f>
        <v/>
      </c>
      <c r="C21" s="119" t="str">
        <f>IF(入力!D28="","",入力!D28)</f>
        <v/>
      </c>
      <c r="D21" s="83" t="str">
        <f ca="1">IF(C21="","",VLOOKUP(DATEDIF(C21,DATE(IF(MONTH(TODAY())&lt;=3,YEAR(TODAY())-1,YEAR(TODAY())),4,1),"Y"),{0,"幼児";6,"小１";7,"小２";8,"小３";9,"小４";10,"小５";11,"小６";12,"中１";13,"中２";14,"中３";15,"高１";16,"高２";17,"高３";18,""},2,1))</f>
        <v/>
      </c>
      <c r="E21" s="83" t="str">
        <f>IF(入力!G28="","",入力!G28)</f>
        <v/>
      </c>
      <c r="F21" s="83" t="str">
        <f>IF(入力!H28="","",入力!H28)</f>
        <v/>
      </c>
      <c r="G21" s="83" t="str">
        <f>IF(入力!I28="","",入力!I28)</f>
        <v/>
      </c>
      <c r="H21" s="83" t="str">
        <f>IF(入力!J28="","",入力!J28)</f>
        <v/>
      </c>
      <c r="I21" s="84" t="str">
        <f>IF(入力!K28="","",入力!K28)</f>
        <v/>
      </c>
      <c r="J21" s="84" t="str">
        <f>IF(入力!L28="","",入力!L28)</f>
        <v/>
      </c>
      <c r="K21" s="84" t="str">
        <f t="shared" si="0"/>
        <v/>
      </c>
      <c r="L21" s="84" t="str">
        <f>IF(入力!N28="","",入力!N28)</f>
        <v/>
      </c>
      <c r="M21" s="85" t="str">
        <f t="shared" si="1"/>
        <v/>
      </c>
      <c r="N21" s="109" t="str">
        <f>IF(入力!T28="",IF(入力!V28="","",入力!V28),IF(入力!V28="",入力!T28,IF(入力!T28&gt;入力!V28,入力!V28,入力!T28)))</f>
        <v/>
      </c>
      <c r="O21" s="110" t="str">
        <f>IF(入力!W28="",IF(入力!X28="","",入力!X28),IF(入力!X28="",入力!W28,IF(入力!W28&gt;入力!X28,入力!X28,入力!W28)))</f>
        <v/>
      </c>
      <c r="P21" s="110" t="str">
        <f>IF(入力!Y28="",IF(入力!Z28="","",入力!Z28),IF(入力!Z28="",入力!Y28,IF(入力!Y28&gt;入力!Z28,入力!Z28,入力!Y28)))</f>
        <v/>
      </c>
      <c r="Q21" s="111" t="str">
        <f>IF(入力!AC28="", IF(入力!AA28="",IF(入力!AB28="","",入力!AB28-入力!Q28),IF(入力!AB28="",入力!AA28-入力!Q28,IF(入力!AA28&gt;入力!AB28,入力!AA28-入力!Q28,入力!AB28-入力!Q28))),入力!AC28)</f>
        <v/>
      </c>
      <c r="R21" s="111" t="str">
        <f>IF(入力!AF28="", IF(入力!AD28="",IF(入力!AE28="","",入力!AE28-入力!Q28),IF(入力!AE28="",入力!AD28-入力!Q28,IF(入力!AD28&gt;入力!AE28,入力!AD28-入力!Q28,入力!AE28-入力!Q28))),入力!AF28)</f>
        <v/>
      </c>
      <c r="S21" s="110" t="str">
        <f>IF(入力!AL28="",IF(入力!AM28="","",入力!AM28),IF(入力!AM28="",入力!AL28,IF(入力!AL28&gt;入力!AM28,入力!AL28,入力!AM28)))</f>
        <v/>
      </c>
      <c r="T21" s="111" t="str">
        <f>IF(入力!AU28="","",入力!AU28)</f>
        <v/>
      </c>
      <c r="U21" s="112" t="str">
        <f>IF(入力!AT28="","",入力!AT28)</f>
        <v/>
      </c>
    </row>
    <row r="22" spans="1:21">
      <c r="A22" s="100">
        <f>IF(入力!A29="","",入力!A29)</f>
        <v>17</v>
      </c>
      <c r="B22" s="83" t="str">
        <f>IF(入力!B29="","",入力!B29)</f>
        <v/>
      </c>
      <c r="C22" s="119" t="str">
        <f>IF(入力!D29="","",入力!D29)</f>
        <v/>
      </c>
      <c r="D22" s="83" t="str">
        <f ca="1">IF(C22="","",VLOOKUP(DATEDIF(C22,DATE(IF(MONTH(TODAY())&lt;=3,YEAR(TODAY())-1,YEAR(TODAY())),4,1),"Y"),{0,"幼児";6,"小１";7,"小２";8,"小３";9,"小４";10,"小５";11,"小６";12,"中１";13,"中２";14,"中３";15,"高１";16,"高２";17,"高３";18,""},2,1))</f>
        <v/>
      </c>
      <c r="E22" s="83" t="str">
        <f>IF(入力!G29="","",入力!G29)</f>
        <v/>
      </c>
      <c r="F22" s="83" t="str">
        <f>IF(入力!H29="","",入力!H29)</f>
        <v/>
      </c>
      <c r="G22" s="83" t="str">
        <f>IF(入力!I29="","",入力!I29)</f>
        <v/>
      </c>
      <c r="H22" s="83" t="str">
        <f>IF(入力!J29="","",入力!J29)</f>
        <v/>
      </c>
      <c r="I22" s="84" t="str">
        <f>IF(入力!K29="","",入力!K29)</f>
        <v/>
      </c>
      <c r="J22" s="84" t="str">
        <f>IF(入力!L29="","",入力!L29)</f>
        <v/>
      </c>
      <c r="K22" s="84" t="str">
        <f t="shared" si="0"/>
        <v/>
      </c>
      <c r="L22" s="84" t="str">
        <f>IF(入力!N29="","",入力!N29)</f>
        <v/>
      </c>
      <c r="M22" s="85" t="str">
        <f t="shared" si="1"/>
        <v/>
      </c>
      <c r="N22" s="109" t="str">
        <f>IF(入力!T29="",IF(入力!V29="","",入力!V29),IF(入力!V29="",入力!T29,IF(入力!T29&gt;入力!V29,入力!V29,入力!T29)))</f>
        <v/>
      </c>
      <c r="O22" s="110" t="str">
        <f>IF(入力!W29="",IF(入力!X29="","",入力!X29),IF(入力!X29="",入力!W29,IF(入力!W29&gt;入力!X29,入力!X29,入力!W29)))</f>
        <v/>
      </c>
      <c r="P22" s="110" t="str">
        <f>IF(入力!Y29="",IF(入力!Z29="","",入力!Z29),IF(入力!Z29="",入力!Y29,IF(入力!Y29&gt;入力!Z29,入力!Z29,入力!Y29)))</f>
        <v/>
      </c>
      <c r="Q22" s="111" t="str">
        <f>IF(入力!AC29="", IF(入力!AA29="",IF(入力!AB29="","",入力!AB29-入力!Q29),IF(入力!AB29="",入力!AA29-入力!Q29,IF(入力!AA29&gt;入力!AB29,入力!AA29-入力!Q29,入力!AB29-入力!Q29))),入力!AC29)</f>
        <v/>
      </c>
      <c r="R22" s="111" t="str">
        <f>IF(入力!AF29="", IF(入力!AD29="",IF(入力!AE29="","",入力!AE29-入力!Q29),IF(入力!AE29="",入力!AD29-入力!Q29,IF(入力!AD29&gt;入力!AE29,入力!AD29-入力!Q29,入力!AE29-入力!Q29))),入力!AF29)</f>
        <v/>
      </c>
      <c r="S22" s="110" t="str">
        <f>IF(入力!AL29="",IF(入力!AM29="","",入力!AM29),IF(入力!AM29="",入力!AL29,IF(入力!AL29&gt;入力!AM29,入力!AL29,入力!AM29)))</f>
        <v/>
      </c>
      <c r="T22" s="111" t="str">
        <f>IF(入力!AU29="","",入力!AU29)</f>
        <v/>
      </c>
      <c r="U22" s="112" t="str">
        <f>IF(入力!AT29="","",入力!AT29)</f>
        <v/>
      </c>
    </row>
    <row r="23" spans="1:21">
      <c r="A23" s="100">
        <f>IF(入力!A30="","",入力!A30)</f>
        <v>18</v>
      </c>
      <c r="B23" s="83" t="str">
        <f>IF(入力!B30="","",入力!B30)</f>
        <v/>
      </c>
      <c r="C23" s="119" t="str">
        <f>IF(入力!D30="","",入力!D30)</f>
        <v/>
      </c>
      <c r="D23" s="83" t="str">
        <f ca="1">IF(C23="","",VLOOKUP(DATEDIF(C23,DATE(IF(MONTH(TODAY())&lt;=3,YEAR(TODAY())-1,YEAR(TODAY())),4,1),"Y"),{0,"幼児";6,"小１";7,"小２";8,"小３";9,"小４";10,"小５";11,"小６";12,"中１";13,"中２";14,"中３";15,"高１";16,"高２";17,"高３";18,""},2,1))</f>
        <v/>
      </c>
      <c r="E23" s="83" t="str">
        <f>IF(入力!G30="","",入力!G30)</f>
        <v/>
      </c>
      <c r="F23" s="83" t="str">
        <f>IF(入力!H30="","",入力!H30)</f>
        <v/>
      </c>
      <c r="G23" s="83" t="str">
        <f>IF(入力!I30="","",入力!I30)</f>
        <v/>
      </c>
      <c r="H23" s="83" t="str">
        <f>IF(入力!J30="","",入力!J30)</f>
        <v/>
      </c>
      <c r="I23" s="84" t="str">
        <f>IF(入力!K30="","",入力!K30)</f>
        <v/>
      </c>
      <c r="J23" s="84" t="str">
        <f>IF(入力!L30="","",入力!L30)</f>
        <v/>
      </c>
      <c r="K23" s="84" t="str">
        <f t="shared" si="0"/>
        <v/>
      </c>
      <c r="L23" s="84" t="str">
        <f>IF(入力!N30="","",入力!N30)</f>
        <v/>
      </c>
      <c r="M23" s="85" t="str">
        <f t="shared" si="1"/>
        <v/>
      </c>
      <c r="N23" s="109" t="str">
        <f>IF(入力!T30="",IF(入力!V30="","",入力!V30),IF(入力!V30="",入力!T30,IF(入力!T30&gt;入力!V30,入力!V30,入力!T30)))</f>
        <v/>
      </c>
      <c r="O23" s="110" t="str">
        <f>IF(入力!W30="",IF(入力!X30="","",入力!X30),IF(入力!X30="",入力!W30,IF(入力!W30&gt;入力!X30,入力!X30,入力!W30)))</f>
        <v/>
      </c>
      <c r="P23" s="110" t="str">
        <f>IF(入力!Y30="",IF(入力!Z30="","",入力!Z30),IF(入力!Z30="",入力!Y30,IF(入力!Y30&gt;入力!Z30,入力!Z30,入力!Y30)))</f>
        <v/>
      </c>
      <c r="Q23" s="111" t="str">
        <f>IF(入力!AC30="", IF(入力!AA30="",IF(入力!AB30="","",入力!AB30-入力!Q30),IF(入力!AB30="",入力!AA30-入力!Q30,IF(入力!AA30&gt;入力!AB30,入力!AA30-入力!Q30,入力!AB30-入力!Q30))),入力!AC30)</f>
        <v/>
      </c>
      <c r="R23" s="111" t="str">
        <f>IF(入力!AF30="", IF(入力!AD30="",IF(入力!AE30="","",入力!AE30-入力!Q30),IF(入力!AE30="",入力!AD30-入力!Q30,IF(入力!AD30&gt;入力!AE30,入力!AD30-入力!Q30,入力!AE30-入力!Q30))),入力!AF30)</f>
        <v/>
      </c>
      <c r="S23" s="110" t="str">
        <f>IF(入力!AL30="",IF(入力!AM30="","",入力!AM30),IF(入力!AM30="",入力!AL30,IF(入力!AL30&gt;入力!AM30,入力!AL30,入力!AM30)))</f>
        <v/>
      </c>
      <c r="T23" s="111" t="str">
        <f>IF(入力!AU30="","",入力!AU30)</f>
        <v/>
      </c>
      <c r="U23" s="112" t="str">
        <f>IF(入力!AT30="","",入力!AT30)</f>
        <v/>
      </c>
    </row>
    <row r="24" spans="1:21">
      <c r="A24" s="100">
        <f>IF(入力!A31="","",入力!A31)</f>
        <v>19</v>
      </c>
      <c r="B24" s="83" t="str">
        <f>IF(入力!B31="","",入力!B31)</f>
        <v/>
      </c>
      <c r="C24" s="119" t="str">
        <f>IF(入力!D31="","",入力!D31)</f>
        <v/>
      </c>
      <c r="D24" s="83" t="str">
        <f ca="1">IF(C24="","",VLOOKUP(DATEDIF(C24,DATE(IF(MONTH(TODAY())&lt;=3,YEAR(TODAY())-1,YEAR(TODAY())),4,1),"Y"),{0,"幼児";6,"小１";7,"小２";8,"小３";9,"小４";10,"小５";11,"小６";12,"中１";13,"中２";14,"中３";15,"高１";16,"高２";17,"高３";18,""},2,1))</f>
        <v/>
      </c>
      <c r="E24" s="83" t="str">
        <f>IF(入力!G31="","",入力!G31)</f>
        <v/>
      </c>
      <c r="F24" s="83" t="str">
        <f>IF(入力!H31="","",入力!H31)</f>
        <v/>
      </c>
      <c r="G24" s="83" t="str">
        <f>IF(入力!I31="","",入力!I31)</f>
        <v/>
      </c>
      <c r="H24" s="83" t="str">
        <f>IF(入力!J31="","",入力!J31)</f>
        <v/>
      </c>
      <c r="I24" s="84" t="str">
        <f>IF(入力!K31="","",入力!K31)</f>
        <v/>
      </c>
      <c r="J24" s="84" t="str">
        <f>IF(入力!L31="","",入力!L31)</f>
        <v/>
      </c>
      <c r="K24" s="84" t="str">
        <f t="shared" si="0"/>
        <v/>
      </c>
      <c r="L24" s="84" t="str">
        <f>IF(入力!N31="","",入力!N31)</f>
        <v/>
      </c>
      <c r="M24" s="85" t="str">
        <f t="shared" si="1"/>
        <v/>
      </c>
      <c r="N24" s="109" t="str">
        <f>IF(入力!T31="",IF(入力!V31="","",入力!V31),IF(入力!V31="",入力!T31,IF(入力!T31&gt;入力!V31,入力!V31,入力!T31)))</f>
        <v/>
      </c>
      <c r="O24" s="110" t="str">
        <f>IF(入力!W31="",IF(入力!X31="","",入力!X31),IF(入力!X31="",入力!W31,IF(入力!W31&gt;入力!X31,入力!X31,入力!W31)))</f>
        <v/>
      </c>
      <c r="P24" s="110" t="str">
        <f>IF(入力!Y31="",IF(入力!Z31="","",入力!Z31),IF(入力!Z31="",入力!Y31,IF(入力!Y31&gt;入力!Z31,入力!Z31,入力!Y31)))</f>
        <v/>
      </c>
      <c r="Q24" s="111" t="str">
        <f>IF(入力!AC31="", IF(入力!AA31="",IF(入力!AB31="","",入力!AB31-入力!Q31),IF(入力!AB31="",入力!AA31-入力!Q31,IF(入力!AA31&gt;入力!AB31,入力!AA31-入力!Q31,入力!AB31-入力!Q31))),入力!AC31)</f>
        <v/>
      </c>
      <c r="R24" s="111" t="str">
        <f>IF(入力!AF31="", IF(入力!AD31="",IF(入力!AE31="","",入力!AE31-入力!Q31),IF(入力!AE31="",入力!AD31-入力!Q31,IF(入力!AD31&gt;入力!AE31,入力!AD31-入力!Q31,入力!AE31-入力!Q31))),入力!AF31)</f>
        <v/>
      </c>
      <c r="S24" s="110" t="str">
        <f>IF(入力!AL31="",IF(入力!AM31="","",入力!AM31),IF(入力!AM31="",入力!AL31,IF(入力!AL31&gt;入力!AM31,入力!AL31,入力!AM31)))</f>
        <v/>
      </c>
      <c r="T24" s="111" t="str">
        <f>IF(入力!AU31="","",入力!AU31)</f>
        <v/>
      </c>
      <c r="U24" s="112" t="str">
        <f>IF(入力!AT31="","",入力!AT31)</f>
        <v/>
      </c>
    </row>
    <row r="25" spans="1:21">
      <c r="A25" s="100">
        <f>IF(入力!A32="","",入力!A32)</f>
        <v>20</v>
      </c>
      <c r="B25" s="83" t="str">
        <f>IF(入力!B32="","",入力!B32)</f>
        <v/>
      </c>
      <c r="C25" s="119" t="str">
        <f>IF(入力!D32="","",入力!D32)</f>
        <v/>
      </c>
      <c r="D25" s="83" t="str">
        <f ca="1">IF(C25="","",VLOOKUP(DATEDIF(C25,DATE(IF(MONTH(TODAY())&lt;=3,YEAR(TODAY())-1,YEAR(TODAY())),4,1),"Y"),{0,"幼児";6,"小１";7,"小２";8,"小３";9,"小４";10,"小５";11,"小６";12,"中１";13,"中２";14,"中３";15,"高１";16,"高２";17,"高３";18,""},2,1))</f>
        <v/>
      </c>
      <c r="E25" s="83" t="str">
        <f>IF(入力!G32="","",入力!G32)</f>
        <v/>
      </c>
      <c r="F25" s="83" t="str">
        <f>IF(入力!H32="","",入力!H32)</f>
        <v/>
      </c>
      <c r="G25" s="83" t="str">
        <f>IF(入力!I32="","",入力!I32)</f>
        <v/>
      </c>
      <c r="H25" s="83" t="str">
        <f>IF(入力!J32="","",入力!J32)</f>
        <v/>
      </c>
      <c r="I25" s="84" t="str">
        <f>IF(入力!K32="","",入力!K32)</f>
        <v/>
      </c>
      <c r="J25" s="84" t="str">
        <f>IF(入力!L32="","",入力!L32)</f>
        <v/>
      </c>
      <c r="K25" s="84" t="str">
        <f t="shared" si="0"/>
        <v/>
      </c>
      <c r="L25" s="84" t="str">
        <f>IF(入力!N32="","",入力!N32)</f>
        <v/>
      </c>
      <c r="M25" s="85" t="str">
        <f t="shared" si="1"/>
        <v/>
      </c>
      <c r="N25" s="109" t="str">
        <f>IF(入力!T32="",IF(入力!V32="","",入力!V32),IF(入力!V32="",入力!T32,IF(入力!T32&gt;入力!V32,入力!V32,入力!T32)))</f>
        <v/>
      </c>
      <c r="O25" s="110" t="str">
        <f>IF(入力!W32="",IF(入力!X32="","",入力!X32),IF(入力!X32="",入力!W32,IF(入力!W32&gt;入力!X32,入力!X32,入力!W32)))</f>
        <v/>
      </c>
      <c r="P25" s="110" t="str">
        <f>IF(入力!Y32="",IF(入力!Z32="","",入力!Z32),IF(入力!Z32="",入力!Y32,IF(入力!Y32&gt;入力!Z32,入力!Z32,入力!Y32)))</f>
        <v/>
      </c>
      <c r="Q25" s="111" t="str">
        <f>IF(入力!AC32="", IF(入力!AA32="",IF(入力!AB32="","",入力!AB32-入力!Q32),IF(入力!AB32="",入力!AA32-入力!Q32,IF(入力!AA32&gt;入力!AB32,入力!AA32-入力!Q32,入力!AB32-入力!Q32))),入力!AC32)</f>
        <v/>
      </c>
      <c r="R25" s="111" t="str">
        <f>IF(入力!AF32="", IF(入力!AD32="",IF(入力!AE32="","",入力!AE32-入力!Q32),IF(入力!AE32="",入力!AD32-入力!Q32,IF(入力!AD32&gt;入力!AE32,入力!AD32-入力!Q32,入力!AE32-入力!Q32))),入力!AF32)</f>
        <v/>
      </c>
      <c r="S25" s="110" t="str">
        <f>IF(入力!AL32="",IF(入力!AM32="","",入力!AM32),IF(入力!AM32="",入力!AL32,IF(入力!AL32&gt;入力!AM32,入力!AL32,入力!AM32)))</f>
        <v/>
      </c>
      <c r="T25" s="111" t="str">
        <f>IF(入力!AU32="","",入力!AU32)</f>
        <v/>
      </c>
      <c r="U25" s="112" t="str">
        <f>IF(入力!AT32="","",入力!AT32)</f>
        <v/>
      </c>
    </row>
    <row r="26" spans="1:21">
      <c r="A26" s="100">
        <f>IF(入力!A33="","",入力!A33)</f>
        <v>21</v>
      </c>
      <c r="B26" s="83" t="str">
        <f>IF(入力!B33="","",入力!B33)</f>
        <v/>
      </c>
      <c r="C26" s="119" t="str">
        <f>IF(入力!D33="","",入力!D33)</f>
        <v/>
      </c>
      <c r="D26" s="83" t="str">
        <f ca="1">IF(C26="","",VLOOKUP(DATEDIF(C26,DATE(IF(MONTH(TODAY())&lt;=3,YEAR(TODAY())-1,YEAR(TODAY())),4,1),"Y"),{0,"幼児";6,"小１";7,"小２";8,"小３";9,"小４";10,"小５";11,"小６";12,"中１";13,"中２";14,"中３";15,"高１";16,"高２";17,"高３";18,""},2,1))</f>
        <v/>
      </c>
      <c r="E26" s="83" t="str">
        <f>IF(入力!G33="","",入力!G33)</f>
        <v/>
      </c>
      <c r="F26" s="83" t="str">
        <f>IF(入力!H33="","",入力!H33)</f>
        <v/>
      </c>
      <c r="G26" s="83" t="str">
        <f>IF(入力!I33="","",入力!I33)</f>
        <v/>
      </c>
      <c r="H26" s="83" t="str">
        <f>IF(入力!J33="","",入力!J33)</f>
        <v/>
      </c>
      <c r="I26" s="84" t="str">
        <f>IF(入力!K33="","",入力!K33)</f>
        <v/>
      </c>
      <c r="J26" s="84" t="str">
        <f>IF(入力!L33="","",入力!L33)</f>
        <v/>
      </c>
      <c r="K26" s="84" t="str">
        <f t="shared" si="0"/>
        <v/>
      </c>
      <c r="L26" s="84" t="str">
        <f>IF(入力!N33="","",入力!N33)</f>
        <v/>
      </c>
      <c r="M26" s="85" t="str">
        <f t="shared" si="1"/>
        <v/>
      </c>
      <c r="N26" s="109" t="str">
        <f>IF(入力!T33="",IF(入力!V33="","",入力!V33),IF(入力!V33="",入力!T33,IF(入力!T33&gt;入力!V33,入力!V33,入力!T33)))</f>
        <v/>
      </c>
      <c r="O26" s="110" t="str">
        <f>IF(入力!W33="",IF(入力!X33="","",入力!X33),IF(入力!X33="",入力!W33,IF(入力!W33&gt;入力!X33,入力!X33,入力!W33)))</f>
        <v/>
      </c>
      <c r="P26" s="110" t="str">
        <f>IF(入力!Y33="",IF(入力!Z33="","",入力!Z33),IF(入力!Z33="",入力!Y33,IF(入力!Y33&gt;入力!Z33,入力!Z33,入力!Y33)))</f>
        <v/>
      </c>
      <c r="Q26" s="111" t="str">
        <f>IF(入力!AC33="", IF(入力!AA33="",IF(入力!AB33="","",入力!AB33-入力!Q33),IF(入力!AB33="",入力!AA33-入力!Q33,IF(入力!AA33&gt;入力!AB33,入力!AA33-入力!Q33,入力!AB33-入力!Q33))),入力!AC33)</f>
        <v/>
      </c>
      <c r="R26" s="111" t="str">
        <f>IF(入力!AF33="", IF(入力!AD33="",IF(入力!AE33="","",入力!AE33-入力!Q33),IF(入力!AE33="",入力!AD33-入力!Q33,IF(入力!AD33&gt;入力!AE33,入力!AD33-入力!Q33,入力!AE33-入力!Q33))),入力!AF33)</f>
        <v/>
      </c>
      <c r="S26" s="110" t="str">
        <f>IF(入力!AL33="",IF(入力!AM33="","",入力!AM33),IF(入力!AM33="",入力!AL33,IF(入力!AL33&gt;入力!AM33,入力!AL33,入力!AM33)))</f>
        <v/>
      </c>
      <c r="T26" s="111" t="str">
        <f>IF(入力!AU33="","",入力!AU33)</f>
        <v/>
      </c>
      <c r="U26" s="112" t="str">
        <f>IF(入力!AT33="","",入力!AT33)</f>
        <v/>
      </c>
    </row>
    <row r="27" spans="1:21">
      <c r="A27" s="100">
        <f>IF(入力!A34="","",入力!A34)</f>
        <v>22</v>
      </c>
      <c r="B27" s="83" t="str">
        <f>IF(入力!B34="","",入力!B34)</f>
        <v/>
      </c>
      <c r="C27" s="119" t="str">
        <f>IF(入力!D34="","",入力!D34)</f>
        <v/>
      </c>
      <c r="D27" s="83" t="str">
        <f ca="1">IF(C27="","",VLOOKUP(DATEDIF(C27,DATE(IF(MONTH(TODAY())&lt;=3,YEAR(TODAY())-1,YEAR(TODAY())),4,1),"Y"),{0,"幼児";6,"小１";7,"小２";8,"小３";9,"小４";10,"小５";11,"小６";12,"中１";13,"中２";14,"中３";15,"高１";16,"高２";17,"高３";18,""},2,1))</f>
        <v/>
      </c>
      <c r="E27" s="83" t="str">
        <f>IF(入力!G34="","",入力!G34)</f>
        <v/>
      </c>
      <c r="F27" s="83" t="str">
        <f>IF(入力!H34="","",入力!H34)</f>
        <v/>
      </c>
      <c r="G27" s="83" t="str">
        <f>IF(入力!I34="","",入力!I34)</f>
        <v/>
      </c>
      <c r="H27" s="83" t="str">
        <f>IF(入力!J34="","",入力!J34)</f>
        <v/>
      </c>
      <c r="I27" s="84" t="str">
        <f>IF(入力!K34="","",入力!K34)</f>
        <v/>
      </c>
      <c r="J27" s="84" t="str">
        <f>IF(入力!L34="","",入力!L34)</f>
        <v/>
      </c>
      <c r="K27" s="84" t="str">
        <f t="shared" si="0"/>
        <v/>
      </c>
      <c r="L27" s="84" t="str">
        <f>IF(入力!N34="","",入力!N34)</f>
        <v/>
      </c>
      <c r="M27" s="85" t="str">
        <f t="shared" si="1"/>
        <v/>
      </c>
      <c r="N27" s="109" t="str">
        <f>IF(入力!T34="",IF(入力!V34="","",入力!V34),IF(入力!V34="",入力!T34,IF(入力!T34&gt;入力!V34,入力!V34,入力!T34)))</f>
        <v/>
      </c>
      <c r="O27" s="110" t="str">
        <f>IF(入力!W34="",IF(入力!X34="","",入力!X34),IF(入力!X34="",入力!W34,IF(入力!W34&gt;入力!X34,入力!X34,入力!W34)))</f>
        <v/>
      </c>
      <c r="P27" s="110" t="str">
        <f>IF(入力!Y34="",IF(入力!Z34="","",入力!Z34),IF(入力!Z34="",入力!Y34,IF(入力!Y34&gt;入力!Z34,入力!Z34,入力!Y34)))</f>
        <v/>
      </c>
      <c r="Q27" s="111" t="str">
        <f>IF(入力!AC34="", IF(入力!AA34="",IF(入力!AB34="","",入力!AB34-入力!Q34),IF(入力!AB34="",入力!AA34-入力!Q34,IF(入力!AA34&gt;入力!AB34,入力!AA34-入力!Q34,入力!AB34-入力!Q34))),入力!AC34)</f>
        <v/>
      </c>
      <c r="R27" s="111" t="str">
        <f>IF(入力!AF34="", IF(入力!AD34="",IF(入力!AE34="","",入力!AE34-入力!Q34),IF(入力!AE34="",入力!AD34-入力!Q34,IF(入力!AD34&gt;入力!AE34,入力!AD34-入力!Q34,入力!AE34-入力!Q34))),入力!AF34)</f>
        <v/>
      </c>
      <c r="S27" s="110" t="str">
        <f>IF(入力!AL34="",IF(入力!AM34="","",入力!AM34),IF(入力!AM34="",入力!AL34,IF(入力!AL34&gt;入力!AM34,入力!AL34,入力!AM34)))</f>
        <v/>
      </c>
      <c r="T27" s="111" t="str">
        <f>IF(入力!AU34="","",入力!AU34)</f>
        <v/>
      </c>
      <c r="U27" s="112" t="str">
        <f>IF(入力!AT34="","",入力!AT34)</f>
        <v/>
      </c>
    </row>
    <row r="28" spans="1:21">
      <c r="A28" s="100">
        <f>IF(入力!A35="","",入力!A35)</f>
        <v>23</v>
      </c>
      <c r="B28" s="83" t="str">
        <f>IF(入力!B35="","",入力!B35)</f>
        <v/>
      </c>
      <c r="C28" s="119" t="str">
        <f>IF(入力!D35="","",入力!D35)</f>
        <v/>
      </c>
      <c r="D28" s="83" t="str">
        <f ca="1">IF(C28="","",VLOOKUP(DATEDIF(C28,DATE(IF(MONTH(TODAY())&lt;=3,YEAR(TODAY())-1,YEAR(TODAY())),4,1),"Y"),{0,"幼児";6,"小１";7,"小２";8,"小３";9,"小４";10,"小５";11,"小６";12,"中１";13,"中２";14,"中３";15,"高１";16,"高２";17,"高３";18,""},2,1))</f>
        <v/>
      </c>
      <c r="E28" s="83" t="str">
        <f>IF(入力!G35="","",入力!G35)</f>
        <v/>
      </c>
      <c r="F28" s="83" t="str">
        <f>IF(入力!H35="","",入力!H35)</f>
        <v/>
      </c>
      <c r="G28" s="83" t="str">
        <f>IF(入力!I35="","",入力!I35)</f>
        <v/>
      </c>
      <c r="H28" s="83" t="str">
        <f>IF(入力!J35="","",入力!J35)</f>
        <v/>
      </c>
      <c r="I28" s="84" t="str">
        <f>IF(入力!K35="","",入力!K35)</f>
        <v/>
      </c>
      <c r="J28" s="84" t="str">
        <f>IF(入力!L35="","",入力!L35)</f>
        <v/>
      </c>
      <c r="K28" s="84" t="str">
        <f t="shared" si="0"/>
        <v/>
      </c>
      <c r="L28" s="84" t="str">
        <f>IF(入力!N35="","",入力!N35)</f>
        <v/>
      </c>
      <c r="M28" s="85" t="str">
        <f t="shared" si="1"/>
        <v/>
      </c>
      <c r="N28" s="109" t="str">
        <f>IF(入力!T35="",IF(入力!V35="","",入力!V35),IF(入力!V35="",入力!T35,IF(入力!T35&gt;入力!V35,入力!V35,入力!T35)))</f>
        <v/>
      </c>
      <c r="O28" s="110" t="str">
        <f>IF(入力!W35="",IF(入力!X35="","",入力!X35),IF(入力!X35="",入力!W35,IF(入力!W35&gt;入力!X35,入力!X35,入力!W35)))</f>
        <v/>
      </c>
      <c r="P28" s="110" t="str">
        <f>IF(入力!Y35="",IF(入力!Z35="","",入力!Z35),IF(入力!Z35="",入力!Y35,IF(入力!Y35&gt;入力!Z35,入力!Z35,入力!Y35)))</f>
        <v/>
      </c>
      <c r="Q28" s="111" t="str">
        <f>IF(入力!AC35="", IF(入力!AA35="",IF(入力!AB35="","",入力!AB35-入力!Q35),IF(入力!AB35="",入力!AA35-入力!Q35,IF(入力!AA35&gt;入力!AB35,入力!AA35-入力!Q35,入力!AB35-入力!Q35))),入力!AC35)</f>
        <v/>
      </c>
      <c r="R28" s="111" t="str">
        <f>IF(入力!AF35="", IF(入力!AD35="",IF(入力!AE35="","",入力!AE35-入力!Q35),IF(入力!AE35="",入力!AD35-入力!Q35,IF(入力!AD35&gt;入力!AE35,入力!AD35-入力!Q35,入力!AE35-入力!Q35))),入力!AF35)</f>
        <v/>
      </c>
      <c r="S28" s="110" t="str">
        <f>IF(入力!AL35="",IF(入力!AM35="","",入力!AM35),IF(入力!AM35="",入力!AL35,IF(入力!AL35&gt;入力!AM35,入力!AL35,入力!AM35)))</f>
        <v/>
      </c>
      <c r="T28" s="111" t="str">
        <f>IF(入力!AU35="","",入力!AU35)</f>
        <v/>
      </c>
      <c r="U28" s="112" t="str">
        <f>IF(入力!AT35="","",入力!AT35)</f>
        <v/>
      </c>
    </row>
    <row r="29" spans="1:21">
      <c r="A29" s="100">
        <f>IF(入力!A36="","",入力!A36)</f>
        <v>24</v>
      </c>
      <c r="B29" s="83" t="str">
        <f>IF(入力!B36="","",入力!B36)</f>
        <v/>
      </c>
      <c r="C29" s="119" t="str">
        <f>IF(入力!D36="","",入力!D36)</f>
        <v/>
      </c>
      <c r="D29" s="83" t="str">
        <f ca="1">IF(C29="","",VLOOKUP(DATEDIF(C29,DATE(IF(MONTH(TODAY())&lt;=3,YEAR(TODAY())-1,YEAR(TODAY())),4,1),"Y"),{0,"幼児";6,"小１";7,"小２";8,"小３";9,"小４";10,"小５";11,"小６";12,"中１";13,"中２";14,"中３";15,"高１";16,"高２";17,"高３";18,""},2,1))</f>
        <v/>
      </c>
      <c r="E29" s="83" t="str">
        <f>IF(入力!G36="","",入力!G36)</f>
        <v/>
      </c>
      <c r="F29" s="83" t="str">
        <f>IF(入力!H36="","",入力!H36)</f>
        <v/>
      </c>
      <c r="G29" s="83" t="str">
        <f>IF(入力!I36="","",入力!I36)</f>
        <v/>
      </c>
      <c r="H29" s="83" t="str">
        <f>IF(入力!J36="","",入力!J36)</f>
        <v/>
      </c>
      <c r="I29" s="84" t="str">
        <f>IF(入力!K36="","",入力!K36)</f>
        <v/>
      </c>
      <c r="J29" s="84" t="str">
        <f>IF(入力!L36="","",入力!L36)</f>
        <v/>
      </c>
      <c r="K29" s="84" t="str">
        <f t="shared" si="0"/>
        <v/>
      </c>
      <c r="L29" s="84" t="str">
        <f>IF(入力!N36="","",入力!N36)</f>
        <v/>
      </c>
      <c r="M29" s="85" t="str">
        <f t="shared" si="1"/>
        <v/>
      </c>
      <c r="N29" s="109" t="str">
        <f>IF(入力!T36="",IF(入力!V36="","",入力!V36),IF(入力!V36="",入力!T36,IF(入力!T36&gt;入力!V36,入力!V36,入力!T36)))</f>
        <v/>
      </c>
      <c r="O29" s="110" t="str">
        <f>IF(入力!W36="",IF(入力!X36="","",入力!X36),IF(入力!X36="",入力!W36,IF(入力!W36&gt;入力!X36,入力!X36,入力!W36)))</f>
        <v/>
      </c>
      <c r="P29" s="110" t="str">
        <f>IF(入力!Y36="",IF(入力!Z36="","",入力!Z36),IF(入力!Z36="",入力!Y36,IF(入力!Y36&gt;入力!Z36,入力!Z36,入力!Y36)))</f>
        <v/>
      </c>
      <c r="Q29" s="111" t="str">
        <f>IF(入力!AC36="", IF(入力!AA36="",IF(入力!AB36="","",入力!AB36-入力!Q36),IF(入力!AB36="",入力!AA36-入力!Q36,IF(入力!AA36&gt;入力!AB36,入力!AA36-入力!Q36,入力!AB36-入力!Q36))),入力!AC36)</f>
        <v/>
      </c>
      <c r="R29" s="111" t="str">
        <f>IF(入力!AF36="", IF(入力!AD36="",IF(入力!AE36="","",入力!AE36-入力!Q36),IF(入力!AE36="",入力!AD36-入力!Q36,IF(入力!AD36&gt;入力!AE36,入力!AD36-入力!Q36,入力!AE36-入力!Q36))),入力!AF36)</f>
        <v/>
      </c>
      <c r="S29" s="110" t="str">
        <f>IF(入力!AL36="",IF(入力!AM36="","",入力!AM36),IF(入力!AM36="",入力!AL36,IF(入力!AL36&gt;入力!AM36,入力!AL36,入力!AM36)))</f>
        <v/>
      </c>
      <c r="T29" s="111" t="str">
        <f>IF(入力!AU36="","",入力!AU36)</f>
        <v/>
      </c>
      <c r="U29" s="112" t="str">
        <f>IF(入力!AT36="","",入力!AT36)</f>
        <v/>
      </c>
    </row>
    <row r="30" spans="1:21">
      <c r="A30" s="100">
        <f>IF(入力!A37="","",入力!A37)</f>
        <v>25</v>
      </c>
      <c r="B30" s="83" t="str">
        <f>IF(入力!B37="","",入力!B37)</f>
        <v/>
      </c>
      <c r="C30" s="119" t="str">
        <f>IF(入力!D37="","",入力!D37)</f>
        <v/>
      </c>
      <c r="D30" s="83" t="str">
        <f ca="1">IF(C30="","",VLOOKUP(DATEDIF(C30,DATE(IF(MONTH(TODAY())&lt;=3,YEAR(TODAY())-1,YEAR(TODAY())),4,1),"Y"),{0,"幼児";6,"小１";7,"小２";8,"小３";9,"小４";10,"小５";11,"小６";12,"中１";13,"中２";14,"中３";15,"高１";16,"高２";17,"高３";18,""},2,1))</f>
        <v/>
      </c>
      <c r="E30" s="83" t="str">
        <f>IF(入力!G37="","",入力!G37)</f>
        <v/>
      </c>
      <c r="F30" s="83" t="str">
        <f>IF(入力!H37="","",入力!H37)</f>
        <v/>
      </c>
      <c r="G30" s="83" t="str">
        <f>IF(入力!I37="","",入力!I37)</f>
        <v/>
      </c>
      <c r="H30" s="83" t="str">
        <f>IF(入力!J37="","",入力!J37)</f>
        <v/>
      </c>
      <c r="I30" s="84" t="str">
        <f>IF(入力!K37="","",入力!K37)</f>
        <v/>
      </c>
      <c r="J30" s="84" t="str">
        <f>IF(入力!L37="","",入力!L37)</f>
        <v/>
      </c>
      <c r="K30" s="84" t="str">
        <f t="shared" si="0"/>
        <v/>
      </c>
      <c r="L30" s="84" t="str">
        <f>IF(入力!N37="","",入力!N37)</f>
        <v/>
      </c>
      <c r="M30" s="85" t="str">
        <f t="shared" si="1"/>
        <v/>
      </c>
      <c r="N30" s="109" t="str">
        <f>IF(入力!T37="",IF(入力!V37="","",入力!V37),IF(入力!V37="",入力!T37,IF(入力!T37&gt;入力!V37,入力!V37,入力!T37)))</f>
        <v/>
      </c>
      <c r="O30" s="110" t="str">
        <f>IF(入力!W37="",IF(入力!X37="","",入力!X37),IF(入力!X37="",入力!W37,IF(入力!W37&gt;入力!X37,入力!X37,入力!W37)))</f>
        <v/>
      </c>
      <c r="P30" s="110" t="str">
        <f>IF(入力!Y37="",IF(入力!Z37="","",入力!Z37),IF(入力!Z37="",入力!Y37,IF(入力!Y37&gt;入力!Z37,入力!Z37,入力!Y37)))</f>
        <v/>
      </c>
      <c r="Q30" s="111" t="str">
        <f>IF(入力!AC37="", IF(入力!AA37="",IF(入力!AB37="","",入力!AB37-入力!Q37),IF(入力!AB37="",入力!AA37-入力!Q37,IF(入力!AA37&gt;入力!AB37,入力!AA37-入力!Q37,入力!AB37-入力!Q37))),入力!AC37)</f>
        <v/>
      </c>
      <c r="R30" s="111" t="str">
        <f>IF(入力!AF37="", IF(入力!AD37="",IF(入力!AE37="","",入力!AE37-入力!Q37),IF(入力!AE37="",入力!AD37-入力!Q37,IF(入力!AD37&gt;入力!AE37,入力!AD37-入力!Q37,入力!AE37-入力!Q37))),入力!AF37)</f>
        <v/>
      </c>
      <c r="S30" s="110" t="str">
        <f>IF(入力!AL37="",IF(入力!AM37="","",入力!AM37),IF(入力!AM37="",入力!AL37,IF(入力!AL37&gt;入力!AM37,入力!AL37,入力!AM37)))</f>
        <v/>
      </c>
      <c r="T30" s="111" t="str">
        <f>IF(入力!AU37="","",入力!AU37)</f>
        <v/>
      </c>
      <c r="U30" s="112" t="str">
        <f>IF(入力!AT37="","",入力!AT37)</f>
        <v/>
      </c>
    </row>
    <row r="31" spans="1:21">
      <c r="A31" s="100">
        <f>IF(入力!A38="","",入力!A38)</f>
        <v>26</v>
      </c>
      <c r="B31" s="83" t="str">
        <f>IF(入力!B38="","",入力!B38)</f>
        <v/>
      </c>
      <c r="C31" s="119" t="str">
        <f>IF(入力!D38="","",入力!D38)</f>
        <v/>
      </c>
      <c r="D31" s="83" t="str">
        <f ca="1">IF(C31="","",VLOOKUP(DATEDIF(C31,DATE(IF(MONTH(TODAY())&lt;=3,YEAR(TODAY())-1,YEAR(TODAY())),4,1),"Y"),{0,"幼児";6,"小１";7,"小２";8,"小３";9,"小４";10,"小５";11,"小６";12,"中１";13,"中２";14,"中３";15,"高１";16,"高２";17,"高３";18,""},2,1))</f>
        <v/>
      </c>
      <c r="E31" s="83" t="str">
        <f>IF(入力!G38="","",入力!G38)</f>
        <v/>
      </c>
      <c r="F31" s="83" t="str">
        <f>IF(入力!H38="","",入力!H38)</f>
        <v/>
      </c>
      <c r="G31" s="83" t="str">
        <f>IF(入力!I38="","",入力!I38)</f>
        <v/>
      </c>
      <c r="H31" s="83" t="str">
        <f>IF(入力!J38="","",入力!J38)</f>
        <v/>
      </c>
      <c r="I31" s="84" t="str">
        <f>IF(入力!K38="","",入力!K38)</f>
        <v/>
      </c>
      <c r="J31" s="84" t="str">
        <f>IF(入力!L38="","",入力!L38)</f>
        <v/>
      </c>
      <c r="K31" s="84" t="str">
        <f t="shared" si="0"/>
        <v/>
      </c>
      <c r="L31" s="84" t="str">
        <f>IF(入力!N38="","",入力!N38)</f>
        <v/>
      </c>
      <c r="M31" s="85" t="str">
        <f t="shared" si="1"/>
        <v/>
      </c>
      <c r="N31" s="109" t="str">
        <f>IF(入力!T38="",IF(入力!V38="","",入力!V38),IF(入力!V38="",入力!T38,IF(入力!T38&gt;入力!V38,入力!V38,入力!T38)))</f>
        <v/>
      </c>
      <c r="O31" s="110" t="str">
        <f>IF(入力!W38="",IF(入力!X38="","",入力!X38),IF(入力!X38="",入力!W38,IF(入力!W38&gt;入力!X38,入力!X38,入力!W38)))</f>
        <v/>
      </c>
      <c r="P31" s="110" t="str">
        <f>IF(入力!Y38="",IF(入力!Z38="","",入力!Z38),IF(入力!Z38="",入力!Y38,IF(入力!Y38&gt;入力!Z38,入力!Z38,入力!Y38)))</f>
        <v/>
      </c>
      <c r="Q31" s="111" t="str">
        <f>IF(入力!AC38="", IF(入力!AA38="",IF(入力!AB38="","",入力!AB38-入力!Q38),IF(入力!AB38="",入力!AA38-入力!Q38,IF(入力!AA38&gt;入力!AB38,入力!AA38-入力!Q38,入力!AB38-入力!Q38))),入力!AC38)</f>
        <v/>
      </c>
      <c r="R31" s="111" t="str">
        <f>IF(入力!AF38="", IF(入力!AD38="",IF(入力!AE38="","",入力!AE38-入力!Q38),IF(入力!AE38="",入力!AD38-入力!Q38,IF(入力!AD38&gt;入力!AE38,入力!AD38-入力!Q38,入力!AE38-入力!Q38))),入力!AF38)</f>
        <v/>
      </c>
      <c r="S31" s="110" t="str">
        <f>IF(入力!AL38="",IF(入力!AM38="","",入力!AM38),IF(入力!AM38="",入力!AL38,IF(入力!AL38&gt;入力!AM38,入力!AL38,入力!AM38)))</f>
        <v/>
      </c>
      <c r="T31" s="111" t="str">
        <f>IF(入力!AU38="","",入力!AU38)</f>
        <v/>
      </c>
      <c r="U31" s="112" t="str">
        <f>IF(入力!AT38="","",入力!AT38)</f>
        <v/>
      </c>
    </row>
    <row r="32" spans="1:21">
      <c r="A32" s="100">
        <f>IF(入力!A39="","",入力!A39)</f>
        <v>27</v>
      </c>
      <c r="B32" s="83" t="str">
        <f>IF(入力!B39="","",入力!B39)</f>
        <v/>
      </c>
      <c r="C32" s="119" t="str">
        <f>IF(入力!D39="","",入力!D39)</f>
        <v/>
      </c>
      <c r="D32" s="83" t="str">
        <f ca="1">IF(C32="","",VLOOKUP(DATEDIF(C32,DATE(IF(MONTH(TODAY())&lt;=3,YEAR(TODAY())-1,YEAR(TODAY())),4,1),"Y"),{0,"幼児";6,"小１";7,"小２";8,"小３";9,"小４";10,"小５";11,"小６";12,"中１";13,"中２";14,"中３";15,"高１";16,"高２";17,"高３";18,""},2,1))</f>
        <v/>
      </c>
      <c r="E32" s="83" t="str">
        <f>IF(入力!G39="","",入力!G39)</f>
        <v/>
      </c>
      <c r="F32" s="83" t="str">
        <f>IF(入力!H39="","",入力!H39)</f>
        <v/>
      </c>
      <c r="G32" s="83" t="str">
        <f>IF(入力!I39="","",入力!I39)</f>
        <v/>
      </c>
      <c r="H32" s="83" t="str">
        <f>IF(入力!J39="","",入力!J39)</f>
        <v/>
      </c>
      <c r="I32" s="84" t="str">
        <f>IF(入力!K39="","",入力!K39)</f>
        <v/>
      </c>
      <c r="J32" s="84" t="str">
        <f>IF(入力!L39="","",入力!L39)</f>
        <v/>
      </c>
      <c r="K32" s="84" t="str">
        <f t="shared" si="0"/>
        <v/>
      </c>
      <c r="L32" s="84" t="str">
        <f>IF(入力!N39="","",入力!N39)</f>
        <v/>
      </c>
      <c r="M32" s="85" t="str">
        <f t="shared" si="1"/>
        <v/>
      </c>
      <c r="N32" s="109" t="str">
        <f>IF(入力!T39="",IF(入力!V39="","",入力!V39),IF(入力!V39="",入力!T39,IF(入力!T39&gt;入力!V39,入力!V39,入力!T39)))</f>
        <v/>
      </c>
      <c r="O32" s="110" t="str">
        <f>IF(入力!W39="",IF(入力!X39="","",入力!X39),IF(入力!X39="",入力!W39,IF(入力!W39&gt;入力!X39,入力!X39,入力!W39)))</f>
        <v/>
      </c>
      <c r="P32" s="110" t="str">
        <f>IF(入力!Y39="",IF(入力!Z39="","",入力!Z39),IF(入力!Z39="",入力!Y39,IF(入力!Y39&gt;入力!Z39,入力!Z39,入力!Y39)))</f>
        <v/>
      </c>
      <c r="Q32" s="111" t="str">
        <f>IF(入力!AC39="", IF(入力!AA39="",IF(入力!AB39="","",入力!AB39-入力!Q39),IF(入力!AB39="",入力!AA39-入力!Q39,IF(入力!AA39&gt;入力!AB39,入力!AA39-入力!Q39,入力!AB39-入力!Q39))),入力!AC39)</f>
        <v/>
      </c>
      <c r="R32" s="111" t="str">
        <f>IF(入力!AF39="", IF(入力!AD39="",IF(入力!AE39="","",入力!AE39-入力!Q39),IF(入力!AE39="",入力!AD39-入力!Q39,IF(入力!AD39&gt;入力!AE39,入力!AD39-入力!Q39,入力!AE39-入力!Q39))),入力!AF39)</f>
        <v/>
      </c>
      <c r="S32" s="110" t="str">
        <f>IF(入力!AL39="",IF(入力!AM39="","",入力!AM39),IF(入力!AM39="",入力!AL39,IF(入力!AL39&gt;入力!AM39,入力!AL39,入力!AM39)))</f>
        <v/>
      </c>
      <c r="T32" s="111" t="str">
        <f>IF(入力!AU39="","",入力!AU39)</f>
        <v/>
      </c>
      <c r="U32" s="112" t="str">
        <f>IF(入力!AT39="","",入力!AT39)</f>
        <v/>
      </c>
    </row>
    <row r="33" spans="1:41">
      <c r="A33" s="100">
        <f>IF(入力!A40="","",入力!A40)</f>
        <v>28</v>
      </c>
      <c r="B33" s="83" t="str">
        <f>IF(入力!B40="","",入力!B40)</f>
        <v/>
      </c>
      <c r="C33" s="119" t="str">
        <f>IF(入力!D40="","",入力!D40)</f>
        <v/>
      </c>
      <c r="D33" s="83" t="str">
        <f ca="1">IF(C33="","",VLOOKUP(DATEDIF(C33,DATE(IF(MONTH(TODAY())&lt;=3,YEAR(TODAY())-1,YEAR(TODAY())),4,1),"Y"),{0,"幼児";6,"小１";7,"小２";8,"小３";9,"小４";10,"小５";11,"小６";12,"中１";13,"中２";14,"中３";15,"高１";16,"高２";17,"高３";18,""},2,1))</f>
        <v/>
      </c>
      <c r="E33" s="83" t="str">
        <f>IF(入力!G40="","",入力!G40)</f>
        <v/>
      </c>
      <c r="F33" s="83" t="str">
        <f>IF(入力!H40="","",入力!H40)</f>
        <v/>
      </c>
      <c r="G33" s="83" t="str">
        <f>IF(入力!I40="","",入力!I40)</f>
        <v/>
      </c>
      <c r="H33" s="83" t="str">
        <f>IF(入力!J40="","",入力!J40)</f>
        <v/>
      </c>
      <c r="I33" s="84" t="str">
        <f>IF(入力!K40="","",入力!K40)</f>
        <v/>
      </c>
      <c r="J33" s="84" t="str">
        <f>IF(入力!L40="","",入力!L40)</f>
        <v/>
      </c>
      <c r="K33" s="84" t="str">
        <f t="shared" si="0"/>
        <v/>
      </c>
      <c r="L33" s="84" t="str">
        <f>IF(入力!N40="","",入力!N40)</f>
        <v/>
      </c>
      <c r="M33" s="85" t="str">
        <f t="shared" si="1"/>
        <v/>
      </c>
      <c r="N33" s="109" t="str">
        <f>IF(入力!T40="",IF(入力!V40="","",入力!V40),IF(入力!V40="",入力!T40,IF(入力!T40&gt;入力!V40,入力!V40,入力!T40)))</f>
        <v/>
      </c>
      <c r="O33" s="110" t="str">
        <f>IF(入力!W40="",IF(入力!X40="","",入力!X40),IF(入力!X40="",入力!W40,IF(入力!W40&gt;入力!X40,入力!X40,入力!W40)))</f>
        <v/>
      </c>
      <c r="P33" s="110" t="str">
        <f>IF(入力!Y40="",IF(入力!Z40="","",入力!Z40),IF(入力!Z40="",入力!Y40,IF(入力!Y40&gt;入力!Z40,入力!Z40,入力!Y40)))</f>
        <v/>
      </c>
      <c r="Q33" s="111" t="str">
        <f>IF(入力!AC40="", IF(入力!AA40="",IF(入力!AB40="","",入力!AB40-入力!Q40),IF(入力!AB40="",入力!AA40-入力!Q40,IF(入力!AA40&gt;入力!AB40,入力!AA40-入力!Q40,入力!AB40-入力!Q40))),入力!AC40)</f>
        <v/>
      </c>
      <c r="R33" s="111" t="str">
        <f>IF(入力!AF40="", IF(入力!AD40="",IF(入力!AE40="","",入力!AE40-入力!Q40),IF(入力!AE40="",入力!AD40-入力!Q40,IF(入力!AD40&gt;入力!AE40,入力!AD40-入力!Q40,入力!AE40-入力!Q40))),入力!AF40)</f>
        <v/>
      </c>
      <c r="S33" s="110" t="str">
        <f>IF(入力!AL40="",IF(入力!AM40="","",入力!AM40),IF(入力!AM40="",入力!AL40,IF(入力!AL40&gt;入力!AM40,入力!AL40,入力!AM40)))</f>
        <v/>
      </c>
      <c r="T33" s="111" t="str">
        <f>IF(入力!AU40="","",入力!AU40)</f>
        <v/>
      </c>
      <c r="U33" s="112" t="str">
        <f>IF(入力!AT40="","",入力!AT40)</f>
        <v/>
      </c>
    </row>
    <row r="34" spans="1:41">
      <c r="A34" s="100">
        <f>IF(入力!A41="","",入力!A41)</f>
        <v>29</v>
      </c>
      <c r="B34" s="83" t="str">
        <f>IF(入力!B41="","",入力!B41)</f>
        <v/>
      </c>
      <c r="C34" s="119" t="str">
        <f>IF(入力!D41="","",入力!D41)</f>
        <v/>
      </c>
      <c r="D34" s="83" t="str">
        <f ca="1">IF(C34="","",VLOOKUP(DATEDIF(C34,DATE(IF(MONTH(TODAY())&lt;=3,YEAR(TODAY())-1,YEAR(TODAY())),4,1),"Y"),{0,"幼児";6,"小１";7,"小２";8,"小３";9,"小４";10,"小５";11,"小６";12,"中１";13,"中２";14,"中３";15,"高１";16,"高２";17,"高３";18,""},2,1))</f>
        <v/>
      </c>
      <c r="E34" s="83" t="str">
        <f>IF(入力!G41="","",入力!G41)</f>
        <v/>
      </c>
      <c r="F34" s="83" t="str">
        <f>IF(入力!H41="","",入力!H41)</f>
        <v/>
      </c>
      <c r="G34" s="83" t="str">
        <f>IF(入力!I41="","",入力!I41)</f>
        <v/>
      </c>
      <c r="H34" s="83" t="str">
        <f>IF(入力!J41="","",入力!J41)</f>
        <v/>
      </c>
      <c r="I34" s="84" t="str">
        <f>IF(入力!K41="","",入力!K41)</f>
        <v/>
      </c>
      <c r="J34" s="84" t="str">
        <f>IF(入力!L41="","",入力!L41)</f>
        <v/>
      </c>
      <c r="K34" s="84" t="str">
        <f t="shared" si="0"/>
        <v/>
      </c>
      <c r="L34" s="84" t="str">
        <f>IF(入力!N41="","",入力!N41)</f>
        <v/>
      </c>
      <c r="M34" s="85" t="str">
        <f t="shared" si="1"/>
        <v/>
      </c>
      <c r="N34" s="109" t="str">
        <f>IF(入力!T41="",IF(入力!V41="","",入力!V41),IF(入力!V41="",入力!T41,IF(入力!T41&gt;入力!V41,入力!V41,入力!T41)))</f>
        <v/>
      </c>
      <c r="O34" s="110" t="str">
        <f>IF(入力!W41="",IF(入力!X41="","",入力!X41),IF(入力!X41="",入力!W41,IF(入力!W41&gt;入力!X41,入力!X41,入力!W41)))</f>
        <v/>
      </c>
      <c r="P34" s="110" t="str">
        <f>IF(入力!Y41="",IF(入力!Z41="","",入力!Z41),IF(入力!Z41="",入力!Y41,IF(入力!Y41&gt;入力!Z41,入力!Z41,入力!Y41)))</f>
        <v/>
      </c>
      <c r="Q34" s="111" t="str">
        <f>IF(入力!AC41="", IF(入力!AA41="",IF(入力!AB41="","",入力!AB41-入力!Q41),IF(入力!AB41="",入力!AA41-入力!Q41,IF(入力!AA41&gt;入力!AB41,入力!AA41-入力!Q41,入力!AB41-入力!Q41))),入力!AC41)</f>
        <v/>
      </c>
      <c r="R34" s="111" t="str">
        <f>IF(入力!AF41="", IF(入力!AD41="",IF(入力!AE41="","",入力!AE41-入力!Q41),IF(入力!AE41="",入力!AD41-入力!Q41,IF(入力!AD41&gt;入力!AE41,入力!AD41-入力!Q41,入力!AE41-入力!Q41))),入力!AF41)</f>
        <v/>
      </c>
      <c r="S34" s="110" t="str">
        <f>IF(入力!AL41="",IF(入力!AM41="","",入力!AM41),IF(入力!AM41="",入力!AL41,IF(入力!AL41&gt;入力!AM41,入力!AL41,入力!AM41)))</f>
        <v/>
      </c>
      <c r="T34" s="111" t="str">
        <f>IF(入力!AU41="","",入力!AU41)</f>
        <v/>
      </c>
      <c r="U34" s="112" t="str">
        <f>IF(入力!AT41="","",入力!AT41)</f>
        <v/>
      </c>
    </row>
    <row r="35" spans="1:41" ht="14.25" thickBot="1">
      <c r="A35" s="213">
        <f>IF(入力!A42="","",入力!A42)</f>
        <v>30</v>
      </c>
      <c r="B35" s="104" t="str">
        <f>IF(入力!B42="","",入力!B42)</f>
        <v/>
      </c>
      <c r="C35" s="165" t="str">
        <f>IF(入力!D42="","",入力!D42)</f>
        <v/>
      </c>
      <c r="D35" s="104" t="str">
        <f ca="1">IF(C35="","",VLOOKUP(DATEDIF(C35,DATE(IF(MONTH(TODAY())&lt;=3,YEAR(TODAY())-1,YEAR(TODAY())),4,1),"Y"),{0,"幼児";6,"小１";7,"小２";8,"小３";9,"小４";10,"小５";11,"小６";12,"中１";13,"中２";14,"中３";15,"高１";16,"高２";17,"高３";18,""},2,1))</f>
        <v/>
      </c>
      <c r="E35" s="104" t="str">
        <f>IF(入力!G42="","",入力!G42)</f>
        <v/>
      </c>
      <c r="F35" s="104" t="str">
        <f>IF(入力!H42="","",入力!H42)</f>
        <v/>
      </c>
      <c r="G35" s="104" t="str">
        <f>IF(入力!I42="","",入力!I42)</f>
        <v/>
      </c>
      <c r="H35" s="104" t="str">
        <f>IF(入力!J42="","",入力!J42)</f>
        <v/>
      </c>
      <c r="I35" s="122" t="str">
        <f>IF(入力!K42="","",入力!K42)</f>
        <v/>
      </c>
      <c r="J35" s="122" t="str">
        <f>IF(入力!L42="","",入力!L42)</f>
        <v/>
      </c>
      <c r="K35" s="122" t="str">
        <f t="shared" si="0"/>
        <v/>
      </c>
      <c r="L35" s="122" t="str">
        <f>IF(入力!N42="","",入力!N42)</f>
        <v/>
      </c>
      <c r="M35" s="105" t="str">
        <f t="shared" si="1"/>
        <v/>
      </c>
      <c r="N35" s="113" t="str">
        <f>IF(入力!T42="",IF(入力!V42="","",入力!V42),IF(入力!V42="",入力!T42,IF(入力!T42&gt;入力!V42,入力!V42,入力!T42)))</f>
        <v/>
      </c>
      <c r="O35" s="166" t="str">
        <f>IF(入力!W42="",IF(入力!X42="","",入力!X42),IF(入力!X42="",入力!W42,IF(入力!W42&gt;入力!X42,入力!X42,入力!W42)))</f>
        <v/>
      </c>
      <c r="P35" s="166" t="str">
        <f>IF(入力!Y42="",IF(入力!Z42="","",入力!Z42),IF(入力!Z42="",入力!Y42,IF(入力!Y42&gt;入力!Z42,入力!Z42,入力!Y42)))</f>
        <v/>
      </c>
      <c r="Q35" s="171" t="str">
        <f>IF(入力!AC42="", IF(入力!AA42="",IF(入力!AB42="","",入力!AB42-入力!Q42),IF(入力!AB42="",入力!AA42-入力!Q42,IF(入力!AA42&gt;入力!AB42,入力!AA42-入力!Q42,入力!AB42-入力!Q42))),入力!AC42)</f>
        <v/>
      </c>
      <c r="R35" s="171" t="str">
        <f>IF(入力!AF42="", IF(入力!AD42="",IF(入力!AE42="","",入力!AE42-入力!Q42),IF(入力!AE42="",入力!AD42-入力!Q42,IF(入力!AD42&gt;入力!AE42,入力!AD42-入力!Q42,入力!AE42-入力!Q42))),入力!AF42)</f>
        <v/>
      </c>
      <c r="S35" s="166" t="str">
        <f>IF(入力!AL42="",IF(入力!AM42="","",入力!AM42),IF(入力!AM42="",入力!AL42,IF(入力!AL42&gt;入力!AM42,入力!AL42,入力!AM42)))</f>
        <v/>
      </c>
      <c r="T35" s="171" t="str">
        <f>IF(入力!AU42="","",入力!AU42)</f>
        <v/>
      </c>
      <c r="U35" s="117" t="str">
        <f>IF(入力!AT42="","",入力!AT42)</f>
        <v/>
      </c>
    </row>
    <row r="36" spans="1:41">
      <c r="L36" s="70"/>
      <c r="N36" s="310"/>
    </row>
    <row r="37" spans="1:41">
      <c r="B37" s="162"/>
      <c r="C37" s="121"/>
    </row>
    <row r="38" spans="1:41">
      <c r="B38" s="162"/>
      <c r="C38" s="163"/>
    </row>
    <row r="43" spans="1:41">
      <c r="F43" s="70"/>
      <c r="G43" s="70"/>
    </row>
    <row r="46" spans="1:41">
      <c r="AO46" s="70"/>
    </row>
    <row r="47" spans="1:41">
      <c r="AN47" s="70"/>
    </row>
  </sheetData>
  <mergeCells count="15">
    <mergeCell ref="A1:U1"/>
    <mergeCell ref="A2:U2"/>
    <mergeCell ref="M3:M5"/>
    <mergeCell ref="C3:C5"/>
    <mergeCell ref="G3:G5"/>
    <mergeCell ref="H3:H5"/>
    <mergeCell ref="J3:J5"/>
    <mergeCell ref="E3:E5"/>
    <mergeCell ref="A3:A5"/>
    <mergeCell ref="B3:B5"/>
    <mergeCell ref="D3:D5"/>
    <mergeCell ref="F3:F5"/>
    <mergeCell ref="L3:L5"/>
    <mergeCell ref="K3:K5"/>
    <mergeCell ref="I3:I5"/>
  </mergeCells>
  <phoneticPr fontId="25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47"/>
  <sheetViews>
    <sheetView workbookViewId="0">
      <selection sqref="A1:X1"/>
    </sheetView>
  </sheetViews>
  <sheetFormatPr defaultRowHeight="13.5"/>
  <cols>
    <col min="1" max="1" width="3.375" bestFit="1" customWidth="1"/>
    <col min="2" max="2" width="9.125" customWidth="1"/>
    <col min="3" max="3" width="4.25" bestFit="1" customWidth="1"/>
    <col min="4" max="4" width="9.125" customWidth="1"/>
    <col min="5" max="5" width="5.25" bestFit="1" customWidth="1"/>
    <col min="6" max="6" width="4.5" bestFit="1" customWidth="1"/>
    <col min="7" max="24" width="5.375" customWidth="1"/>
    <col min="25" max="25" width="0.875" customWidth="1"/>
    <col min="26" max="26" width="3.375" customWidth="1"/>
    <col min="27" max="27" width="9.125" customWidth="1"/>
    <col min="28" max="28" width="11.75" bestFit="1" customWidth="1"/>
    <col min="29" max="30" width="4.25" bestFit="1" customWidth="1"/>
    <col min="31" max="31" width="8.375" bestFit="1" customWidth="1"/>
    <col min="32" max="32" width="8.625" customWidth="1"/>
    <col min="33" max="33" width="5.375" customWidth="1"/>
    <col min="34" max="34" width="8" bestFit="1" customWidth="1"/>
    <col min="35" max="35" width="5.25" bestFit="1" customWidth="1"/>
    <col min="36" max="36" width="5.375" customWidth="1"/>
    <col min="37" max="37" width="4.5" bestFit="1" customWidth="1"/>
    <col min="38" max="38" width="7" bestFit="1" customWidth="1"/>
    <col min="39" max="39" width="8.375" bestFit="1" customWidth="1"/>
    <col min="40" max="45" width="6.625" customWidth="1"/>
    <col min="46" max="46" width="0.625" customWidth="1"/>
    <col min="47" max="47" width="3.25" customWidth="1"/>
    <col min="48" max="48" width="9.125" customWidth="1"/>
    <col min="49" max="49" width="4.25" customWidth="1"/>
    <col min="50" max="50" width="9.125" customWidth="1"/>
    <col min="51" max="51" width="5.25" customWidth="1"/>
    <col min="52" max="52" width="4.5" customWidth="1"/>
    <col min="53" max="69" width="5.375" customWidth="1"/>
    <col min="70" max="71" width="5.625" customWidth="1"/>
  </cols>
  <sheetData>
    <row r="1" spans="1:70" ht="14.25">
      <c r="A1" s="581" t="s">
        <v>278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Z1" s="618" t="s">
        <v>279</v>
      </c>
      <c r="AA1" s="618"/>
      <c r="AB1" s="618"/>
      <c r="AC1" s="618"/>
      <c r="AD1" s="618"/>
      <c r="AE1" s="618"/>
      <c r="AF1" s="618"/>
      <c r="AG1" s="618"/>
      <c r="AH1" s="618"/>
      <c r="AI1" s="618"/>
      <c r="AJ1" s="618"/>
      <c r="AK1" s="618"/>
      <c r="AL1" s="618"/>
      <c r="AM1" s="618"/>
      <c r="AN1" s="618"/>
      <c r="AO1" s="618"/>
      <c r="AP1" s="618"/>
      <c r="AQ1" s="618"/>
      <c r="AR1" s="618"/>
      <c r="AS1" s="618"/>
      <c r="AT1" s="143"/>
      <c r="AU1" s="618" t="s">
        <v>280</v>
      </c>
      <c r="AV1" s="618"/>
      <c r="AW1" s="618"/>
      <c r="AX1" s="618"/>
      <c r="AY1" s="618"/>
      <c r="AZ1" s="618"/>
      <c r="BA1" s="618"/>
      <c r="BB1" s="618"/>
      <c r="BC1" s="618"/>
      <c r="BD1" s="618"/>
      <c r="BE1" s="618"/>
      <c r="BF1" s="618"/>
      <c r="BG1" s="618"/>
      <c r="BH1" s="618"/>
      <c r="BI1" s="618"/>
      <c r="BJ1" s="618"/>
      <c r="BK1" s="618"/>
      <c r="BL1" s="618"/>
      <c r="BM1" s="618"/>
      <c r="BN1" s="618"/>
      <c r="BO1" s="618"/>
      <c r="BP1" s="618"/>
      <c r="BQ1" s="618"/>
      <c r="BR1" s="618"/>
    </row>
    <row r="2" spans="1:70">
      <c r="A2" s="593" t="s">
        <v>282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Z2" s="619" t="s">
        <v>283</v>
      </c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19"/>
      <c r="AM2" s="619"/>
      <c r="AN2" s="619"/>
      <c r="AO2" s="619"/>
      <c r="AP2" s="619"/>
      <c r="AQ2" s="619"/>
      <c r="AR2" s="619"/>
      <c r="AS2" s="619"/>
      <c r="AT2" s="146"/>
      <c r="AU2" s="619" t="s">
        <v>283</v>
      </c>
      <c r="AV2" s="619"/>
      <c r="AW2" s="619"/>
      <c r="AX2" s="619"/>
      <c r="AY2" s="619"/>
      <c r="AZ2" s="619"/>
      <c r="BA2" s="619"/>
      <c r="BB2" s="619"/>
      <c r="BC2" s="619"/>
      <c r="BD2" s="619"/>
      <c r="BE2" s="619"/>
      <c r="BF2" s="619"/>
      <c r="BG2" s="619"/>
      <c r="BH2" s="619"/>
      <c r="BI2" s="619"/>
      <c r="BJ2" s="619"/>
      <c r="BK2" s="619"/>
      <c r="BL2" s="619"/>
      <c r="BM2" s="619"/>
      <c r="BN2" s="619"/>
      <c r="BO2" s="619"/>
      <c r="BP2" s="619"/>
      <c r="BQ2" s="619"/>
      <c r="BR2" s="619"/>
    </row>
    <row r="3" spans="1:70">
      <c r="A3" s="606" t="s">
        <v>47</v>
      </c>
      <c r="B3" s="599" t="s">
        <v>62</v>
      </c>
      <c r="C3" s="599" t="s">
        <v>63</v>
      </c>
      <c r="D3" s="589" t="s">
        <v>64</v>
      </c>
      <c r="E3" s="599" t="s">
        <v>72</v>
      </c>
      <c r="F3" s="611" t="s">
        <v>13</v>
      </c>
      <c r="G3" s="610" t="s">
        <v>65</v>
      </c>
      <c r="H3" s="595"/>
      <c r="I3" s="610" t="s">
        <v>66</v>
      </c>
      <c r="J3" s="595"/>
      <c r="K3" s="610" t="s">
        <v>59</v>
      </c>
      <c r="L3" s="595"/>
      <c r="M3" s="610" t="s">
        <v>67</v>
      </c>
      <c r="N3" s="595"/>
      <c r="O3" s="594" t="s">
        <v>71</v>
      </c>
      <c r="P3" s="607"/>
      <c r="Q3" s="594" t="s">
        <v>68</v>
      </c>
      <c r="R3" s="607"/>
      <c r="S3" s="594" t="s">
        <v>69</v>
      </c>
      <c r="T3" s="607"/>
      <c r="U3" s="594" t="s">
        <v>70</v>
      </c>
      <c r="V3" s="595"/>
      <c r="W3" s="51" t="s">
        <v>48</v>
      </c>
      <c r="X3" s="52" t="s">
        <v>82</v>
      </c>
      <c r="Z3" s="606" t="s">
        <v>47</v>
      </c>
      <c r="AA3" s="599" t="s">
        <v>62</v>
      </c>
      <c r="AB3" s="599" t="s">
        <v>87</v>
      </c>
      <c r="AC3" s="599" t="s">
        <v>88</v>
      </c>
      <c r="AD3" s="599" t="s">
        <v>63</v>
      </c>
      <c r="AE3" s="599" t="s">
        <v>89</v>
      </c>
      <c r="AF3" s="589" t="s">
        <v>64</v>
      </c>
      <c r="AG3" s="599" t="s">
        <v>90</v>
      </c>
      <c r="AH3" s="599" t="s">
        <v>91</v>
      </c>
      <c r="AI3" s="599" t="s">
        <v>72</v>
      </c>
      <c r="AJ3" s="599" t="s">
        <v>13</v>
      </c>
      <c r="AK3" s="623" t="s">
        <v>92</v>
      </c>
      <c r="AL3" s="614" t="s">
        <v>166</v>
      </c>
      <c r="AM3" s="626" t="s">
        <v>168</v>
      </c>
      <c r="AN3" s="151" t="s">
        <v>48</v>
      </c>
      <c r="AO3" s="151" t="s">
        <v>82</v>
      </c>
      <c r="AP3" s="620" t="s">
        <v>97</v>
      </c>
      <c r="AQ3" s="621"/>
      <c r="AR3" s="621"/>
      <c r="AS3" s="622"/>
      <c r="AT3" s="145"/>
      <c r="AU3" s="606" t="s">
        <v>93</v>
      </c>
      <c r="AV3" s="599" t="s">
        <v>94</v>
      </c>
      <c r="AW3" s="615" t="s">
        <v>95</v>
      </c>
      <c r="AX3" s="589" t="s">
        <v>64</v>
      </c>
      <c r="AY3" s="599" t="s">
        <v>11</v>
      </c>
      <c r="AZ3" s="599" t="s">
        <v>13</v>
      </c>
      <c r="BA3" s="611" t="s">
        <v>96</v>
      </c>
      <c r="BB3" s="610" t="s">
        <v>65</v>
      </c>
      <c r="BC3" s="595"/>
      <c r="BD3" s="610" t="s">
        <v>66</v>
      </c>
      <c r="BE3" s="595"/>
      <c r="BF3" s="610" t="s">
        <v>59</v>
      </c>
      <c r="BG3" s="595"/>
      <c r="BH3" s="610" t="s">
        <v>67</v>
      </c>
      <c r="BI3" s="595"/>
      <c r="BJ3" s="594" t="s">
        <v>71</v>
      </c>
      <c r="BK3" s="607"/>
      <c r="BL3" s="594" t="s">
        <v>68</v>
      </c>
      <c r="BM3" s="607"/>
      <c r="BN3" s="594" t="s">
        <v>69</v>
      </c>
      <c r="BO3" s="607"/>
      <c r="BP3" s="594" t="s">
        <v>70</v>
      </c>
      <c r="BQ3" s="595"/>
      <c r="BR3" s="52" t="s">
        <v>82</v>
      </c>
    </row>
    <row r="4" spans="1:70">
      <c r="A4" s="606"/>
      <c r="B4" s="473"/>
      <c r="C4" s="473"/>
      <c r="D4" s="589"/>
      <c r="E4" s="473"/>
      <c r="F4" s="612"/>
      <c r="G4" s="1" t="s">
        <v>50</v>
      </c>
      <c r="H4" s="53" t="s">
        <v>51</v>
      </c>
      <c r="I4" s="1" t="s">
        <v>50</v>
      </c>
      <c r="J4" s="53" t="s">
        <v>51</v>
      </c>
      <c r="K4" s="1" t="s">
        <v>50</v>
      </c>
      <c r="L4" s="53" t="s">
        <v>51</v>
      </c>
      <c r="M4" s="1" t="s">
        <v>50</v>
      </c>
      <c r="N4" s="53" t="s">
        <v>51</v>
      </c>
      <c r="O4" s="1" t="s">
        <v>50</v>
      </c>
      <c r="P4" s="53" t="s">
        <v>51</v>
      </c>
      <c r="Q4" s="1" t="s">
        <v>50</v>
      </c>
      <c r="R4" s="53" t="s">
        <v>51</v>
      </c>
      <c r="S4" s="1" t="s">
        <v>50</v>
      </c>
      <c r="T4" s="53" t="s">
        <v>51</v>
      </c>
      <c r="U4" s="1" t="s">
        <v>50</v>
      </c>
      <c r="V4" s="53" t="s">
        <v>51</v>
      </c>
      <c r="W4" s="54"/>
      <c r="X4" s="55"/>
      <c r="Z4" s="606"/>
      <c r="AA4" s="473"/>
      <c r="AB4" s="473"/>
      <c r="AC4" s="473"/>
      <c r="AD4" s="473"/>
      <c r="AE4" s="473"/>
      <c r="AF4" s="589"/>
      <c r="AG4" s="473"/>
      <c r="AH4" s="473"/>
      <c r="AI4" s="473"/>
      <c r="AJ4" s="473"/>
      <c r="AK4" s="624"/>
      <c r="AL4" s="591"/>
      <c r="AM4" s="584"/>
      <c r="AN4" s="152"/>
      <c r="AO4" s="157"/>
      <c r="AP4" s="158"/>
      <c r="AQ4" s="155"/>
      <c r="AR4" s="155"/>
      <c r="AS4" s="156"/>
      <c r="AT4" s="145"/>
      <c r="AU4" s="606"/>
      <c r="AV4" s="473"/>
      <c r="AW4" s="616"/>
      <c r="AX4" s="589"/>
      <c r="AY4" s="473"/>
      <c r="AZ4" s="473"/>
      <c r="BA4" s="612"/>
      <c r="BB4" s="1" t="s">
        <v>50</v>
      </c>
      <c r="BC4" s="53" t="s">
        <v>49</v>
      </c>
      <c r="BD4" s="1" t="s">
        <v>50</v>
      </c>
      <c r="BE4" s="53" t="s">
        <v>49</v>
      </c>
      <c r="BF4" s="1" t="s">
        <v>50</v>
      </c>
      <c r="BG4" s="53" t="s">
        <v>49</v>
      </c>
      <c r="BH4" s="1" t="s">
        <v>50</v>
      </c>
      <c r="BI4" s="53" t="s">
        <v>49</v>
      </c>
      <c r="BJ4" s="1" t="s">
        <v>50</v>
      </c>
      <c r="BK4" s="53" t="s">
        <v>49</v>
      </c>
      <c r="BL4" s="1" t="s">
        <v>50</v>
      </c>
      <c r="BM4" s="53" t="s">
        <v>49</v>
      </c>
      <c r="BN4" s="1" t="s">
        <v>50</v>
      </c>
      <c r="BO4" s="53" t="s">
        <v>49</v>
      </c>
      <c r="BP4" s="1" t="s">
        <v>50</v>
      </c>
      <c r="BQ4" s="53" t="s">
        <v>49</v>
      </c>
      <c r="BR4" s="95"/>
    </row>
    <row r="5" spans="1:70">
      <c r="A5" s="606"/>
      <c r="B5" s="474"/>
      <c r="C5" s="474"/>
      <c r="D5" s="589"/>
      <c r="E5" s="474"/>
      <c r="F5" s="613"/>
      <c r="G5" s="2" t="str">
        <f>IF(表示変換!N5="","",表示変換!N5)</f>
        <v>sec</v>
      </c>
      <c r="H5" s="56" t="s">
        <v>52</v>
      </c>
      <c r="I5" s="2" t="str">
        <f>IF(表示変換!O5="","",表示変換!O5)</f>
        <v>sec</v>
      </c>
      <c r="J5" s="56" t="s">
        <v>52</v>
      </c>
      <c r="K5" s="2" t="str">
        <f>IF(表示変換!P5="","",表示変換!P5)</f>
        <v>sec</v>
      </c>
      <c r="L5" s="56" t="s">
        <v>52</v>
      </c>
      <c r="M5" s="2" t="str">
        <f>IF(表示変換!Q5="","",表示変換!Q5)</f>
        <v>cm</v>
      </c>
      <c r="N5" s="56" t="s">
        <v>52</v>
      </c>
      <c r="O5" s="2" t="str">
        <f>IF(表示変換!R5="","",表示変換!R5)</f>
        <v>cm</v>
      </c>
      <c r="P5" s="56" t="s">
        <v>52</v>
      </c>
      <c r="Q5" s="2" t="str">
        <f>IF(表示変換!S5="","",表示変換!S5)</f>
        <v>m</v>
      </c>
      <c r="R5" s="56" t="s">
        <v>52</v>
      </c>
      <c r="S5" s="2" t="str">
        <f>IF(表示変換!T5="","",表示変換!T5)</f>
        <v>回</v>
      </c>
      <c r="T5" s="56" t="s">
        <v>52</v>
      </c>
      <c r="U5" s="2" t="str">
        <f>IF(表示変換!U5="","",表示変換!U5)</f>
        <v>m</v>
      </c>
      <c r="V5" s="56" t="s">
        <v>52</v>
      </c>
      <c r="W5" s="57" t="s">
        <v>53</v>
      </c>
      <c r="X5" s="58" t="s">
        <v>54</v>
      </c>
      <c r="Z5" s="606"/>
      <c r="AA5" s="474"/>
      <c r="AB5" s="474"/>
      <c r="AC5" s="474"/>
      <c r="AD5" s="474"/>
      <c r="AE5" s="474"/>
      <c r="AF5" s="589"/>
      <c r="AG5" s="474"/>
      <c r="AH5" s="474"/>
      <c r="AI5" s="474"/>
      <c r="AJ5" s="474"/>
      <c r="AK5" s="625"/>
      <c r="AL5" s="592"/>
      <c r="AM5" s="627"/>
      <c r="AN5" s="153" t="s">
        <v>53</v>
      </c>
      <c r="AO5" s="153" t="s">
        <v>54</v>
      </c>
      <c r="AP5" s="159" t="s">
        <v>99</v>
      </c>
      <c r="AQ5" s="160" t="s">
        <v>100</v>
      </c>
      <c r="AR5" s="160" t="s">
        <v>98</v>
      </c>
      <c r="AS5" s="161" t="s">
        <v>101</v>
      </c>
      <c r="AT5" s="145"/>
      <c r="AU5" s="606"/>
      <c r="AV5" s="474"/>
      <c r="AW5" s="617"/>
      <c r="AX5" s="589"/>
      <c r="AY5" s="474"/>
      <c r="AZ5" s="474"/>
      <c r="BA5" s="613"/>
      <c r="BB5" s="2" t="str">
        <f>IF(表示変換!N5="","",表示変換!N5)</f>
        <v>sec</v>
      </c>
      <c r="BC5" s="56" t="s">
        <v>81</v>
      </c>
      <c r="BD5" s="2" t="str">
        <f>IF(表示変換!O5="","",表示変換!O5)</f>
        <v>sec</v>
      </c>
      <c r="BE5" s="56" t="s">
        <v>81</v>
      </c>
      <c r="BF5" s="2" t="str">
        <f>IF(表示変換!P5="","",表示変換!P5)</f>
        <v>sec</v>
      </c>
      <c r="BG5" s="56" t="s">
        <v>81</v>
      </c>
      <c r="BH5" s="2" t="str">
        <f>IF(表示変換!Q5="","",表示変換!Q5)</f>
        <v>cm</v>
      </c>
      <c r="BI5" s="56" t="s">
        <v>81</v>
      </c>
      <c r="BJ5" s="2" t="str">
        <f>IF(表示変換!R5="","",表示変換!R5)</f>
        <v>cm</v>
      </c>
      <c r="BK5" s="56" t="s">
        <v>81</v>
      </c>
      <c r="BL5" s="2" t="str">
        <f>IF(表示変換!S5="","",表示変換!S5)</f>
        <v>m</v>
      </c>
      <c r="BM5" s="56" t="s">
        <v>81</v>
      </c>
      <c r="BN5" s="2" t="str">
        <f>IF(表示変換!T5="","",表示変換!T5)</f>
        <v>回</v>
      </c>
      <c r="BO5" s="56" t="s">
        <v>81</v>
      </c>
      <c r="BP5" s="2" t="str">
        <f>IF(表示変換!U5="","",表示変換!U5)</f>
        <v>m</v>
      </c>
      <c r="BQ5" s="56" t="s">
        <v>81</v>
      </c>
      <c r="BR5" s="58" t="s">
        <v>54</v>
      </c>
    </row>
    <row r="6" spans="1:70">
      <c r="A6" s="93">
        <f>IF(表示変換!A6="","",表示変換!A6)</f>
        <v>1</v>
      </c>
      <c r="B6" s="83" t="str">
        <f>IF(表示変換!B6="","",表示変換!B6)</f>
        <v/>
      </c>
      <c r="C6" s="83" t="str">
        <f ca="1">IF(表示変換!D6="","",表示変換!D6)</f>
        <v/>
      </c>
      <c r="D6" s="83" t="str">
        <f>IF(表示変換!F6="","",表示変換!F6)</f>
        <v/>
      </c>
      <c r="E6" s="84" t="str">
        <f>IF(表示変換!I6="","",表示変換!I6)</f>
        <v/>
      </c>
      <c r="F6" s="85" t="str">
        <f>IF(表示変換!J6="","",表示変換!J6)</f>
        <v/>
      </c>
      <c r="G6" s="109" t="str">
        <f>IF(表示変換!N6="","",表示変換!N6)</f>
        <v/>
      </c>
      <c r="H6" s="123" t="str">
        <f>IF(G6="","",IF(G6&lt;3,"100",IF(G6&gt;=4,"0",400-G6*100)))</f>
        <v/>
      </c>
      <c r="I6" s="110" t="str">
        <f>IF(表示変換!O6="","",表示変換!O6)</f>
        <v/>
      </c>
      <c r="J6" s="124" t="str">
        <f>IF(I6="","",IF(I6&lt;4.6,"100",IF(I6&gt;=5.6,"0",560-I6*100)))</f>
        <v/>
      </c>
      <c r="K6" s="110" t="str">
        <f>IF(表示変換!P6="","",表示変換!P6)</f>
        <v/>
      </c>
      <c r="L6" s="125" t="str">
        <f>IF(K6="","",IF(K6&lt;12,"100",IF(K6&gt;16.95,"0",-20*K6+340)))</f>
        <v/>
      </c>
      <c r="M6" s="111" t="str">
        <f>IF(表示変換!Q6="","",表示変換!Q6)</f>
        <v/>
      </c>
      <c r="N6" s="126" t="str">
        <f>IF(M6="","",IF(M6&gt;90,"100",IF(M6&lt;0,"0",ROUNDDOWN(M6+10,0))))</f>
        <v/>
      </c>
      <c r="O6" s="111" t="str">
        <f>IF(表示変換!R6="","",表示変換!R6)</f>
        <v/>
      </c>
      <c r="P6" s="124" t="str">
        <f>IF(O6="","",IF(O6&gt;100,"100",IF(O6&lt;1,"0",ROUND(O6,0))))</f>
        <v/>
      </c>
      <c r="Q6" s="110" t="str">
        <f>IF(表示変換!S6="","",表示変換!S6)</f>
        <v/>
      </c>
      <c r="R6" s="124" t="str">
        <f>IF(Q6="","",IF(Q6&gt;16,"100",IF(Q6&lt;6.1,"0",ROUNDDOWN(Q6*10-60,0))))</f>
        <v/>
      </c>
      <c r="S6" s="111" t="str">
        <f>IF(表示変換!T6="","",表示変換!T6)</f>
        <v/>
      </c>
      <c r="T6" s="124" t="str">
        <f>IF(S6="","",IF(S6&gt;50,"100",IF(S6&lt;1,"0",S6*2)))</f>
        <v/>
      </c>
      <c r="U6" s="111" t="str">
        <f>IF(表示変換!U6="","",表示変換!U6)</f>
        <v/>
      </c>
      <c r="V6" s="127" t="str">
        <f t="shared" ref="V6:V11" si="0">IF(U6="","",IF(U6&gt;1800,"100",IF(U6&lt;0,"0",0.05*U6+10)))</f>
        <v/>
      </c>
      <c r="W6" s="67">
        <f>IF(H6="",0,H6)+IF(J6="",0,J6)+IF(L6="",0,L6)+IF(N6="",0,N6)+IF(P6="",0,P6)+IF(R6="",0,R6)+IF(T6="",0,T6)+IF(V6="",0,V6)</f>
        <v>0</v>
      </c>
      <c r="X6" s="252" t="str">
        <f>IF(W6=0,"",RANK(W6,$W$6:$W$35))</f>
        <v/>
      </c>
      <c r="Z6" s="69">
        <v>1</v>
      </c>
      <c r="AA6" s="352" t="str">
        <f>IF(表示変換!B6="","",表示変換!B6)</f>
        <v/>
      </c>
      <c r="AB6" s="119" t="str">
        <f>IF(表示変換!C6="","",表示変換!C6)</f>
        <v/>
      </c>
      <c r="AC6" s="83" t="str">
        <f>IF(AB6="","",DATEDIF(AB6,入力!$C$3,"Y"))</f>
        <v/>
      </c>
      <c r="AD6" s="83" t="str">
        <f ca="1">IF(表示変換!D6="","",表示変換!D6)</f>
        <v/>
      </c>
      <c r="AE6" s="83" t="str">
        <f>IF(表示変換!E6="","",表示変換!E6)</f>
        <v/>
      </c>
      <c r="AF6" s="83" t="str">
        <f>IF(表示変換!F6="","",表示変換!F6)</f>
        <v/>
      </c>
      <c r="AG6" s="83" t="str">
        <f>IF(表示変換!G6="","",表示変換!G6)</f>
        <v/>
      </c>
      <c r="AH6" s="83" t="str">
        <f>IF(表示変換!H6="","",表示変換!H6)</f>
        <v/>
      </c>
      <c r="AI6" s="84" t="str">
        <f>IF(表示変換!I6="","",表示変換!I6)</f>
        <v/>
      </c>
      <c r="AJ6" s="84" t="str">
        <f>IF(表示変換!J6="","",表示変換!J6)</f>
        <v/>
      </c>
      <c r="AK6" s="89" t="str">
        <f>IF(AI6="","",AJ6/POWER(AI6/100,2))</f>
        <v/>
      </c>
      <c r="AL6" s="89" t="str">
        <f>IF(表示変換!L6="","",表示変換!L6)</f>
        <v/>
      </c>
      <c r="AM6" s="154" t="str">
        <f>IF(表示変換!M6="","",(AJ6*(100-AL6)/100))</f>
        <v/>
      </c>
      <c r="AN6" s="149" t="str">
        <f>IF(X6="","",W6)</f>
        <v/>
      </c>
      <c r="AO6" s="149" t="str">
        <f>IF(X6="","",X6)</f>
        <v/>
      </c>
      <c r="AP6" s="148" t="str">
        <f t="shared" ref="AP6:AP35" si="1">IF(AO6="","",AVERAGE(BC6,BE6,BG6,BI6,BK6,BM6,BO6,BQ6))</f>
        <v/>
      </c>
      <c r="AQ6" s="149" t="str">
        <f t="shared" ref="AQ6:AQ35" si="2">IF(AO6="","",MIN(BC6,BE6,BG6,BI6,BK6,BM6,BO6,BQ6))</f>
        <v/>
      </c>
      <c r="AR6" s="149" t="str">
        <f t="shared" ref="AR6:AR35" si="3">IF(AO6="","",MAX(BC6,BE6,BG6,BI6,BK6,BM6,BO6,BQ6))</f>
        <v/>
      </c>
      <c r="AS6" s="149" t="str">
        <f>IF(AO6="","",MEDIAN(BC6,BE6,BG6,BI6,BK6,BM6,BO6,BQ6))</f>
        <v/>
      </c>
      <c r="AT6" s="147"/>
      <c r="AU6" s="150">
        <f t="shared" ref="AU6:AZ6" si="4">IF(ISBLANK(A6),"",A6)</f>
        <v>1</v>
      </c>
      <c r="AV6" s="89" t="str">
        <f t="shared" si="4"/>
        <v/>
      </c>
      <c r="AW6" s="89" t="str">
        <f t="shared" ca="1" si="4"/>
        <v/>
      </c>
      <c r="AX6" s="144" t="str">
        <f t="shared" si="4"/>
        <v/>
      </c>
      <c r="AY6" s="144" t="str">
        <f t="shared" si="4"/>
        <v/>
      </c>
      <c r="AZ6" s="144" t="str">
        <f t="shared" si="4"/>
        <v/>
      </c>
      <c r="BA6" s="144" t="str">
        <f>IF(AI6="","",AJ6/POWER(AI6/100,2))</f>
        <v/>
      </c>
      <c r="BB6" s="60" t="str">
        <f>IF(ISBLANK(G6),"",G6)</f>
        <v/>
      </c>
      <c r="BC6" s="61" t="str">
        <f>IF(H6="","",RANK(H6,$H$6:$H$35))</f>
        <v/>
      </c>
      <c r="BD6" s="62" t="str">
        <f>IF(ISBLANK(I6),"",I6)</f>
        <v/>
      </c>
      <c r="BE6" s="61" t="str">
        <f>IF(J6="","",RANK(J6,$J$6:$J$35))</f>
        <v/>
      </c>
      <c r="BF6" s="63" t="str">
        <f>IF(ISBLANK(K6),"",K6)</f>
        <v/>
      </c>
      <c r="BG6" s="64" t="str">
        <f>IF(L6="","",RANK(L6,$L$6:$L$35))</f>
        <v/>
      </c>
      <c r="BH6" s="63" t="str">
        <f>IF(ISBLANK(M6),"",M6)</f>
        <v/>
      </c>
      <c r="BI6" s="65" t="str">
        <f>IF(N6="","",RANK(N6,$N$6:$N$35))</f>
        <v/>
      </c>
      <c r="BJ6" s="63" t="str">
        <f>IF(ISBLANK(O6),"",O6)</f>
        <v/>
      </c>
      <c r="BK6" s="61" t="str">
        <f>IF(P6="","",RANK(P6,$P$6:$P$35))</f>
        <v/>
      </c>
      <c r="BL6" s="62" t="str">
        <f>IF(ISBLANK(Q6),"",Q6)</f>
        <v/>
      </c>
      <c r="BM6" s="61" t="str">
        <f>IF(R6="","",RANK(R6,$R$6:$R$35))</f>
        <v/>
      </c>
      <c r="BN6" s="63" t="str">
        <f>IF(ISBLANK(S6),"",S6)</f>
        <v/>
      </c>
      <c r="BO6" s="61" t="str">
        <f>IF(T6="","",RANK(T6,$T$6:$T$35))</f>
        <v/>
      </c>
      <c r="BP6" s="63" t="str">
        <f>IF(ISBLANK(U6),"",U6)</f>
        <v/>
      </c>
      <c r="BQ6" s="66" t="str">
        <f>IF(V6="","",RANK(V6,$V$6:$V$35))</f>
        <v/>
      </c>
      <c r="BR6" s="68" t="str">
        <f>X6</f>
        <v/>
      </c>
    </row>
    <row r="7" spans="1:70">
      <c r="A7" s="59">
        <f>IF(表示変換!A7="","",表示変換!A7)</f>
        <v>2</v>
      </c>
      <c r="B7" s="83" t="str">
        <f>IF(表示変換!B7="","",表示変換!B7)</f>
        <v/>
      </c>
      <c r="C7" s="83" t="str">
        <f ca="1">IF(表示変換!D7="","",表示変換!D7)</f>
        <v/>
      </c>
      <c r="D7" s="83" t="str">
        <f>IF(表示変換!F7="","",表示変換!F7)</f>
        <v/>
      </c>
      <c r="E7" s="84" t="str">
        <f>IF(表示変換!I7="","",表示変換!I7)</f>
        <v/>
      </c>
      <c r="F7" s="85" t="str">
        <f>IF(表示変換!J7="","",表示変換!J7)</f>
        <v/>
      </c>
      <c r="G7" s="109" t="str">
        <f>IF(表示変換!N7="","",表示変換!N7)</f>
        <v/>
      </c>
      <c r="H7" s="123" t="str">
        <f t="shared" ref="H7:H34" si="5">IF(G7="","",IF(G7&lt;3,"100",IF(G7&gt;=4,"0",400-G7*100)))</f>
        <v/>
      </c>
      <c r="I7" s="110" t="str">
        <f>IF(表示変換!O7="","",表示変換!O7)</f>
        <v/>
      </c>
      <c r="J7" s="124" t="str">
        <f t="shared" ref="J7:J35" si="6">IF(I7="","",IF(I7&lt;4.6,"100",IF(I7&gt;=5.6,"0",560-I7*100)))</f>
        <v/>
      </c>
      <c r="K7" s="110" t="str">
        <f>IF(表示変換!P7="","",表示変換!P7)</f>
        <v/>
      </c>
      <c r="L7" s="125" t="str">
        <f t="shared" ref="L7:L35" si="7">IF(K7="","",IF(K7&lt;12,"100",IF(K7&gt;16.95,"0",-20*K7+340)))</f>
        <v/>
      </c>
      <c r="M7" s="111" t="str">
        <f>IF(表示変換!Q7="","",表示変換!Q7)</f>
        <v/>
      </c>
      <c r="N7" s="126" t="str">
        <f t="shared" ref="N7:N35" si="8">IF(M7="","",IF(M7&gt;90,"100",IF(M7&lt;0,"0",ROUNDDOWN(M7+10,0))))</f>
        <v/>
      </c>
      <c r="O7" s="111" t="str">
        <f>IF(表示変換!R7="","",表示変換!R7)</f>
        <v/>
      </c>
      <c r="P7" s="124" t="str">
        <f t="shared" ref="P7:P35" si="9">IF(O7="","",IF(O7&gt;100,"100",IF(O7&lt;1,"0",ROUND(O7,0))))</f>
        <v/>
      </c>
      <c r="Q7" s="110" t="str">
        <f>IF(表示変換!S7="","",表示変換!S7)</f>
        <v/>
      </c>
      <c r="R7" s="124" t="str">
        <f t="shared" ref="R7:R35" si="10">IF(Q7="","",IF(Q7&gt;16,"100",IF(Q7&lt;6.1,"0",ROUNDDOWN(Q7*10-60,0))))</f>
        <v/>
      </c>
      <c r="S7" s="111" t="str">
        <f>IF(表示変換!T7="","",表示変換!T7)</f>
        <v/>
      </c>
      <c r="T7" s="124" t="str">
        <f t="shared" ref="T7:T35" si="11">IF(S7="","",IF(S7&gt;50,"100",IF(S7&lt;1,"0",S7*2)))</f>
        <v/>
      </c>
      <c r="U7" s="111" t="str">
        <f>IF(表示変換!U7="","",表示変換!U7)</f>
        <v/>
      </c>
      <c r="V7" s="127" t="str">
        <f t="shared" si="0"/>
        <v/>
      </c>
      <c r="W7" s="67">
        <f t="shared" ref="W7:W35" si="12">IF(H7="",0,H7)+IF(J7="",0,J7)+IF(L7="",0,L7)+IF(N7="",0,N7)+IF(P7="",0,P7)+IF(R7="",0,R7)+IF(T7="",0,T7)+IF(V7="",0,V7)</f>
        <v>0</v>
      </c>
      <c r="X7" s="252" t="str">
        <f t="shared" ref="X7:X35" si="13">IF(W7=0,"",RANK(W7,$W$6:$W$35))</f>
        <v/>
      </c>
      <c r="Z7" s="59">
        <f>Z6+1</f>
        <v>2</v>
      </c>
      <c r="AA7" s="352" t="str">
        <f>IF(表示変換!B7="","",表示変換!B7)</f>
        <v/>
      </c>
      <c r="AB7" s="119" t="str">
        <f>IF(表示変換!C7="","",表示変換!C7)</f>
        <v/>
      </c>
      <c r="AC7" s="83" t="str">
        <f>IF(AB7="","",DATEDIF(AB7,入力!$C$3,"Y"))</f>
        <v/>
      </c>
      <c r="AD7" s="83" t="str">
        <f ca="1">IF(表示変換!D7="","",表示変換!D7)</f>
        <v/>
      </c>
      <c r="AE7" s="83" t="str">
        <f>IF(表示変換!E7="","",表示変換!E7)</f>
        <v/>
      </c>
      <c r="AF7" s="83" t="str">
        <f>IF(表示変換!F7="","",表示変換!F7)</f>
        <v/>
      </c>
      <c r="AG7" s="83" t="str">
        <f>IF(表示変換!G7="","",表示変換!G7)</f>
        <v/>
      </c>
      <c r="AH7" s="83" t="str">
        <f>IF(表示変換!H7="","",表示変換!H7)</f>
        <v/>
      </c>
      <c r="AI7" s="84" t="str">
        <f>IF(表示変換!I7="","",表示変換!I7)</f>
        <v/>
      </c>
      <c r="AJ7" s="84" t="str">
        <f>IF(表示変換!J7="","",表示変換!J7)</f>
        <v/>
      </c>
      <c r="AK7" s="89" t="str">
        <f t="shared" ref="AK7:AK35" si="14">IF(AI7="","",AJ7/POWER(AI7/100,2))</f>
        <v/>
      </c>
      <c r="AL7" s="89" t="str">
        <f>IF(表示変換!L7="","",表示変換!L7)</f>
        <v/>
      </c>
      <c r="AM7" s="154" t="str">
        <f>IF(表示変換!M7="","",(AJ7*(100-AL7)/100))</f>
        <v/>
      </c>
      <c r="AN7" s="149" t="str">
        <f t="shared" ref="AN7:AN35" si="15">IF(X7="","",W7)</f>
        <v/>
      </c>
      <c r="AO7" s="149" t="str">
        <f t="shared" ref="AO7:AO35" si="16">IF(X7="","",X7)</f>
        <v/>
      </c>
      <c r="AP7" s="148" t="str">
        <f t="shared" si="1"/>
        <v/>
      </c>
      <c r="AQ7" s="149" t="str">
        <f t="shared" si="2"/>
        <v/>
      </c>
      <c r="AR7" s="149" t="str">
        <f t="shared" si="3"/>
        <v/>
      </c>
      <c r="AS7" s="149" t="str">
        <f t="shared" ref="AS7:AS35" si="17">IF(AO7="","",MEDIAN(BC7,BE7,BG7,BI7,BK7,BM7,BO7,BQ7))</f>
        <v/>
      </c>
      <c r="AT7" s="147"/>
      <c r="AU7" s="150">
        <f t="shared" ref="AU7:AU35" si="18">IF(ISBLANK(A7),"",A7)</f>
        <v>2</v>
      </c>
      <c r="AV7" s="89" t="str">
        <f t="shared" ref="AV7:AV35" si="19">IF(ISBLANK(B7),"",B7)</f>
        <v/>
      </c>
      <c r="AW7" s="89" t="str">
        <f t="shared" ref="AW7:AW35" ca="1" si="20">IF(ISBLANK(C7),"",C7)</f>
        <v/>
      </c>
      <c r="AX7" s="144" t="str">
        <f t="shared" ref="AX7:AX35" si="21">IF(ISBLANK(D7),"",D7)</f>
        <v/>
      </c>
      <c r="AY7" s="144" t="str">
        <f t="shared" ref="AY7:AY35" si="22">IF(ISBLANK(E7),"",E7)</f>
        <v/>
      </c>
      <c r="AZ7" s="144" t="str">
        <f t="shared" ref="AZ7:AZ35" si="23">IF(ISBLANK(F7),"",F7)</f>
        <v/>
      </c>
      <c r="BA7" s="144" t="str">
        <f t="shared" ref="BA7:BA35" si="24">IF(AI7="","",AJ7/POWER(AI7/100,2))</f>
        <v/>
      </c>
      <c r="BB7" s="60" t="str">
        <f t="shared" ref="BB7:BB35" si="25">IF(ISBLANK(G7),"",G7)</f>
        <v/>
      </c>
      <c r="BC7" s="61" t="str">
        <f t="shared" ref="BC7:BC35" si="26">IF(H7="","",RANK(H7,$H$6:$H$35))</f>
        <v/>
      </c>
      <c r="BD7" s="62" t="str">
        <f t="shared" ref="BD7:BD35" si="27">IF(ISBLANK(I7),"",I7)</f>
        <v/>
      </c>
      <c r="BE7" s="61" t="str">
        <f t="shared" ref="BE7:BE35" si="28">IF(J7="","",RANK(J7,$J$6:$J$35))</f>
        <v/>
      </c>
      <c r="BF7" s="63" t="str">
        <f t="shared" ref="BF7:BF35" si="29">IF(ISBLANK(K7),"",K7)</f>
        <v/>
      </c>
      <c r="BG7" s="64" t="str">
        <f t="shared" ref="BG7:BG35" si="30">IF(L7="","",RANK(L7,$L$6:$L$35))</f>
        <v/>
      </c>
      <c r="BH7" s="63" t="str">
        <f t="shared" ref="BH7:BH35" si="31">IF(ISBLANK(M7),"",M7)</f>
        <v/>
      </c>
      <c r="BI7" s="65" t="str">
        <f t="shared" ref="BI7:BI35" si="32">IF(N7="","",RANK(N7,$N$6:$N$35))</f>
        <v/>
      </c>
      <c r="BJ7" s="63" t="str">
        <f t="shared" ref="BJ7:BJ35" si="33">IF(ISBLANK(O7),"",O7)</f>
        <v/>
      </c>
      <c r="BK7" s="61" t="str">
        <f t="shared" ref="BK7:BK35" si="34">IF(P7="","",RANK(P7,$P$6:$P$35))</f>
        <v/>
      </c>
      <c r="BL7" s="62" t="str">
        <f t="shared" ref="BL7:BL35" si="35">IF(ISBLANK(Q7),"",Q7)</f>
        <v/>
      </c>
      <c r="BM7" s="61" t="str">
        <f t="shared" ref="BM7:BM35" si="36">IF(R7="","",RANK(R7,$R$6:$R$35))</f>
        <v/>
      </c>
      <c r="BN7" s="63" t="str">
        <f t="shared" ref="BN7:BN34" si="37">IF(ISBLANK(S7),"",S7)</f>
        <v/>
      </c>
      <c r="BO7" s="61" t="str">
        <f t="shared" ref="BO7:BO35" si="38">IF(T7="","",RANK(T7,$T$6:$T$35))</f>
        <v/>
      </c>
      <c r="BP7" s="63" t="str">
        <f t="shared" ref="BP7:BP35" si="39">IF(ISBLANK(U7),"",U7)</f>
        <v/>
      </c>
      <c r="BQ7" s="66" t="str">
        <f t="shared" ref="BQ7:BQ35" si="40">IF(V7="","",RANK(V7,$V$6:$V$35))</f>
        <v/>
      </c>
      <c r="BR7" s="68" t="str">
        <f t="shared" ref="BR7:BR35" si="41">X7</f>
        <v/>
      </c>
    </row>
    <row r="8" spans="1:70">
      <c r="A8" s="59">
        <f>IF(表示変換!A8="","",表示変換!A8)</f>
        <v>3</v>
      </c>
      <c r="B8" s="83" t="str">
        <f>IF(表示変換!B8="","",表示変換!B8)</f>
        <v/>
      </c>
      <c r="C8" s="83" t="str">
        <f ca="1">IF(表示変換!D8="","",表示変換!D8)</f>
        <v/>
      </c>
      <c r="D8" s="83" t="str">
        <f>IF(表示変換!F8="","",表示変換!F8)</f>
        <v/>
      </c>
      <c r="E8" s="84" t="str">
        <f>IF(表示変換!I8="","",表示変換!I8)</f>
        <v/>
      </c>
      <c r="F8" s="85" t="str">
        <f>IF(表示変換!J8="","",表示変換!J8)</f>
        <v/>
      </c>
      <c r="G8" s="109" t="str">
        <f>IF(表示変換!N8="","",表示変換!N8)</f>
        <v/>
      </c>
      <c r="H8" s="123" t="str">
        <f t="shared" si="5"/>
        <v/>
      </c>
      <c r="I8" s="110" t="str">
        <f>IF(表示変換!O8="","",表示変換!O8)</f>
        <v/>
      </c>
      <c r="J8" s="124" t="str">
        <f t="shared" si="6"/>
        <v/>
      </c>
      <c r="K8" s="110" t="str">
        <f>IF(表示変換!P8="","",表示変換!P8)</f>
        <v/>
      </c>
      <c r="L8" s="125" t="str">
        <f t="shared" si="7"/>
        <v/>
      </c>
      <c r="M8" s="111" t="str">
        <f>IF(表示変換!Q8="","",表示変換!Q8)</f>
        <v/>
      </c>
      <c r="N8" s="126" t="str">
        <f t="shared" si="8"/>
        <v/>
      </c>
      <c r="O8" s="111" t="str">
        <f>IF(表示変換!R8="","",表示変換!R8)</f>
        <v/>
      </c>
      <c r="P8" s="124" t="str">
        <f t="shared" si="9"/>
        <v/>
      </c>
      <c r="Q8" s="110" t="str">
        <f>IF(表示変換!S8="","",表示変換!S8)</f>
        <v/>
      </c>
      <c r="R8" s="124" t="str">
        <f t="shared" si="10"/>
        <v/>
      </c>
      <c r="S8" s="111" t="str">
        <f>IF(表示変換!T8="","",表示変換!T8)</f>
        <v/>
      </c>
      <c r="T8" s="124" t="str">
        <f t="shared" si="11"/>
        <v/>
      </c>
      <c r="U8" s="111" t="str">
        <f>IF(表示変換!U8="","",表示変換!U8)</f>
        <v/>
      </c>
      <c r="V8" s="127" t="str">
        <f t="shared" si="0"/>
        <v/>
      </c>
      <c r="W8" s="67">
        <f t="shared" si="12"/>
        <v>0</v>
      </c>
      <c r="X8" s="252" t="str">
        <f t="shared" si="13"/>
        <v/>
      </c>
      <c r="Z8" s="50">
        <f t="shared" ref="Z8:Z35" si="42">Z7+1</f>
        <v>3</v>
      </c>
      <c r="AA8" s="352" t="str">
        <f>IF(表示変換!B8="","",表示変換!B8)</f>
        <v/>
      </c>
      <c r="AB8" s="119" t="str">
        <f>IF(表示変換!C8="","",表示変換!C8)</f>
        <v/>
      </c>
      <c r="AC8" s="83" t="str">
        <f>IF(AB8="","",DATEDIF(AB8,入力!$C$3,"Y"))</f>
        <v/>
      </c>
      <c r="AD8" s="83" t="str">
        <f ca="1">IF(表示変換!D8="","",表示変換!D8)</f>
        <v/>
      </c>
      <c r="AE8" s="83" t="str">
        <f>IF(表示変換!E8="","",表示変換!E8)</f>
        <v/>
      </c>
      <c r="AF8" s="83" t="str">
        <f>IF(表示変換!F8="","",表示変換!F8)</f>
        <v/>
      </c>
      <c r="AG8" s="83" t="str">
        <f>IF(表示変換!G8="","",表示変換!G8)</f>
        <v/>
      </c>
      <c r="AH8" s="83" t="str">
        <f>IF(表示変換!H8="","",表示変換!H8)</f>
        <v/>
      </c>
      <c r="AI8" s="84" t="str">
        <f>IF(表示変換!I8="","",表示変換!I8)</f>
        <v/>
      </c>
      <c r="AJ8" s="84" t="str">
        <f>IF(表示変換!J8="","",表示変換!J8)</f>
        <v/>
      </c>
      <c r="AK8" s="89" t="str">
        <f t="shared" si="14"/>
        <v/>
      </c>
      <c r="AL8" s="89" t="str">
        <f>IF(表示変換!L8="","",表示変換!L8)</f>
        <v/>
      </c>
      <c r="AM8" s="154" t="str">
        <f>IF(表示変換!M8="","",(AJ8*(100-AL8)/100))</f>
        <v/>
      </c>
      <c r="AN8" s="149" t="str">
        <f t="shared" si="15"/>
        <v/>
      </c>
      <c r="AO8" s="149" t="str">
        <f t="shared" si="16"/>
        <v/>
      </c>
      <c r="AP8" s="148" t="str">
        <f t="shared" si="1"/>
        <v/>
      </c>
      <c r="AQ8" s="149" t="str">
        <f t="shared" si="2"/>
        <v/>
      </c>
      <c r="AR8" s="149" t="str">
        <f t="shared" si="3"/>
        <v/>
      </c>
      <c r="AS8" s="149" t="str">
        <f t="shared" si="17"/>
        <v/>
      </c>
      <c r="AT8" s="147"/>
      <c r="AU8" s="150">
        <f t="shared" si="18"/>
        <v>3</v>
      </c>
      <c r="AV8" s="89" t="str">
        <f t="shared" si="19"/>
        <v/>
      </c>
      <c r="AW8" s="89" t="str">
        <f t="shared" ca="1" si="20"/>
        <v/>
      </c>
      <c r="AX8" s="144" t="str">
        <f t="shared" si="21"/>
        <v/>
      </c>
      <c r="AY8" s="144" t="str">
        <f t="shared" si="22"/>
        <v/>
      </c>
      <c r="AZ8" s="144" t="str">
        <f t="shared" si="23"/>
        <v/>
      </c>
      <c r="BA8" s="144" t="str">
        <f t="shared" si="24"/>
        <v/>
      </c>
      <c r="BB8" s="60" t="str">
        <f>IF(ISBLANK(G8),"",G8)</f>
        <v/>
      </c>
      <c r="BC8" s="61" t="str">
        <f t="shared" si="26"/>
        <v/>
      </c>
      <c r="BD8" s="62" t="str">
        <f t="shared" si="27"/>
        <v/>
      </c>
      <c r="BE8" s="61" t="str">
        <f t="shared" si="28"/>
        <v/>
      </c>
      <c r="BF8" s="63" t="str">
        <f t="shared" si="29"/>
        <v/>
      </c>
      <c r="BG8" s="64" t="str">
        <f t="shared" si="30"/>
        <v/>
      </c>
      <c r="BH8" s="63" t="str">
        <f t="shared" si="31"/>
        <v/>
      </c>
      <c r="BI8" s="65" t="str">
        <f t="shared" si="32"/>
        <v/>
      </c>
      <c r="BJ8" s="63" t="str">
        <f t="shared" si="33"/>
        <v/>
      </c>
      <c r="BK8" s="61" t="str">
        <f t="shared" si="34"/>
        <v/>
      </c>
      <c r="BL8" s="62" t="str">
        <f t="shared" si="35"/>
        <v/>
      </c>
      <c r="BM8" s="61" t="str">
        <f t="shared" si="36"/>
        <v/>
      </c>
      <c r="BN8" s="63" t="str">
        <f t="shared" si="37"/>
        <v/>
      </c>
      <c r="BO8" s="61" t="str">
        <f t="shared" si="38"/>
        <v/>
      </c>
      <c r="BP8" s="63" t="str">
        <f t="shared" si="39"/>
        <v/>
      </c>
      <c r="BQ8" s="66" t="str">
        <f t="shared" si="40"/>
        <v/>
      </c>
      <c r="BR8" s="68" t="str">
        <f t="shared" si="41"/>
        <v/>
      </c>
    </row>
    <row r="9" spans="1:70">
      <c r="A9" s="59">
        <f>IF(表示変換!A9="","",表示変換!A9)</f>
        <v>4</v>
      </c>
      <c r="B9" s="83" t="str">
        <f>IF(表示変換!B9="","",表示変換!B9)</f>
        <v/>
      </c>
      <c r="C9" s="83" t="str">
        <f ca="1">IF(表示変換!D9="","",表示変換!D9)</f>
        <v/>
      </c>
      <c r="D9" s="83" t="str">
        <f>IF(表示変換!F9="","",表示変換!F9)</f>
        <v/>
      </c>
      <c r="E9" s="84" t="str">
        <f>IF(表示変換!I9="","",表示変換!I9)</f>
        <v/>
      </c>
      <c r="F9" s="85" t="str">
        <f>IF(表示変換!J9="","",表示変換!J9)</f>
        <v/>
      </c>
      <c r="G9" s="109" t="str">
        <f>IF(表示変換!N9="","",表示変換!N9)</f>
        <v/>
      </c>
      <c r="H9" s="123" t="str">
        <f t="shared" si="5"/>
        <v/>
      </c>
      <c r="I9" s="110" t="str">
        <f>IF(表示変換!O9="","",表示変換!O9)</f>
        <v/>
      </c>
      <c r="J9" s="124" t="str">
        <f t="shared" si="6"/>
        <v/>
      </c>
      <c r="K9" s="110" t="str">
        <f>IF(表示変換!P9="","",表示変換!P9)</f>
        <v/>
      </c>
      <c r="L9" s="125" t="str">
        <f t="shared" si="7"/>
        <v/>
      </c>
      <c r="M9" s="111" t="str">
        <f>IF(表示変換!Q9="","",表示変換!Q9)</f>
        <v/>
      </c>
      <c r="N9" s="126" t="str">
        <f t="shared" si="8"/>
        <v/>
      </c>
      <c r="O9" s="111" t="str">
        <f>IF(表示変換!R9="","",表示変換!R9)</f>
        <v/>
      </c>
      <c r="P9" s="124" t="str">
        <f t="shared" si="9"/>
        <v/>
      </c>
      <c r="Q9" s="110" t="str">
        <f>IF(表示変換!S9="","",表示変換!S9)</f>
        <v/>
      </c>
      <c r="R9" s="124" t="str">
        <f t="shared" si="10"/>
        <v/>
      </c>
      <c r="S9" s="111" t="str">
        <f>IF(表示変換!T9="","",表示変換!T9)</f>
        <v/>
      </c>
      <c r="T9" s="124" t="str">
        <f t="shared" si="11"/>
        <v/>
      </c>
      <c r="U9" s="111" t="str">
        <f>IF(表示変換!U9="","",表示変換!U9)</f>
        <v/>
      </c>
      <c r="V9" s="127" t="str">
        <f t="shared" si="0"/>
        <v/>
      </c>
      <c r="W9" s="67">
        <f t="shared" si="12"/>
        <v>0</v>
      </c>
      <c r="X9" s="252" t="str">
        <f t="shared" si="13"/>
        <v/>
      </c>
      <c r="Z9" s="50">
        <f t="shared" si="42"/>
        <v>4</v>
      </c>
      <c r="AA9" s="352" t="str">
        <f>IF(表示変換!B9="","",表示変換!B9)</f>
        <v/>
      </c>
      <c r="AB9" s="119" t="str">
        <f>IF(表示変換!C9="","",表示変換!C9)</f>
        <v/>
      </c>
      <c r="AC9" s="83" t="str">
        <f>IF(AB9="","",DATEDIF(AB9,入力!$C$3,"Y"))</f>
        <v/>
      </c>
      <c r="AD9" s="83" t="str">
        <f ca="1">IF(表示変換!D9="","",表示変換!D9)</f>
        <v/>
      </c>
      <c r="AE9" s="83" t="str">
        <f>IF(表示変換!E9="","",表示変換!E9)</f>
        <v/>
      </c>
      <c r="AF9" s="83" t="str">
        <f>IF(表示変換!F9="","",表示変換!F9)</f>
        <v/>
      </c>
      <c r="AG9" s="83" t="str">
        <f>IF(表示変換!G9="","",表示変換!G9)</f>
        <v/>
      </c>
      <c r="AH9" s="83" t="str">
        <f>IF(表示変換!H9="","",表示変換!H9)</f>
        <v/>
      </c>
      <c r="AI9" s="84" t="str">
        <f>IF(表示変換!I9="","",表示変換!I9)</f>
        <v/>
      </c>
      <c r="AJ9" s="84" t="str">
        <f>IF(表示変換!J9="","",表示変換!J9)</f>
        <v/>
      </c>
      <c r="AK9" s="89" t="str">
        <f t="shared" si="14"/>
        <v/>
      </c>
      <c r="AL9" s="89" t="str">
        <f>IF(表示変換!L9="","",表示変換!L9)</f>
        <v/>
      </c>
      <c r="AM9" s="154" t="str">
        <f>IF(表示変換!M9="","",(AJ9*(100-AL9)/100))</f>
        <v/>
      </c>
      <c r="AN9" s="149" t="str">
        <f t="shared" si="15"/>
        <v/>
      </c>
      <c r="AO9" s="149" t="str">
        <f t="shared" si="16"/>
        <v/>
      </c>
      <c r="AP9" s="148" t="str">
        <f t="shared" si="1"/>
        <v/>
      </c>
      <c r="AQ9" s="149" t="str">
        <f t="shared" si="2"/>
        <v/>
      </c>
      <c r="AR9" s="149" t="str">
        <f t="shared" si="3"/>
        <v/>
      </c>
      <c r="AS9" s="149" t="str">
        <f t="shared" si="17"/>
        <v/>
      </c>
      <c r="AT9" s="147"/>
      <c r="AU9" s="150">
        <f t="shared" si="18"/>
        <v>4</v>
      </c>
      <c r="AV9" s="89" t="str">
        <f t="shared" si="19"/>
        <v/>
      </c>
      <c r="AW9" s="89" t="str">
        <f t="shared" ca="1" si="20"/>
        <v/>
      </c>
      <c r="AX9" s="144" t="str">
        <f t="shared" si="21"/>
        <v/>
      </c>
      <c r="AY9" s="144" t="str">
        <f t="shared" si="22"/>
        <v/>
      </c>
      <c r="AZ9" s="144" t="str">
        <f t="shared" si="23"/>
        <v/>
      </c>
      <c r="BA9" s="144" t="str">
        <f t="shared" si="24"/>
        <v/>
      </c>
      <c r="BB9" s="60" t="str">
        <f t="shared" si="25"/>
        <v/>
      </c>
      <c r="BC9" s="61" t="str">
        <f t="shared" si="26"/>
        <v/>
      </c>
      <c r="BD9" s="62" t="str">
        <f t="shared" si="27"/>
        <v/>
      </c>
      <c r="BE9" s="61" t="str">
        <f t="shared" si="28"/>
        <v/>
      </c>
      <c r="BF9" s="63" t="str">
        <f t="shared" si="29"/>
        <v/>
      </c>
      <c r="BG9" s="64" t="str">
        <f t="shared" si="30"/>
        <v/>
      </c>
      <c r="BH9" s="63" t="str">
        <f t="shared" si="31"/>
        <v/>
      </c>
      <c r="BI9" s="65" t="str">
        <f t="shared" si="32"/>
        <v/>
      </c>
      <c r="BJ9" s="63" t="str">
        <f t="shared" si="33"/>
        <v/>
      </c>
      <c r="BK9" s="61" t="str">
        <f t="shared" si="34"/>
        <v/>
      </c>
      <c r="BL9" s="62" t="str">
        <f t="shared" si="35"/>
        <v/>
      </c>
      <c r="BM9" s="61" t="str">
        <f t="shared" si="36"/>
        <v/>
      </c>
      <c r="BN9" s="63" t="str">
        <f t="shared" si="37"/>
        <v/>
      </c>
      <c r="BO9" s="61" t="str">
        <f t="shared" si="38"/>
        <v/>
      </c>
      <c r="BP9" s="63" t="str">
        <f t="shared" si="39"/>
        <v/>
      </c>
      <c r="BQ9" s="66" t="str">
        <f t="shared" si="40"/>
        <v/>
      </c>
      <c r="BR9" s="68" t="str">
        <f t="shared" si="41"/>
        <v/>
      </c>
    </row>
    <row r="10" spans="1:70">
      <c r="A10" s="59">
        <f>IF(表示変換!A10="","",表示変換!A10)</f>
        <v>5</v>
      </c>
      <c r="B10" s="83" t="str">
        <f>IF(表示変換!B10="","",表示変換!B10)</f>
        <v/>
      </c>
      <c r="C10" s="83" t="str">
        <f ca="1">IF(表示変換!D10="","",表示変換!D10)</f>
        <v/>
      </c>
      <c r="D10" s="83" t="str">
        <f>IF(表示変換!F10="","",表示変換!F10)</f>
        <v/>
      </c>
      <c r="E10" s="84" t="str">
        <f>IF(表示変換!I10="","",表示変換!I10)</f>
        <v/>
      </c>
      <c r="F10" s="85" t="str">
        <f>IF(表示変換!J10="","",表示変換!J10)</f>
        <v/>
      </c>
      <c r="G10" s="109" t="str">
        <f>IF(表示変換!N10="","",表示変換!N10)</f>
        <v/>
      </c>
      <c r="H10" s="123" t="str">
        <f t="shared" si="5"/>
        <v/>
      </c>
      <c r="I10" s="110" t="str">
        <f>IF(表示変換!O10="","",表示変換!O10)</f>
        <v/>
      </c>
      <c r="J10" s="124" t="str">
        <f t="shared" si="6"/>
        <v/>
      </c>
      <c r="K10" s="110" t="str">
        <f>IF(表示変換!P10="","",表示変換!P10)</f>
        <v/>
      </c>
      <c r="L10" s="125" t="str">
        <f t="shared" si="7"/>
        <v/>
      </c>
      <c r="M10" s="111" t="str">
        <f>IF(表示変換!Q10="","",表示変換!Q10)</f>
        <v/>
      </c>
      <c r="N10" s="126" t="str">
        <f t="shared" si="8"/>
        <v/>
      </c>
      <c r="O10" s="111" t="str">
        <f>IF(表示変換!R10="","",表示変換!R10)</f>
        <v/>
      </c>
      <c r="P10" s="124" t="str">
        <f t="shared" si="9"/>
        <v/>
      </c>
      <c r="Q10" s="110" t="str">
        <f>IF(表示変換!S10="","",表示変換!S10)</f>
        <v/>
      </c>
      <c r="R10" s="124" t="str">
        <f t="shared" si="10"/>
        <v/>
      </c>
      <c r="S10" s="111" t="str">
        <f>IF(表示変換!T10="","",表示変換!T10)</f>
        <v/>
      </c>
      <c r="T10" s="124" t="str">
        <f t="shared" si="11"/>
        <v/>
      </c>
      <c r="U10" s="111" t="str">
        <f>IF(表示変換!U10="","",表示変換!U10)</f>
        <v/>
      </c>
      <c r="V10" s="127" t="str">
        <f t="shared" si="0"/>
        <v/>
      </c>
      <c r="W10" s="67">
        <f t="shared" si="12"/>
        <v>0</v>
      </c>
      <c r="X10" s="252" t="str">
        <f t="shared" si="13"/>
        <v/>
      </c>
      <c r="Z10" s="50">
        <f t="shared" si="42"/>
        <v>5</v>
      </c>
      <c r="AA10" s="352" t="str">
        <f>IF(表示変換!B10="","",表示変換!B10)</f>
        <v/>
      </c>
      <c r="AB10" s="119" t="str">
        <f>IF(表示変換!C10="","",表示変換!C10)</f>
        <v/>
      </c>
      <c r="AC10" s="83" t="str">
        <f>IF(AB10="","",DATEDIF(AB10,入力!$C$3,"Y"))</f>
        <v/>
      </c>
      <c r="AD10" s="83" t="str">
        <f ca="1">IF(表示変換!D10="","",表示変換!D10)</f>
        <v/>
      </c>
      <c r="AE10" s="83" t="str">
        <f>IF(表示変換!E10="","",表示変換!E10)</f>
        <v/>
      </c>
      <c r="AF10" s="83" t="str">
        <f>IF(表示変換!F10="","",表示変換!F10)</f>
        <v/>
      </c>
      <c r="AG10" s="83" t="str">
        <f>IF(表示変換!G10="","",表示変換!G10)</f>
        <v/>
      </c>
      <c r="AH10" s="83" t="str">
        <f>IF(表示変換!H10="","",表示変換!H10)</f>
        <v/>
      </c>
      <c r="AI10" s="84" t="str">
        <f>IF(表示変換!I10="","",表示変換!I10)</f>
        <v/>
      </c>
      <c r="AJ10" s="84" t="str">
        <f>IF(表示変換!J10="","",表示変換!J10)</f>
        <v/>
      </c>
      <c r="AK10" s="89" t="str">
        <f t="shared" si="14"/>
        <v/>
      </c>
      <c r="AL10" s="89" t="str">
        <f>IF(表示変換!L10="","",表示変換!L10)</f>
        <v/>
      </c>
      <c r="AM10" s="154" t="str">
        <f>IF(表示変換!M10="","",(AJ10*(100-AL10)/100))</f>
        <v/>
      </c>
      <c r="AN10" s="149" t="str">
        <f t="shared" si="15"/>
        <v/>
      </c>
      <c r="AO10" s="149" t="str">
        <f t="shared" si="16"/>
        <v/>
      </c>
      <c r="AP10" s="148" t="str">
        <f t="shared" si="1"/>
        <v/>
      </c>
      <c r="AQ10" s="149" t="str">
        <f t="shared" si="2"/>
        <v/>
      </c>
      <c r="AR10" s="149" t="str">
        <f t="shared" si="3"/>
        <v/>
      </c>
      <c r="AS10" s="149" t="str">
        <f t="shared" si="17"/>
        <v/>
      </c>
      <c r="AT10" s="147"/>
      <c r="AU10" s="150">
        <f t="shared" si="18"/>
        <v>5</v>
      </c>
      <c r="AV10" s="89" t="str">
        <f t="shared" si="19"/>
        <v/>
      </c>
      <c r="AW10" s="89" t="str">
        <f t="shared" ca="1" si="20"/>
        <v/>
      </c>
      <c r="AX10" s="144" t="str">
        <f t="shared" si="21"/>
        <v/>
      </c>
      <c r="AY10" s="144" t="str">
        <f t="shared" si="22"/>
        <v/>
      </c>
      <c r="AZ10" s="144" t="str">
        <f t="shared" si="23"/>
        <v/>
      </c>
      <c r="BA10" s="144" t="str">
        <f t="shared" si="24"/>
        <v/>
      </c>
      <c r="BB10" s="60" t="str">
        <f t="shared" si="25"/>
        <v/>
      </c>
      <c r="BC10" s="61" t="str">
        <f t="shared" si="26"/>
        <v/>
      </c>
      <c r="BD10" s="62" t="str">
        <f t="shared" si="27"/>
        <v/>
      </c>
      <c r="BE10" s="61" t="str">
        <f t="shared" si="28"/>
        <v/>
      </c>
      <c r="BF10" s="63" t="str">
        <f t="shared" si="29"/>
        <v/>
      </c>
      <c r="BG10" s="64" t="str">
        <f t="shared" si="30"/>
        <v/>
      </c>
      <c r="BH10" s="63" t="str">
        <f t="shared" si="31"/>
        <v/>
      </c>
      <c r="BI10" s="65" t="str">
        <f t="shared" si="32"/>
        <v/>
      </c>
      <c r="BJ10" s="63" t="str">
        <f t="shared" si="33"/>
        <v/>
      </c>
      <c r="BK10" s="61" t="str">
        <f t="shared" si="34"/>
        <v/>
      </c>
      <c r="BL10" s="62" t="str">
        <f t="shared" si="35"/>
        <v/>
      </c>
      <c r="BM10" s="61" t="str">
        <f t="shared" si="36"/>
        <v/>
      </c>
      <c r="BN10" s="63" t="str">
        <f t="shared" si="37"/>
        <v/>
      </c>
      <c r="BO10" s="61" t="str">
        <f t="shared" si="38"/>
        <v/>
      </c>
      <c r="BP10" s="63" t="str">
        <f t="shared" si="39"/>
        <v/>
      </c>
      <c r="BQ10" s="66" t="str">
        <f t="shared" si="40"/>
        <v/>
      </c>
      <c r="BR10" s="68" t="str">
        <f t="shared" si="41"/>
        <v/>
      </c>
    </row>
    <row r="11" spans="1:70">
      <c r="A11" s="59">
        <f>IF(表示変換!A11="","",表示変換!A11)</f>
        <v>6</v>
      </c>
      <c r="B11" s="83" t="str">
        <f>IF(表示変換!B11="","",表示変換!B11)</f>
        <v/>
      </c>
      <c r="C11" s="83" t="str">
        <f ca="1">IF(表示変換!D11="","",表示変換!D11)</f>
        <v/>
      </c>
      <c r="D11" s="83" t="str">
        <f>IF(表示変換!F11="","",表示変換!F11)</f>
        <v/>
      </c>
      <c r="E11" s="84" t="str">
        <f>IF(表示変換!I11="","",表示変換!I11)</f>
        <v/>
      </c>
      <c r="F11" s="85" t="str">
        <f>IF(表示変換!J11="","",表示変換!J11)</f>
        <v/>
      </c>
      <c r="G11" s="109" t="str">
        <f>IF(表示変換!N11="","",表示変換!N11)</f>
        <v/>
      </c>
      <c r="H11" s="123" t="str">
        <f t="shared" si="5"/>
        <v/>
      </c>
      <c r="I11" s="110" t="str">
        <f>IF(表示変換!O11="","",表示変換!O11)</f>
        <v/>
      </c>
      <c r="J11" s="124" t="str">
        <f t="shared" si="6"/>
        <v/>
      </c>
      <c r="K11" s="110" t="str">
        <f>IF(表示変換!P11="","",表示変換!P11)</f>
        <v/>
      </c>
      <c r="L11" s="125" t="str">
        <f t="shared" si="7"/>
        <v/>
      </c>
      <c r="M11" s="111" t="str">
        <f>IF(表示変換!Q11="","",表示変換!Q11)</f>
        <v/>
      </c>
      <c r="N11" s="126" t="str">
        <f t="shared" si="8"/>
        <v/>
      </c>
      <c r="O11" s="111" t="str">
        <f>IF(表示変換!R11="","",表示変換!R11)</f>
        <v/>
      </c>
      <c r="P11" s="124" t="str">
        <f t="shared" si="9"/>
        <v/>
      </c>
      <c r="Q11" s="110" t="str">
        <f>IF(表示変換!S11="","",表示変換!S11)</f>
        <v/>
      </c>
      <c r="R11" s="124" t="str">
        <f t="shared" si="10"/>
        <v/>
      </c>
      <c r="S11" s="111" t="str">
        <f>IF(表示変換!T11="","",表示変換!T11)</f>
        <v/>
      </c>
      <c r="T11" s="124" t="str">
        <f t="shared" si="11"/>
        <v/>
      </c>
      <c r="U11" s="111" t="str">
        <f>IF(表示変換!U11="","",表示変換!U11)</f>
        <v/>
      </c>
      <c r="V11" s="127" t="str">
        <f t="shared" si="0"/>
        <v/>
      </c>
      <c r="W11" s="67">
        <f t="shared" si="12"/>
        <v>0</v>
      </c>
      <c r="X11" s="252" t="str">
        <f t="shared" si="13"/>
        <v/>
      </c>
      <c r="Z11" s="50">
        <f t="shared" si="42"/>
        <v>6</v>
      </c>
      <c r="AA11" s="352" t="str">
        <f>IF(表示変換!B11="","",表示変換!B11)</f>
        <v/>
      </c>
      <c r="AB11" s="119" t="str">
        <f>IF(表示変換!C11="","",表示変換!C11)</f>
        <v/>
      </c>
      <c r="AC11" s="83" t="str">
        <f>IF(AB11="","",DATEDIF(AB11,入力!$C$3,"Y"))</f>
        <v/>
      </c>
      <c r="AD11" s="83" t="str">
        <f ca="1">IF(表示変換!D11="","",表示変換!D11)</f>
        <v/>
      </c>
      <c r="AE11" s="83" t="str">
        <f>IF(表示変換!E11="","",表示変換!E11)</f>
        <v/>
      </c>
      <c r="AF11" s="83" t="str">
        <f>IF(表示変換!F11="","",表示変換!F11)</f>
        <v/>
      </c>
      <c r="AG11" s="83" t="str">
        <f>IF(表示変換!G11="","",表示変換!G11)</f>
        <v/>
      </c>
      <c r="AH11" s="83" t="str">
        <f>IF(表示変換!H11="","",表示変換!H11)</f>
        <v/>
      </c>
      <c r="AI11" s="84" t="str">
        <f>IF(表示変換!I11="","",表示変換!I11)</f>
        <v/>
      </c>
      <c r="AJ11" s="84" t="str">
        <f>IF(表示変換!J11="","",表示変換!J11)</f>
        <v/>
      </c>
      <c r="AK11" s="89" t="str">
        <f t="shared" si="14"/>
        <v/>
      </c>
      <c r="AL11" s="89" t="str">
        <f>IF(表示変換!L11="","",表示変換!L11)</f>
        <v/>
      </c>
      <c r="AM11" s="154" t="str">
        <f>IF(表示変換!M11="","",(AJ11*(100-AL11)/100))</f>
        <v/>
      </c>
      <c r="AN11" s="149" t="str">
        <f t="shared" si="15"/>
        <v/>
      </c>
      <c r="AO11" s="149" t="str">
        <f t="shared" si="16"/>
        <v/>
      </c>
      <c r="AP11" s="148" t="str">
        <f t="shared" si="1"/>
        <v/>
      </c>
      <c r="AQ11" s="149" t="str">
        <f t="shared" si="2"/>
        <v/>
      </c>
      <c r="AR11" s="149" t="str">
        <f t="shared" si="3"/>
        <v/>
      </c>
      <c r="AS11" s="149" t="str">
        <f t="shared" si="17"/>
        <v/>
      </c>
      <c r="AT11" s="147"/>
      <c r="AU11" s="150">
        <f t="shared" si="18"/>
        <v>6</v>
      </c>
      <c r="AV11" s="89" t="str">
        <f t="shared" si="19"/>
        <v/>
      </c>
      <c r="AW11" s="89" t="str">
        <f t="shared" ca="1" si="20"/>
        <v/>
      </c>
      <c r="AX11" s="144" t="str">
        <f t="shared" si="21"/>
        <v/>
      </c>
      <c r="AY11" s="144" t="str">
        <f t="shared" si="22"/>
        <v/>
      </c>
      <c r="AZ11" s="144" t="str">
        <f t="shared" si="23"/>
        <v/>
      </c>
      <c r="BA11" s="144" t="str">
        <f t="shared" si="24"/>
        <v/>
      </c>
      <c r="BB11" s="60" t="str">
        <f t="shared" si="25"/>
        <v/>
      </c>
      <c r="BC11" s="61" t="str">
        <f t="shared" si="26"/>
        <v/>
      </c>
      <c r="BD11" s="62" t="str">
        <f t="shared" si="27"/>
        <v/>
      </c>
      <c r="BE11" s="61" t="str">
        <f t="shared" si="28"/>
        <v/>
      </c>
      <c r="BF11" s="63" t="str">
        <f t="shared" si="29"/>
        <v/>
      </c>
      <c r="BG11" s="64" t="str">
        <f t="shared" si="30"/>
        <v/>
      </c>
      <c r="BH11" s="63" t="str">
        <f t="shared" si="31"/>
        <v/>
      </c>
      <c r="BI11" s="65" t="str">
        <f t="shared" si="32"/>
        <v/>
      </c>
      <c r="BJ11" s="63" t="str">
        <f t="shared" si="33"/>
        <v/>
      </c>
      <c r="BK11" s="61" t="str">
        <f t="shared" si="34"/>
        <v/>
      </c>
      <c r="BL11" s="62" t="str">
        <f t="shared" si="35"/>
        <v/>
      </c>
      <c r="BM11" s="61" t="str">
        <f t="shared" si="36"/>
        <v/>
      </c>
      <c r="BN11" s="63" t="str">
        <f t="shared" si="37"/>
        <v/>
      </c>
      <c r="BO11" s="61" t="str">
        <f t="shared" si="38"/>
        <v/>
      </c>
      <c r="BP11" s="63" t="str">
        <f t="shared" si="39"/>
        <v/>
      </c>
      <c r="BQ11" s="66" t="str">
        <f t="shared" si="40"/>
        <v/>
      </c>
      <c r="BR11" s="68" t="str">
        <f t="shared" si="41"/>
        <v/>
      </c>
    </row>
    <row r="12" spans="1:70">
      <c r="A12" s="59">
        <f>IF(表示変換!A12="","",表示変換!A12)</f>
        <v>7</v>
      </c>
      <c r="B12" s="83" t="str">
        <f>IF(表示変換!B12="","",表示変換!B12)</f>
        <v/>
      </c>
      <c r="C12" s="83" t="str">
        <f ca="1">IF(表示変換!D12="","",表示変換!D12)</f>
        <v/>
      </c>
      <c r="D12" s="83" t="str">
        <f>IF(表示変換!F12="","",表示変換!F12)</f>
        <v/>
      </c>
      <c r="E12" s="84" t="str">
        <f>IF(表示変換!I12="","",表示変換!I12)</f>
        <v/>
      </c>
      <c r="F12" s="85" t="str">
        <f>IF(表示変換!J12="","",表示変換!J12)</f>
        <v/>
      </c>
      <c r="G12" s="109" t="str">
        <f>IF(表示変換!N12="","",表示変換!N12)</f>
        <v/>
      </c>
      <c r="H12" s="123" t="str">
        <f t="shared" si="5"/>
        <v/>
      </c>
      <c r="I12" s="110" t="str">
        <f>IF(表示変換!O12="","",表示変換!O12)</f>
        <v/>
      </c>
      <c r="J12" s="124" t="str">
        <f t="shared" si="6"/>
        <v/>
      </c>
      <c r="K12" s="110" t="str">
        <f>IF(表示変換!P12="","",表示変換!P12)</f>
        <v/>
      </c>
      <c r="L12" s="125" t="str">
        <f t="shared" si="7"/>
        <v/>
      </c>
      <c r="M12" s="111" t="str">
        <f>IF(表示変換!Q12="","",表示変換!Q12)</f>
        <v/>
      </c>
      <c r="N12" s="126" t="str">
        <f t="shared" si="8"/>
        <v/>
      </c>
      <c r="O12" s="111" t="str">
        <f>IF(表示変換!R12="","",表示変換!R12)</f>
        <v/>
      </c>
      <c r="P12" s="124" t="str">
        <f t="shared" si="9"/>
        <v/>
      </c>
      <c r="Q12" s="110" t="str">
        <f>IF(表示変換!S12="","",表示変換!S12)</f>
        <v/>
      </c>
      <c r="R12" s="124" t="str">
        <f t="shared" si="10"/>
        <v/>
      </c>
      <c r="S12" s="111" t="str">
        <f>IF(表示変換!T12="","",表示変換!T12)</f>
        <v/>
      </c>
      <c r="T12" s="124" t="str">
        <f t="shared" si="11"/>
        <v/>
      </c>
      <c r="U12" s="111" t="str">
        <f>IF(表示変換!U12="","",表示変換!U12)</f>
        <v/>
      </c>
      <c r="V12" s="127" t="str">
        <f t="shared" ref="V12:V33" si="43">IF(U12="","",IF(U12&gt;1800,"100",IF(U12&lt;0,"0",0.05*U12+10)))</f>
        <v/>
      </c>
      <c r="W12" s="67">
        <f t="shared" si="12"/>
        <v>0</v>
      </c>
      <c r="X12" s="252" t="str">
        <f t="shared" si="13"/>
        <v/>
      </c>
      <c r="Z12" s="50">
        <f t="shared" si="42"/>
        <v>7</v>
      </c>
      <c r="AA12" s="352" t="str">
        <f>IF(表示変換!B12="","",表示変換!B12)</f>
        <v/>
      </c>
      <c r="AB12" s="119" t="str">
        <f>IF(表示変換!C12="","",表示変換!C12)</f>
        <v/>
      </c>
      <c r="AC12" s="83" t="str">
        <f>IF(AB12="","",DATEDIF(AB12,入力!$C$3,"Y"))</f>
        <v/>
      </c>
      <c r="AD12" s="83" t="str">
        <f ca="1">IF(表示変換!D12="","",表示変換!D12)</f>
        <v/>
      </c>
      <c r="AE12" s="83" t="str">
        <f>IF(表示変換!E12="","",表示変換!E12)</f>
        <v/>
      </c>
      <c r="AF12" s="83" t="str">
        <f>IF(表示変換!F12="","",表示変換!F12)</f>
        <v/>
      </c>
      <c r="AG12" s="83" t="str">
        <f>IF(表示変換!G12="","",表示変換!G12)</f>
        <v/>
      </c>
      <c r="AH12" s="83" t="str">
        <f>IF(表示変換!H12="","",表示変換!H12)</f>
        <v/>
      </c>
      <c r="AI12" s="84" t="str">
        <f>IF(表示変換!I12="","",表示変換!I12)</f>
        <v/>
      </c>
      <c r="AJ12" s="84" t="str">
        <f>IF(表示変換!J12="","",表示変換!J12)</f>
        <v/>
      </c>
      <c r="AK12" s="89" t="str">
        <f t="shared" si="14"/>
        <v/>
      </c>
      <c r="AL12" s="89" t="str">
        <f>IF(表示変換!L12="","",表示変換!L12)</f>
        <v/>
      </c>
      <c r="AM12" s="154" t="str">
        <f>IF(表示変換!M12="","",(AJ12*(100-AL12)/100))</f>
        <v/>
      </c>
      <c r="AN12" s="149" t="str">
        <f t="shared" si="15"/>
        <v/>
      </c>
      <c r="AO12" s="149" t="str">
        <f t="shared" si="16"/>
        <v/>
      </c>
      <c r="AP12" s="148" t="str">
        <f t="shared" si="1"/>
        <v/>
      </c>
      <c r="AQ12" s="149" t="str">
        <f t="shared" si="2"/>
        <v/>
      </c>
      <c r="AR12" s="149" t="str">
        <f t="shared" si="3"/>
        <v/>
      </c>
      <c r="AS12" s="149" t="str">
        <f t="shared" si="17"/>
        <v/>
      </c>
      <c r="AT12" s="147"/>
      <c r="AU12" s="150">
        <f t="shared" si="18"/>
        <v>7</v>
      </c>
      <c r="AV12" s="89" t="str">
        <f t="shared" si="19"/>
        <v/>
      </c>
      <c r="AW12" s="89" t="str">
        <f t="shared" ca="1" si="20"/>
        <v/>
      </c>
      <c r="AX12" s="144" t="str">
        <f t="shared" si="21"/>
        <v/>
      </c>
      <c r="AY12" s="144" t="str">
        <f t="shared" si="22"/>
        <v/>
      </c>
      <c r="AZ12" s="144" t="str">
        <f t="shared" si="23"/>
        <v/>
      </c>
      <c r="BA12" s="144" t="str">
        <f t="shared" si="24"/>
        <v/>
      </c>
      <c r="BB12" s="60" t="str">
        <f t="shared" si="25"/>
        <v/>
      </c>
      <c r="BC12" s="61" t="str">
        <f t="shared" si="26"/>
        <v/>
      </c>
      <c r="BD12" s="62" t="str">
        <f t="shared" si="27"/>
        <v/>
      </c>
      <c r="BE12" s="61" t="str">
        <f t="shared" si="28"/>
        <v/>
      </c>
      <c r="BF12" s="63" t="str">
        <f t="shared" si="29"/>
        <v/>
      </c>
      <c r="BG12" s="64" t="str">
        <f t="shared" si="30"/>
        <v/>
      </c>
      <c r="BH12" s="63" t="str">
        <f t="shared" si="31"/>
        <v/>
      </c>
      <c r="BI12" s="65" t="str">
        <f t="shared" si="32"/>
        <v/>
      </c>
      <c r="BJ12" s="63" t="str">
        <f t="shared" si="33"/>
        <v/>
      </c>
      <c r="BK12" s="61" t="str">
        <f t="shared" si="34"/>
        <v/>
      </c>
      <c r="BL12" s="62" t="str">
        <f t="shared" si="35"/>
        <v/>
      </c>
      <c r="BM12" s="61" t="str">
        <f t="shared" si="36"/>
        <v/>
      </c>
      <c r="BN12" s="63" t="str">
        <f t="shared" si="37"/>
        <v/>
      </c>
      <c r="BO12" s="61" t="str">
        <f t="shared" si="38"/>
        <v/>
      </c>
      <c r="BP12" s="63" t="str">
        <f t="shared" si="39"/>
        <v/>
      </c>
      <c r="BQ12" s="66" t="str">
        <f t="shared" si="40"/>
        <v/>
      </c>
      <c r="BR12" s="68" t="str">
        <f t="shared" si="41"/>
        <v/>
      </c>
    </row>
    <row r="13" spans="1:70">
      <c r="A13" s="59">
        <f>IF(表示変換!A13="","",表示変換!A13)</f>
        <v>8</v>
      </c>
      <c r="B13" s="83" t="str">
        <f>IF(表示変換!B13="","",表示変換!B13)</f>
        <v/>
      </c>
      <c r="C13" s="83" t="str">
        <f ca="1">IF(表示変換!D13="","",表示変換!D13)</f>
        <v/>
      </c>
      <c r="D13" s="83" t="str">
        <f>IF(表示変換!F13="","",表示変換!F13)</f>
        <v/>
      </c>
      <c r="E13" s="84" t="str">
        <f>IF(表示変換!I13="","",表示変換!I13)</f>
        <v/>
      </c>
      <c r="F13" s="85" t="str">
        <f>IF(表示変換!J13="","",表示変換!J13)</f>
        <v/>
      </c>
      <c r="G13" s="109" t="str">
        <f>IF(表示変換!N13="","",表示変換!N13)</f>
        <v/>
      </c>
      <c r="H13" s="123" t="str">
        <f t="shared" si="5"/>
        <v/>
      </c>
      <c r="I13" s="110" t="str">
        <f>IF(表示変換!O13="","",表示変換!O13)</f>
        <v/>
      </c>
      <c r="J13" s="124" t="str">
        <f t="shared" si="6"/>
        <v/>
      </c>
      <c r="K13" s="110" t="str">
        <f>IF(表示変換!P13="","",表示変換!P13)</f>
        <v/>
      </c>
      <c r="L13" s="125" t="str">
        <f t="shared" si="7"/>
        <v/>
      </c>
      <c r="M13" s="111" t="str">
        <f>IF(表示変換!Q13="","",表示変換!Q13)</f>
        <v/>
      </c>
      <c r="N13" s="126" t="str">
        <f t="shared" si="8"/>
        <v/>
      </c>
      <c r="O13" s="111" t="str">
        <f>IF(表示変換!R13="","",表示変換!R13)</f>
        <v/>
      </c>
      <c r="P13" s="124" t="str">
        <f t="shared" si="9"/>
        <v/>
      </c>
      <c r="Q13" s="110" t="str">
        <f>IF(表示変換!S13="","",表示変換!S13)</f>
        <v/>
      </c>
      <c r="R13" s="124" t="str">
        <f t="shared" si="10"/>
        <v/>
      </c>
      <c r="S13" s="111" t="str">
        <f>IF(表示変換!T13="","",表示変換!T13)</f>
        <v/>
      </c>
      <c r="T13" s="124" t="str">
        <f t="shared" si="11"/>
        <v/>
      </c>
      <c r="U13" s="111" t="str">
        <f>IF(表示変換!U13="","",表示変換!U13)</f>
        <v/>
      </c>
      <c r="V13" s="127" t="str">
        <f t="shared" si="43"/>
        <v/>
      </c>
      <c r="W13" s="67">
        <f t="shared" si="12"/>
        <v>0</v>
      </c>
      <c r="X13" s="252" t="str">
        <f t="shared" si="13"/>
        <v/>
      </c>
      <c r="Z13" s="50">
        <f t="shared" si="42"/>
        <v>8</v>
      </c>
      <c r="AA13" s="352" t="str">
        <f>IF(表示変換!B13="","",表示変換!B13)</f>
        <v/>
      </c>
      <c r="AB13" s="119" t="str">
        <f>IF(表示変換!C13="","",表示変換!C13)</f>
        <v/>
      </c>
      <c r="AC13" s="83" t="str">
        <f>IF(AB13="","",DATEDIF(AB13,入力!$C$3,"Y"))</f>
        <v/>
      </c>
      <c r="AD13" s="83" t="str">
        <f ca="1">IF(表示変換!D13="","",表示変換!D13)</f>
        <v/>
      </c>
      <c r="AE13" s="83" t="str">
        <f>IF(表示変換!E13="","",表示変換!E13)</f>
        <v/>
      </c>
      <c r="AF13" s="83" t="str">
        <f>IF(表示変換!F13="","",表示変換!F13)</f>
        <v/>
      </c>
      <c r="AG13" s="83" t="str">
        <f>IF(表示変換!G13="","",表示変換!G13)</f>
        <v/>
      </c>
      <c r="AH13" s="83" t="str">
        <f>IF(表示変換!H13="","",表示変換!H13)</f>
        <v/>
      </c>
      <c r="AI13" s="84" t="str">
        <f>IF(表示変換!I13="","",表示変換!I13)</f>
        <v/>
      </c>
      <c r="AJ13" s="84" t="str">
        <f>IF(表示変換!J13="","",表示変換!J13)</f>
        <v/>
      </c>
      <c r="AK13" s="89" t="str">
        <f t="shared" si="14"/>
        <v/>
      </c>
      <c r="AL13" s="89" t="str">
        <f>IF(表示変換!L13="","",表示変換!L13)</f>
        <v/>
      </c>
      <c r="AM13" s="154" t="str">
        <f>IF(表示変換!M13="","",(AJ13*(100-AL13)/100))</f>
        <v/>
      </c>
      <c r="AN13" s="149" t="str">
        <f t="shared" si="15"/>
        <v/>
      </c>
      <c r="AO13" s="149" t="str">
        <f t="shared" si="16"/>
        <v/>
      </c>
      <c r="AP13" s="148" t="str">
        <f t="shared" si="1"/>
        <v/>
      </c>
      <c r="AQ13" s="149" t="str">
        <f t="shared" si="2"/>
        <v/>
      </c>
      <c r="AR13" s="149" t="str">
        <f t="shared" si="3"/>
        <v/>
      </c>
      <c r="AS13" s="149" t="str">
        <f t="shared" si="17"/>
        <v/>
      </c>
      <c r="AT13" s="147"/>
      <c r="AU13" s="150">
        <f t="shared" si="18"/>
        <v>8</v>
      </c>
      <c r="AV13" s="89" t="str">
        <f t="shared" si="19"/>
        <v/>
      </c>
      <c r="AW13" s="89" t="str">
        <f t="shared" ca="1" si="20"/>
        <v/>
      </c>
      <c r="AX13" s="144" t="str">
        <f t="shared" si="21"/>
        <v/>
      </c>
      <c r="AY13" s="144" t="str">
        <f t="shared" si="22"/>
        <v/>
      </c>
      <c r="AZ13" s="144" t="str">
        <f t="shared" si="23"/>
        <v/>
      </c>
      <c r="BA13" s="144" t="str">
        <f t="shared" si="24"/>
        <v/>
      </c>
      <c r="BB13" s="60" t="str">
        <f t="shared" si="25"/>
        <v/>
      </c>
      <c r="BC13" s="61" t="str">
        <f t="shared" si="26"/>
        <v/>
      </c>
      <c r="BD13" s="62" t="str">
        <f t="shared" si="27"/>
        <v/>
      </c>
      <c r="BE13" s="61" t="str">
        <f t="shared" si="28"/>
        <v/>
      </c>
      <c r="BF13" s="63" t="str">
        <f t="shared" si="29"/>
        <v/>
      </c>
      <c r="BG13" s="64" t="str">
        <f t="shared" si="30"/>
        <v/>
      </c>
      <c r="BH13" s="63" t="str">
        <f t="shared" si="31"/>
        <v/>
      </c>
      <c r="BI13" s="65" t="str">
        <f t="shared" si="32"/>
        <v/>
      </c>
      <c r="BJ13" s="63" t="str">
        <f t="shared" si="33"/>
        <v/>
      </c>
      <c r="BK13" s="61" t="str">
        <f t="shared" si="34"/>
        <v/>
      </c>
      <c r="BL13" s="62" t="str">
        <f t="shared" si="35"/>
        <v/>
      </c>
      <c r="BM13" s="61" t="str">
        <f t="shared" si="36"/>
        <v/>
      </c>
      <c r="BN13" s="63" t="str">
        <f t="shared" si="37"/>
        <v/>
      </c>
      <c r="BO13" s="61" t="str">
        <f t="shared" si="38"/>
        <v/>
      </c>
      <c r="BP13" s="63" t="str">
        <f t="shared" si="39"/>
        <v/>
      </c>
      <c r="BQ13" s="66" t="str">
        <f t="shared" si="40"/>
        <v/>
      </c>
      <c r="BR13" s="68" t="str">
        <f t="shared" si="41"/>
        <v/>
      </c>
    </row>
    <row r="14" spans="1:70">
      <c r="A14" s="59">
        <f>IF(表示変換!A14="","",表示変換!A14)</f>
        <v>9</v>
      </c>
      <c r="B14" s="83" t="str">
        <f>IF(表示変換!B14="","",表示変換!B14)</f>
        <v/>
      </c>
      <c r="C14" s="83" t="str">
        <f ca="1">IF(表示変換!D14="","",表示変換!D14)</f>
        <v/>
      </c>
      <c r="D14" s="83" t="str">
        <f>IF(表示変換!F14="","",表示変換!F14)</f>
        <v/>
      </c>
      <c r="E14" s="84" t="str">
        <f>IF(表示変換!I14="","",表示変換!I14)</f>
        <v/>
      </c>
      <c r="F14" s="85" t="str">
        <f>IF(表示変換!J14="","",表示変換!J14)</f>
        <v/>
      </c>
      <c r="G14" s="109" t="str">
        <f>IF(表示変換!N14="","",表示変換!N14)</f>
        <v/>
      </c>
      <c r="H14" s="123" t="str">
        <f t="shared" si="5"/>
        <v/>
      </c>
      <c r="I14" s="110" t="str">
        <f>IF(表示変換!O14="","",表示変換!O14)</f>
        <v/>
      </c>
      <c r="J14" s="124" t="str">
        <f t="shared" si="6"/>
        <v/>
      </c>
      <c r="K14" s="110" t="str">
        <f>IF(表示変換!P14="","",表示変換!P14)</f>
        <v/>
      </c>
      <c r="L14" s="125" t="str">
        <f t="shared" si="7"/>
        <v/>
      </c>
      <c r="M14" s="111" t="str">
        <f>IF(表示変換!Q14="","",表示変換!Q14)</f>
        <v/>
      </c>
      <c r="N14" s="126" t="str">
        <f t="shared" si="8"/>
        <v/>
      </c>
      <c r="O14" s="111" t="str">
        <f>IF(表示変換!R14="","",表示変換!R14)</f>
        <v/>
      </c>
      <c r="P14" s="124" t="str">
        <f t="shared" si="9"/>
        <v/>
      </c>
      <c r="Q14" s="110" t="str">
        <f>IF(表示変換!S14="","",表示変換!S14)</f>
        <v/>
      </c>
      <c r="R14" s="124" t="str">
        <f t="shared" si="10"/>
        <v/>
      </c>
      <c r="S14" s="111" t="str">
        <f>IF(表示変換!T14="","",表示変換!T14)</f>
        <v/>
      </c>
      <c r="T14" s="124" t="str">
        <f t="shared" si="11"/>
        <v/>
      </c>
      <c r="U14" s="111" t="str">
        <f>IF(表示変換!U14="","",表示変換!U14)</f>
        <v/>
      </c>
      <c r="V14" s="127" t="str">
        <f t="shared" si="43"/>
        <v/>
      </c>
      <c r="W14" s="67">
        <f t="shared" si="12"/>
        <v>0</v>
      </c>
      <c r="X14" s="252" t="str">
        <f t="shared" si="13"/>
        <v/>
      </c>
      <c r="Z14" s="50">
        <f t="shared" si="42"/>
        <v>9</v>
      </c>
      <c r="AA14" s="352" t="str">
        <f>IF(表示変換!B14="","",表示変換!B14)</f>
        <v/>
      </c>
      <c r="AB14" s="119" t="str">
        <f>IF(表示変換!C14="","",表示変換!C14)</f>
        <v/>
      </c>
      <c r="AC14" s="83" t="str">
        <f>IF(AB14="","",DATEDIF(AB14,入力!$C$3,"Y"))</f>
        <v/>
      </c>
      <c r="AD14" s="83" t="str">
        <f ca="1">IF(表示変換!D14="","",表示変換!D14)</f>
        <v/>
      </c>
      <c r="AE14" s="83" t="str">
        <f>IF(表示変換!E14="","",表示変換!E14)</f>
        <v/>
      </c>
      <c r="AF14" s="83" t="str">
        <f>IF(表示変換!F14="","",表示変換!F14)</f>
        <v/>
      </c>
      <c r="AG14" s="83" t="str">
        <f>IF(表示変換!G14="","",表示変換!G14)</f>
        <v/>
      </c>
      <c r="AH14" s="83" t="str">
        <f>IF(表示変換!H14="","",表示変換!H14)</f>
        <v/>
      </c>
      <c r="AI14" s="84" t="str">
        <f>IF(表示変換!I14="","",表示変換!I14)</f>
        <v/>
      </c>
      <c r="AJ14" s="84" t="str">
        <f>IF(表示変換!J14="","",表示変換!J14)</f>
        <v/>
      </c>
      <c r="AK14" s="89" t="str">
        <f t="shared" si="14"/>
        <v/>
      </c>
      <c r="AL14" s="89" t="str">
        <f>IF(表示変換!L14="","",表示変換!L14)</f>
        <v/>
      </c>
      <c r="AM14" s="154" t="str">
        <f>IF(表示変換!M14="","",(AJ14*(100-AL14)/100))</f>
        <v/>
      </c>
      <c r="AN14" s="149" t="str">
        <f t="shared" si="15"/>
        <v/>
      </c>
      <c r="AO14" s="149" t="str">
        <f t="shared" si="16"/>
        <v/>
      </c>
      <c r="AP14" s="148" t="str">
        <f t="shared" si="1"/>
        <v/>
      </c>
      <c r="AQ14" s="149" t="str">
        <f t="shared" si="2"/>
        <v/>
      </c>
      <c r="AR14" s="149" t="str">
        <f t="shared" si="3"/>
        <v/>
      </c>
      <c r="AS14" s="149" t="str">
        <f t="shared" si="17"/>
        <v/>
      </c>
      <c r="AT14" s="147"/>
      <c r="AU14" s="150">
        <f t="shared" si="18"/>
        <v>9</v>
      </c>
      <c r="AV14" s="89" t="str">
        <f t="shared" si="19"/>
        <v/>
      </c>
      <c r="AW14" s="89" t="str">
        <f t="shared" ca="1" si="20"/>
        <v/>
      </c>
      <c r="AX14" s="144" t="str">
        <f t="shared" si="21"/>
        <v/>
      </c>
      <c r="AY14" s="144" t="str">
        <f t="shared" si="22"/>
        <v/>
      </c>
      <c r="AZ14" s="144" t="str">
        <f t="shared" si="23"/>
        <v/>
      </c>
      <c r="BA14" s="144" t="str">
        <f t="shared" si="24"/>
        <v/>
      </c>
      <c r="BB14" s="60" t="str">
        <f t="shared" si="25"/>
        <v/>
      </c>
      <c r="BC14" s="61" t="str">
        <f t="shared" si="26"/>
        <v/>
      </c>
      <c r="BD14" s="62" t="str">
        <f t="shared" si="27"/>
        <v/>
      </c>
      <c r="BE14" s="61" t="str">
        <f t="shared" si="28"/>
        <v/>
      </c>
      <c r="BF14" s="63" t="str">
        <f t="shared" si="29"/>
        <v/>
      </c>
      <c r="BG14" s="64" t="str">
        <f t="shared" si="30"/>
        <v/>
      </c>
      <c r="BH14" s="63" t="str">
        <f t="shared" si="31"/>
        <v/>
      </c>
      <c r="BI14" s="65" t="str">
        <f t="shared" si="32"/>
        <v/>
      </c>
      <c r="BJ14" s="63" t="str">
        <f t="shared" si="33"/>
        <v/>
      </c>
      <c r="BK14" s="61" t="str">
        <f t="shared" si="34"/>
        <v/>
      </c>
      <c r="BL14" s="62" t="str">
        <f t="shared" si="35"/>
        <v/>
      </c>
      <c r="BM14" s="61" t="str">
        <f t="shared" si="36"/>
        <v/>
      </c>
      <c r="BN14" s="63" t="str">
        <f t="shared" si="37"/>
        <v/>
      </c>
      <c r="BO14" s="61" t="str">
        <f t="shared" si="38"/>
        <v/>
      </c>
      <c r="BP14" s="63" t="str">
        <f t="shared" si="39"/>
        <v/>
      </c>
      <c r="BQ14" s="66" t="str">
        <f t="shared" si="40"/>
        <v/>
      </c>
      <c r="BR14" s="68" t="str">
        <f t="shared" si="41"/>
        <v/>
      </c>
    </row>
    <row r="15" spans="1:70">
      <c r="A15" s="59">
        <f>IF(表示変換!A15="","",表示変換!A15)</f>
        <v>10</v>
      </c>
      <c r="B15" s="83" t="str">
        <f>IF(表示変換!B15="","",表示変換!B15)</f>
        <v/>
      </c>
      <c r="C15" s="83" t="str">
        <f ca="1">IF(表示変換!D15="","",表示変換!D15)</f>
        <v/>
      </c>
      <c r="D15" s="83" t="str">
        <f>IF(表示変換!F15="","",表示変換!F15)</f>
        <v/>
      </c>
      <c r="E15" s="84" t="str">
        <f>IF(表示変換!I15="","",表示変換!I15)</f>
        <v/>
      </c>
      <c r="F15" s="85" t="str">
        <f>IF(表示変換!J15="","",表示変換!J15)</f>
        <v/>
      </c>
      <c r="G15" s="109" t="str">
        <f>IF(表示変換!N15="","",表示変換!N15)</f>
        <v/>
      </c>
      <c r="H15" s="123" t="str">
        <f t="shared" si="5"/>
        <v/>
      </c>
      <c r="I15" s="110" t="str">
        <f>IF(表示変換!O15="","",表示変換!O15)</f>
        <v/>
      </c>
      <c r="J15" s="124" t="str">
        <f t="shared" si="6"/>
        <v/>
      </c>
      <c r="K15" s="110" t="str">
        <f>IF(表示変換!P15="","",表示変換!P15)</f>
        <v/>
      </c>
      <c r="L15" s="125" t="str">
        <f t="shared" si="7"/>
        <v/>
      </c>
      <c r="M15" s="111" t="str">
        <f>IF(表示変換!Q15="","",表示変換!Q15)</f>
        <v/>
      </c>
      <c r="N15" s="126" t="str">
        <f t="shared" si="8"/>
        <v/>
      </c>
      <c r="O15" s="111" t="str">
        <f>IF(表示変換!R15="","",表示変換!R15)</f>
        <v/>
      </c>
      <c r="P15" s="124" t="str">
        <f t="shared" si="9"/>
        <v/>
      </c>
      <c r="Q15" s="110" t="str">
        <f>IF(表示変換!S15="","",表示変換!S15)</f>
        <v/>
      </c>
      <c r="R15" s="124" t="str">
        <f t="shared" si="10"/>
        <v/>
      </c>
      <c r="S15" s="111" t="str">
        <f>IF(表示変換!T15="","",表示変換!T15)</f>
        <v/>
      </c>
      <c r="T15" s="124" t="str">
        <f t="shared" si="11"/>
        <v/>
      </c>
      <c r="U15" s="111" t="str">
        <f>IF(表示変換!U15="","",表示変換!U15)</f>
        <v/>
      </c>
      <c r="V15" s="127" t="str">
        <f t="shared" si="43"/>
        <v/>
      </c>
      <c r="W15" s="67">
        <f t="shared" si="12"/>
        <v>0</v>
      </c>
      <c r="X15" s="252" t="str">
        <f t="shared" si="13"/>
        <v/>
      </c>
      <c r="Z15" s="50">
        <f t="shared" si="42"/>
        <v>10</v>
      </c>
      <c r="AA15" s="352" t="str">
        <f>IF(表示変換!B15="","",表示変換!B15)</f>
        <v/>
      </c>
      <c r="AB15" s="119" t="str">
        <f>IF(表示変換!C15="","",表示変換!C15)</f>
        <v/>
      </c>
      <c r="AC15" s="83" t="str">
        <f>IF(AB15="","",DATEDIF(AB15,入力!$C$3,"Y"))</f>
        <v/>
      </c>
      <c r="AD15" s="83" t="str">
        <f ca="1">IF(表示変換!D15="","",表示変換!D15)</f>
        <v/>
      </c>
      <c r="AE15" s="83" t="str">
        <f>IF(表示変換!E15="","",表示変換!E15)</f>
        <v/>
      </c>
      <c r="AF15" s="83" t="str">
        <f>IF(表示変換!F15="","",表示変換!F15)</f>
        <v/>
      </c>
      <c r="AG15" s="83" t="str">
        <f>IF(表示変換!G15="","",表示変換!G15)</f>
        <v/>
      </c>
      <c r="AH15" s="83" t="str">
        <f>IF(表示変換!H15="","",表示変換!H15)</f>
        <v/>
      </c>
      <c r="AI15" s="84" t="str">
        <f>IF(表示変換!I15="","",表示変換!I15)</f>
        <v/>
      </c>
      <c r="AJ15" s="84" t="str">
        <f>IF(表示変換!J15="","",表示変換!J15)</f>
        <v/>
      </c>
      <c r="AK15" s="89" t="str">
        <f t="shared" si="14"/>
        <v/>
      </c>
      <c r="AL15" s="89" t="str">
        <f>IF(表示変換!L15="","",表示変換!L15)</f>
        <v/>
      </c>
      <c r="AM15" s="154" t="str">
        <f>IF(表示変換!M15="","",(AJ15*(100-AL15)/100))</f>
        <v/>
      </c>
      <c r="AN15" s="149" t="str">
        <f t="shared" si="15"/>
        <v/>
      </c>
      <c r="AO15" s="149" t="str">
        <f t="shared" si="16"/>
        <v/>
      </c>
      <c r="AP15" s="148" t="str">
        <f t="shared" si="1"/>
        <v/>
      </c>
      <c r="AQ15" s="149" t="str">
        <f t="shared" si="2"/>
        <v/>
      </c>
      <c r="AR15" s="149" t="str">
        <f t="shared" si="3"/>
        <v/>
      </c>
      <c r="AS15" s="149" t="str">
        <f t="shared" si="17"/>
        <v/>
      </c>
      <c r="AT15" s="147"/>
      <c r="AU15" s="150">
        <f t="shared" si="18"/>
        <v>10</v>
      </c>
      <c r="AV15" s="89" t="str">
        <f t="shared" si="19"/>
        <v/>
      </c>
      <c r="AW15" s="89" t="str">
        <f t="shared" ca="1" si="20"/>
        <v/>
      </c>
      <c r="AX15" s="144" t="str">
        <f t="shared" si="21"/>
        <v/>
      </c>
      <c r="AY15" s="144" t="str">
        <f t="shared" si="22"/>
        <v/>
      </c>
      <c r="AZ15" s="144" t="str">
        <f t="shared" si="23"/>
        <v/>
      </c>
      <c r="BA15" s="144" t="str">
        <f t="shared" si="24"/>
        <v/>
      </c>
      <c r="BB15" s="60" t="str">
        <f t="shared" si="25"/>
        <v/>
      </c>
      <c r="BC15" s="61" t="str">
        <f t="shared" si="26"/>
        <v/>
      </c>
      <c r="BD15" s="62" t="str">
        <f t="shared" si="27"/>
        <v/>
      </c>
      <c r="BE15" s="61" t="str">
        <f t="shared" si="28"/>
        <v/>
      </c>
      <c r="BF15" s="63" t="str">
        <f t="shared" si="29"/>
        <v/>
      </c>
      <c r="BG15" s="64" t="str">
        <f t="shared" si="30"/>
        <v/>
      </c>
      <c r="BH15" s="63" t="str">
        <f t="shared" si="31"/>
        <v/>
      </c>
      <c r="BI15" s="65" t="str">
        <f t="shared" si="32"/>
        <v/>
      </c>
      <c r="BJ15" s="63" t="str">
        <f t="shared" si="33"/>
        <v/>
      </c>
      <c r="BK15" s="61" t="str">
        <f t="shared" si="34"/>
        <v/>
      </c>
      <c r="BL15" s="62" t="str">
        <f t="shared" si="35"/>
        <v/>
      </c>
      <c r="BM15" s="61" t="str">
        <f t="shared" si="36"/>
        <v/>
      </c>
      <c r="BN15" s="63" t="str">
        <f t="shared" si="37"/>
        <v/>
      </c>
      <c r="BO15" s="61" t="str">
        <f t="shared" si="38"/>
        <v/>
      </c>
      <c r="BP15" s="63" t="str">
        <f t="shared" si="39"/>
        <v/>
      </c>
      <c r="BQ15" s="66" t="str">
        <f t="shared" si="40"/>
        <v/>
      </c>
      <c r="BR15" s="68" t="str">
        <f t="shared" si="41"/>
        <v/>
      </c>
    </row>
    <row r="16" spans="1:70">
      <c r="A16" s="59">
        <f>IF(表示変換!A16="","",表示変換!A16)</f>
        <v>11</v>
      </c>
      <c r="B16" s="83" t="str">
        <f>IF(表示変換!B16="","",表示変換!B16)</f>
        <v/>
      </c>
      <c r="C16" s="83" t="str">
        <f ca="1">IF(表示変換!D16="","",表示変換!D16)</f>
        <v/>
      </c>
      <c r="D16" s="83" t="str">
        <f>IF(表示変換!F16="","",表示変換!F16)</f>
        <v/>
      </c>
      <c r="E16" s="84" t="str">
        <f>IF(表示変換!I16="","",表示変換!I16)</f>
        <v/>
      </c>
      <c r="F16" s="85" t="str">
        <f>IF(表示変換!J16="","",表示変換!J16)</f>
        <v/>
      </c>
      <c r="G16" s="109" t="str">
        <f>IF(表示変換!N16="","",表示変換!N16)</f>
        <v/>
      </c>
      <c r="H16" s="123" t="str">
        <f t="shared" si="5"/>
        <v/>
      </c>
      <c r="I16" s="110" t="str">
        <f>IF(表示変換!O16="","",表示変換!O16)</f>
        <v/>
      </c>
      <c r="J16" s="124" t="str">
        <f t="shared" si="6"/>
        <v/>
      </c>
      <c r="K16" s="110" t="str">
        <f>IF(表示変換!P16="","",表示変換!P16)</f>
        <v/>
      </c>
      <c r="L16" s="125" t="str">
        <f t="shared" si="7"/>
        <v/>
      </c>
      <c r="M16" s="111" t="str">
        <f>IF(表示変換!Q16="","",表示変換!Q16)</f>
        <v/>
      </c>
      <c r="N16" s="126" t="str">
        <f t="shared" si="8"/>
        <v/>
      </c>
      <c r="O16" s="111" t="str">
        <f>IF(表示変換!R16="","",表示変換!R16)</f>
        <v/>
      </c>
      <c r="P16" s="124" t="str">
        <f t="shared" si="9"/>
        <v/>
      </c>
      <c r="Q16" s="110" t="str">
        <f>IF(表示変換!S16="","",表示変換!S16)</f>
        <v/>
      </c>
      <c r="R16" s="124" t="str">
        <f t="shared" si="10"/>
        <v/>
      </c>
      <c r="S16" s="111" t="str">
        <f>IF(表示変換!T16="","",表示変換!T16)</f>
        <v/>
      </c>
      <c r="T16" s="124" t="str">
        <f t="shared" si="11"/>
        <v/>
      </c>
      <c r="U16" s="111" t="str">
        <f>IF(表示変換!U16="","",表示変換!U16)</f>
        <v/>
      </c>
      <c r="V16" s="127" t="str">
        <f t="shared" si="43"/>
        <v/>
      </c>
      <c r="W16" s="67">
        <f t="shared" si="12"/>
        <v>0</v>
      </c>
      <c r="X16" s="252" t="str">
        <f t="shared" si="13"/>
        <v/>
      </c>
      <c r="Z16" s="50">
        <f t="shared" si="42"/>
        <v>11</v>
      </c>
      <c r="AA16" s="352" t="str">
        <f>IF(表示変換!B16="","",表示変換!B16)</f>
        <v/>
      </c>
      <c r="AB16" s="119" t="str">
        <f>IF(表示変換!C16="","",表示変換!C16)</f>
        <v/>
      </c>
      <c r="AC16" s="83" t="str">
        <f>IF(AB16="","",DATEDIF(AB16,入力!$C$3,"Y"))</f>
        <v/>
      </c>
      <c r="AD16" s="83" t="str">
        <f ca="1">IF(表示変換!D16="","",表示変換!D16)</f>
        <v/>
      </c>
      <c r="AE16" s="83" t="str">
        <f>IF(表示変換!E16="","",表示変換!E16)</f>
        <v/>
      </c>
      <c r="AF16" s="83" t="str">
        <f>IF(表示変換!F16="","",表示変換!F16)</f>
        <v/>
      </c>
      <c r="AG16" s="83" t="str">
        <f>IF(表示変換!G16="","",表示変換!G16)</f>
        <v/>
      </c>
      <c r="AH16" s="83" t="str">
        <f>IF(表示変換!H16="","",表示変換!H16)</f>
        <v/>
      </c>
      <c r="AI16" s="84" t="str">
        <f>IF(表示変換!I16="","",表示変換!I16)</f>
        <v/>
      </c>
      <c r="AJ16" s="84" t="str">
        <f>IF(表示変換!J16="","",表示変換!J16)</f>
        <v/>
      </c>
      <c r="AK16" s="89" t="str">
        <f t="shared" si="14"/>
        <v/>
      </c>
      <c r="AL16" s="89" t="str">
        <f>IF(表示変換!L16="","",表示変換!L16)</f>
        <v/>
      </c>
      <c r="AM16" s="154" t="str">
        <f>IF(表示変換!M16="","",(AJ16*(100-AL16)/100))</f>
        <v/>
      </c>
      <c r="AN16" s="149" t="str">
        <f t="shared" si="15"/>
        <v/>
      </c>
      <c r="AO16" s="149" t="str">
        <f t="shared" si="16"/>
        <v/>
      </c>
      <c r="AP16" s="148" t="str">
        <f t="shared" si="1"/>
        <v/>
      </c>
      <c r="AQ16" s="149" t="str">
        <f t="shared" si="2"/>
        <v/>
      </c>
      <c r="AR16" s="149" t="str">
        <f t="shared" si="3"/>
        <v/>
      </c>
      <c r="AS16" s="149" t="str">
        <f t="shared" si="17"/>
        <v/>
      </c>
      <c r="AT16" s="147"/>
      <c r="AU16" s="150">
        <f t="shared" si="18"/>
        <v>11</v>
      </c>
      <c r="AV16" s="89" t="str">
        <f t="shared" si="19"/>
        <v/>
      </c>
      <c r="AW16" s="89" t="str">
        <f t="shared" ca="1" si="20"/>
        <v/>
      </c>
      <c r="AX16" s="144" t="str">
        <f t="shared" si="21"/>
        <v/>
      </c>
      <c r="AY16" s="144" t="str">
        <f t="shared" si="22"/>
        <v/>
      </c>
      <c r="AZ16" s="144" t="str">
        <f t="shared" si="23"/>
        <v/>
      </c>
      <c r="BA16" s="144" t="str">
        <f t="shared" si="24"/>
        <v/>
      </c>
      <c r="BB16" s="60" t="str">
        <f t="shared" si="25"/>
        <v/>
      </c>
      <c r="BC16" s="61" t="str">
        <f t="shared" si="26"/>
        <v/>
      </c>
      <c r="BD16" s="62" t="str">
        <f t="shared" si="27"/>
        <v/>
      </c>
      <c r="BE16" s="61" t="str">
        <f t="shared" si="28"/>
        <v/>
      </c>
      <c r="BF16" s="63" t="str">
        <f t="shared" si="29"/>
        <v/>
      </c>
      <c r="BG16" s="64" t="str">
        <f t="shared" si="30"/>
        <v/>
      </c>
      <c r="BH16" s="63" t="str">
        <f t="shared" si="31"/>
        <v/>
      </c>
      <c r="BI16" s="65" t="str">
        <f t="shared" si="32"/>
        <v/>
      </c>
      <c r="BJ16" s="63" t="str">
        <f t="shared" si="33"/>
        <v/>
      </c>
      <c r="BK16" s="61" t="str">
        <f t="shared" si="34"/>
        <v/>
      </c>
      <c r="BL16" s="62" t="str">
        <f t="shared" si="35"/>
        <v/>
      </c>
      <c r="BM16" s="61" t="str">
        <f t="shared" si="36"/>
        <v/>
      </c>
      <c r="BN16" s="63" t="str">
        <f t="shared" si="37"/>
        <v/>
      </c>
      <c r="BO16" s="61" t="str">
        <f t="shared" si="38"/>
        <v/>
      </c>
      <c r="BP16" s="63" t="str">
        <f t="shared" si="39"/>
        <v/>
      </c>
      <c r="BQ16" s="66" t="str">
        <f t="shared" si="40"/>
        <v/>
      </c>
      <c r="BR16" s="68" t="str">
        <f t="shared" si="41"/>
        <v/>
      </c>
    </row>
    <row r="17" spans="1:70">
      <c r="A17" s="59">
        <f>IF(表示変換!A17="","",表示変換!A17)</f>
        <v>12</v>
      </c>
      <c r="B17" s="83" t="str">
        <f>IF(表示変換!B17="","",表示変換!B17)</f>
        <v/>
      </c>
      <c r="C17" s="83" t="str">
        <f ca="1">IF(表示変換!D17="","",表示変換!D17)</f>
        <v/>
      </c>
      <c r="D17" s="83" t="str">
        <f>IF(表示変換!F17="","",表示変換!F17)</f>
        <v/>
      </c>
      <c r="E17" s="84" t="str">
        <f>IF(表示変換!I17="","",表示変換!I17)</f>
        <v/>
      </c>
      <c r="F17" s="85" t="str">
        <f>IF(表示変換!J17="","",表示変換!J17)</f>
        <v/>
      </c>
      <c r="G17" s="109" t="str">
        <f>IF(表示変換!N17="","",表示変換!N17)</f>
        <v/>
      </c>
      <c r="H17" s="123" t="str">
        <f t="shared" si="5"/>
        <v/>
      </c>
      <c r="I17" s="110" t="str">
        <f>IF(表示変換!O17="","",表示変換!O17)</f>
        <v/>
      </c>
      <c r="J17" s="124" t="str">
        <f t="shared" si="6"/>
        <v/>
      </c>
      <c r="K17" s="110" t="str">
        <f>IF(表示変換!P17="","",表示変換!P17)</f>
        <v/>
      </c>
      <c r="L17" s="125" t="str">
        <f t="shared" si="7"/>
        <v/>
      </c>
      <c r="M17" s="111" t="str">
        <f>IF(表示変換!Q17="","",表示変換!Q17)</f>
        <v/>
      </c>
      <c r="N17" s="126" t="str">
        <f t="shared" si="8"/>
        <v/>
      </c>
      <c r="O17" s="111" t="str">
        <f>IF(表示変換!R17="","",表示変換!R17)</f>
        <v/>
      </c>
      <c r="P17" s="124" t="str">
        <f t="shared" si="9"/>
        <v/>
      </c>
      <c r="Q17" s="110" t="str">
        <f>IF(表示変換!S17="","",表示変換!S17)</f>
        <v/>
      </c>
      <c r="R17" s="124" t="str">
        <f t="shared" si="10"/>
        <v/>
      </c>
      <c r="S17" s="111" t="str">
        <f>IF(表示変換!T17="","",表示変換!T17)</f>
        <v/>
      </c>
      <c r="T17" s="124" t="str">
        <f t="shared" si="11"/>
        <v/>
      </c>
      <c r="U17" s="111" t="str">
        <f>IF(表示変換!U17="","",表示変換!U17)</f>
        <v/>
      </c>
      <c r="V17" s="127" t="str">
        <f t="shared" si="43"/>
        <v/>
      </c>
      <c r="W17" s="67">
        <f t="shared" si="12"/>
        <v>0</v>
      </c>
      <c r="X17" s="252" t="str">
        <f t="shared" si="13"/>
        <v/>
      </c>
      <c r="Z17" s="50">
        <f t="shared" si="42"/>
        <v>12</v>
      </c>
      <c r="AA17" s="352" t="str">
        <f>IF(表示変換!B17="","",表示変換!B17)</f>
        <v/>
      </c>
      <c r="AB17" s="119" t="str">
        <f>IF(表示変換!C17="","",表示変換!C17)</f>
        <v/>
      </c>
      <c r="AC17" s="83" t="str">
        <f>IF(AB17="","",DATEDIF(AB17,入力!$C$3,"Y"))</f>
        <v/>
      </c>
      <c r="AD17" s="83" t="str">
        <f ca="1">IF(表示変換!D17="","",表示変換!D17)</f>
        <v/>
      </c>
      <c r="AE17" s="83" t="str">
        <f>IF(表示変換!E17="","",表示変換!E17)</f>
        <v/>
      </c>
      <c r="AF17" s="83" t="str">
        <f>IF(表示変換!F17="","",表示変換!F17)</f>
        <v/>
      </c>
      <c r="AG17" s="83" t="str">
        <f>IF(表示変換!G17="","",表示変換!G17)</f>
        <v/>
      </c>
      <c r="AH17" s="83" t="str">
        <f>IF(表示変換!H17="","",表示変換!H17)</f>
        <v/>
      </c>
      <c r="AI17" s="84" t="str">
        <f>IF(表示変換!I17="","",表示変換!I17)</f>
        <v/>
      </c>
      <c r="AJ17" s="84" t="str">
        <f>IF(表示変換!J17="","",表示変換!J17)</f>
        <v/>
      </c>
      <c r="AK17" s="89" t="str">
        <f t="shared" si="14"/>
        <v/>
      </c>
      <c r="AL17" s="89" t="str">
        <f>IF(表示変換!L17="","",表示変換!L17)</f>
        <v/>
      </c>
      <c r="AM17" s="154" t="str">
        <f>IF(表示変換!M17="","",(AJ17*(100-AL17)/100))</f>
        <v/>
      </c>
      <c r="AN17" s="149" t="str">
        <f t="shared" si="15"/>
        <v/>
      </c>
      <c r="AO17" s="149" t="str">
        <f t="shared" si="16"/>
        <v/>
      </c>
      <c r="AP17" s="148" t="str">
        <f t="shared" si="1"/>
        <v/>
      </c>
      <c r="AQ17" s="149" t="str">
        <f t="shared" si="2"/>
        <v/>
      </c>
      <c r="AR17" s="149" t="str">
        <f t="shared" si="3"/>
        <v/>
      </c>
      <c r="AS17" s="149" t="str">
        <f t="shared" si="17"/>
        <v/>
      </c>
      <c r="AT17" s="147"/>
      <c r="AU17" s="150">
        <f t="shared" si="18"/>
        <v>12</v>
      </c>
      <c r="AV17" s="89" t="str">
        <f t="shared" si="19"/>
        <v/>
      </c>
      <c r="AW17" s="89" t="str">
        <f t="shared" ca="1" si="20"/>
        <v/>
      </c>
      <c r="AX17" s="144" t="str">
        <f t="shared" si="21"/>
        <v/>
      </c>
      <c r="AY17" s="144" t="str">
        <f t="shared" si="22"/>
        <v/>
      </c>
      <c r="AZ17" s="144" t="str">
        <f t="shared" si="23"/>
        <v/>
      </c>
      <c r="BA17" s="144" t="str">
        <f t="shared" si="24"/>
        <v/>
      </c>
      <c r="BB17" s="60" t="str">
        <f t="shared" si="25"/>
        <v/>
      </c>
      <c r="BC17" s="61" t="str">
        <f t="shared" si="26"/>
        <v/>
      </c>
      <c r="BD17" s="62" t="str">
        <f t="shared" si="27"/>
        <v/>
      </c>
      <c r="BE17" s="61" t="str">
        <f t="shared" si="28"/>
        <v/>
      </c>
      <c r="BF17" s="63" t="str">
        <f t="shared" si="29"/>
        <v/>
      </c>
      <c r="BG17" s="64" t="str">
        <f t="shared" si="30"/>
        <v/>
      </c>
      <c r="BH17" s="63" t="str">
        <f t="shared" si="31"/>
        <v/>
      </c>
      <c r="BI17" s="65" t="str">
        <f t="shared" si="32"/>
        <v/>
      </c>
      <c r="BJ17" s="63" t="str">
        <f t="shared" si="33"/>
        <v/>
      </c>
      <c r="BK17" s="61" t="str">
        <f t="shared" si="34"/>
        <v/>
      </c>
      <c r="BL17" s="62" t="str">
        <f t="shared" si="35"/>
        <v/>
      </c>
      <c r="BM17" s="61" t="str">
        <f t="shared" si="36"/>
        <v/>
      </c>
      <c r="BN17" s="63" t="str">
        <f t="shared" si="37"/>
        <v/>
      </c>
      <c r="BO17" s="61" t="str">
        <f t="shared" si="38"/>
        <v/>
      </c>
      <c r="BP17" s="63" t="str">
        <f t="shared" si="39"/>
        <v/>
      </c>
      <c r="BQ17" s="66" t="str">
        <f t="shared" si="40"/>
        <v/>
      </c>
      <c r="BR17" s="68" t="str">
        <f t="shared" si="41"/>
        <v/>
      </c>
    </row>
    <row r="18" spans="1:70">
      <c r="A18" s="59">
        <f>IF(表示変換!A18="","",表示変換!A18)</f>
        <v>13</v>
      </c>
      <c r="B18" s="83" t="str">
        <f>IF(表示変換!B18="","",表示変換!B18)</f>
        <v/>
      </c>
      <c r="C18" s="83" t="str">
        <f ca="1">IF(表示変換!D18="","",表示変換!D18)</f>
        <v/>
      </c>
      <c r="D18" s="83" t="str">
        <f>IF(表示変換!F18="","",表示変換!F18)</f>
        <v/>
      </c>
      <c r="E18" s="84" t="str">
        <f>IF(表示変換!I18="","",表示変換!I18)</f>
        <v/>
      </c>
      <c r="F18" s="85" t="str">
        <f>IF(表示変換!J18="","",表示変換!J18)</f>
        <v/>
      </c>
      <c r="G18" s="109" t="str">
        <f>IF(表示変換!N18="","",表示変換!N18)</f>
        <v/>
      </c>
      <c r="H18" s="123" t="str">
        <f t="shared" si="5"/>
        <v/>
      </c>
      <c r="I18" s="110" t="str">
        <f>IF(表示変換!O18="","",表示変換!O18)</f>
        <v/>
      </c>
      <c r="J18" s="124" t="str">
        <f t="shared" si="6"/>
        <v/>
      </c>
      <c r="K18" s="110" t="str">
        <f>IF(表示変換!P18="","",表示変換!P18)</f>
        <v/>
      </c>
      <c r="L18" s="125" t="str">
        <f t="shared" si="7"/>
        <v/>
      </c>
      <c r="M18" s="111" t="str">
        <f>IF(表示変換!Q18="","",表示変換!Q18)</f>
        <v/>
      </c>
      <c r="N18" s="126" t="str">
        <f t="shared" si="8"/>
        <v/>
      </c>
      <c r="O18" s="111" t="str">
        <f>IF(表示変換!R18="","",表示変換!R18)</f>
        <v/>
      </c>
      <c r="P18" s="124" t="str">
        <f t="shared" si="9"/>
        <v/>
      </c>
      <c r="Q18" s="110" t="str">
        <f>IF(表示変換!S18="","",表示変換!S18)</f>
        <v/>
      </c>
      <c r="R18" s="124" t="str">
        <f t="shared" si="10"/>
        <v/>
      </c>
      <c r="S18" s="111" t="str">
        <f>IF(表示変換!T18="","",表示変換!T18)</f>
        <v/>
      </c>
      <c r="T18" s="124" t="str">
        <f t="shared" si="11"/>
        <v/>
      </c>
      <c r="U18" s="111" t="str">
        <f>IF(表示変換!U18="","",表示変換!U18)</f>
        <v/>
      </c>
      <c r="V18" s="127" t="str">
        <f t="shared" si="43"/>
        <v/>
      </c>
      <c r="W18" s="67">
        <f t="shared" si="12"/>
        <v>0</v>
      </c>
      <c r="X18" s="252" t="str">
        <f t="shared" si="13"/>
        <v/>
      </c>
      <c r="Z18" s="50">
        <f t="shared" si="42"/>
        <v>13</v>
      </c>
      <c r="AA18" s="352" t="str">
        <f>IF(表示変換!B18="","",表示変換!B18)</f>
        <v/>
      </c>
      <c r="AB18" s="119" t="str">
        <f>IF(表示変換!C18="","",表示変換!C18)</f>
        <v/>
      </c>
      <c r="AC18" s="83" t="str">
        <f>IF(AB18="","",DATEDIF(AB18,入力!$C$3,"Y"))</f>
        <v/>
      </c>
      <c r="AD18" s="83" t="str">
        <f ca="1">IF(表示変換!D18="","",表示変換!D18)</f>
        <v/>
      </c>
      <c r="AE18" s="83" t="str">
        <f>IF(表示変換!E18="","",表示変換!E18)</f>
        <v/>
      </c>
      <c r="AF18" s="83" t="str">
        <f>IF(表示変換!F18="","",表示変換!F18)</f>
        <v/>
      </c>
      <c r="AG18" s="83" t="str">
        <f>IF(表示変換!G18="","",表示変換!G18)</f>
        <v/>
      </c>
      <c r="AH18" s="83" t="str">
        <f>IF(表示変換!H18="","",表示変換!H18)</f>
        <v/>
      </c>
      <c r="AI18" s="84" t="str">
        <f>IF(表示変換!I18="","",表示変換!I18)</f>
        <v/>
      </c>
      <c r="AJ18" s="84" t="str">
        <f>IF(表示変換!J18="","",表示変換!J18)</f>
        <v/>
      </c>
      <c r="AK18" s="89" t="str">
        <f t="shared" si="14"/>
        <v/>
      </c>
      <c r="AL18" s="89" t="str">
        <f>IF(表示変換!L18="","",表示変換!L18)</f>
        <v/>
      </c>
      <c r="AM18" s="154" t="str">
        <f>IF(表示変換!M18="","",(AJ18*(100-AL18)/100))</f>
        <v/>
      </c>
      <c r="AN18" s="149" t="str">
        <f t="shared" si="15"/>
        <v/>
      </c>
      <c r="AO18" s="149" t="str">
        <f t="shared" si="16"/>
        <v/>
      </c>
      <c r="AP18" s="148" t="str">
        <f t="shared" si="1"/>
        <v/>
      </c>
      <c r="AQ18" s="149" t="str">
        <f t="shared" si="2"/>
        <v/>
      </c>
      <c r="AR18" s="149" t="str">
        <f t="shared" si="3"/>
        <v/>
      </c>
      <c r="AS18" s="149" t="str">
        <f t="shared" si="17"/>
        <v/>
      </c>
      <c r="AT18" s="147"/>
      <c r="AU18" s="150">
        <f t="shared" si="18"/>
        <v>13</v>
      </c>
      <c r="AV18" s="89" t="str">
        <f t="shared" si="19"/>
        <v/>
      </c>
      <c r="AW18" s="89" t="str">
        <f t="shared" ca="1" si="20"/>
        <v/>
      </c>
      <c r="AX18" s="144" t="str">
        <f t="shared" si="21"/>
        <v/>
      </c>
      <c r="AY18" s="144" t="str">
        <f t="shared" si="22"/>
        <v/>
      </c>
      <c r="AZ18" s="144" t="str">
        <f t="shared" si="23"/>
        <v/>
      </c>
      <c r="BA18" s="144" t="str">
        <f t="shared" si="24"/>
        <v/>
      </c>
      <c r="BB18" s="60" t="str">
        <f t="shared" si="25"/>
        <v/>
      </c>
      <c r="BC18" s="61" t="str">
        <f t="shared" si="26"/>
        <v/>
      </c>
      <c r="BD18" s="62" t="str">
        <f t="shared" si="27"/>
        <v/>
      </c>
      <c r="BE18" s="61" t="str">
        <f t="shared" si="28"/>
        <v/>
      </c>
      <c r="BF18" s="63" t="str">
        <f t="shared" si="29"/>
        <v/>
      </c>
      <c r="BG18" s="64" t="str">
        <f t="shared" si="30"/>
        <v/>
      </c>
      <c r="BH18" s="63" t="str">
        <f t="shared" si="31"/>
        <v/>
      </c>
      <c r="BI18" s="65" t="str">
        <f t="shared" si="32"/>
        <v/>
      </c>
      <c r="BJ18" s="63" t="str">
        <f t="shared" si="33"/>
        <v/>
      </c>
      <c r="BK18" s="61" t="str">
        <f t="shared" si="34"/>
        <v/>
      </c>
      <c r="BL18" s="62" t="str">
        <f t="shared" si="35"/>
        <v/>
      </c>
      <c r="BM18" s="61" t="str">
        <f t="shared" si="36"/>
        <v/>
      </c>
      <c r="BN18" s="63" t="str">
        <f t="shared" si="37"/>
        <v/>
      </c>
      <c r="BO18" s="61" t="str">
        <f t="shared" si="38"/>
        <v/>
      </c>
      <c r="BP18" s="63" t="str">
        <f t="shared" si="39"/>
        <v/>
      </c>
      <c r="BQ18" s="66" t="str">
        <f t="shared" si="40"/>
        <v/>
      </c>
      <c r="BR18" s="68" t="str">
        <f t="shared" si="41"/>
        <v/>
      </c>
    </row>
    <row r="19" spans="1:70">
      <c r="A19" s="59">
        <f>IF(表示変換!A19="","",表示変換!A19)</f>
        <v>14</v>
      </c>
      <c r="B19" s="83" t="str">
        <f>IF(表示変換!B19="","",表示変換!B19)</f>
        <v/>
      </c>
      <c r="C19" s="83" t="str">
        <f ca="1">IF(表示変換!D19="","",表示変換!D19)</f>
        <v/>
      </c>
      <c r="D19" s="83" t="str">
        <f>IF(表示変換!F19="","",表示変換!F19)</f>
        <v/>
      </c>
      <c r="E19" s="84" t="str">
        <f>IF(表示変換!I19="","",表示変換!I19)</f>
        <v/>
      </c>
      <c r="F19" s="85" t="str">
        <f>IF(表示変換!J19="","",表示変換!J19)</f>
        <v/>
      </c>
      <c r="G19" s="109" t="str">
        <f>IF(表示変換!N19="","",表示変換!N19)</f>
        <v/>
      </c>
      <c r="H19" s="123" t="str">
        <f t="shared" si="5"/>
        <v/>
      </c>
      <c r="I19" s="110" t="str">
        <f>IF(表示変換!O19="","",表示変換!O19)</f>
        <v/>
      </c>
      <c r="J19" s="124" t="str">
        <f t="shared" si="6"/>
        <v/>
      </c>
      <c r="K19" s="110" t="str">
        <f>IF(表示変換!P19="","",表示変換!P19)</f>
        <v/>
      </c>
      <c r="L19" s="125" t="str">
        <f t="shared" si="7"/>
        <v/>
      </c>
      <c r="M19" s="111" t="str">
        <f>IF(表示変換!Q19="","",表示変換!Q19)</f>
        <v/>
      </c>
      <c r="N19" s="126" t="str">
        <f t="shared" si="8"/>
        <v/>
      </c>
      <c r="O19" s="111" t="str">
        <f>IF(表示変換!R19="","",表示変換!R19)</f>
        <v/>
      </c>
      <c r="P19" s="124" t="str">
        <f t="shared" si="9"/>
        <v/>
      </c>
      <c r="Q19" s="110" t="str">
        <f>IF(表示変換!S19="","",表示変換!S19)</f>
        <v/>
      </c>
      <c r="R19" s="124" t="str">
        <f t="shared" si="10"/>
        <v/>
      </c>
      <c r="S19" s="111" t="str">
        <f>IF(表示変換!T19="","",表示変換!T19)</f>
        <v/>
      </c>
      <c r="T19" s="124" t="str">
        <f t="shared" si="11"/>
        <v/>
      </c>
      <c r="U19" s="111" t="str">
        <f>IF(表示変換!U19="","",表示変換!U19)</f>
        <v/>
      </c>
      <c r="V19" s="127" t="str">
        <f t="shared" si="43"/>
        <v/>
      </c>
      <c r="W19" s="67">
        <f t="shared" si="12"/>
        <v>0</v>
      </c>
      <c r="X19" s="252" t="str">
        <f t="shared" si="13"/>
        <v/>
      </c>
      <c r="Z19" s="50">
        <f t="shared" si="42"/>
        <v>14</v>
      </c>
      <c r="AA19" s="352" t="str">
        <f>IF(表示変換!B19="","",表示変換!B19)</f>
        <v/>
      </c>
      <c r="AB19" s="119" t="str">
        <f>IF(表示変換!C19="","",表示変換!C19)</f>
        <v/>
      </c>
      <c r="AC19" s="83" t="str">
        <f>IF(AB19="","",DATEDIF(AB19,入力!$C$3,"Y"))</f>
        <v/>
      </c>
      <c r="AD19" s="83" t="str">
        <f ca="1">IF(表示変換!D19="","",表示変換!D19)</f>
        <v/>
      </c>
      <c r="AE19" s="83" t="str">
        <f>IF(表示変換!E19="","",表示変換!E19)</f>
        <v/>
      </c>
      <c r="AF19" s="83" t="str">
        <f>IF(表示変換!F19="","",表示変換!F19)</f>
        <v/>
      </c>
      <c r="AG19" s="83" t="str">
        <f>IF(表示変換!G19="","",表示変換!G19)</f>
        <v/>
      </c>
      <c r="AH19" s="83" t="str">
        <f>IF(表示変換!H19="","",表示変換!H19)</f>
        <v/>
      </c>
      <c r="AI19" s="84" t="str">
        <f>IF(表示変換!I19="","",表示変換!I19)</f>
        <v/>
      </c>
      <c r="AJ19" s="84" t="str">
        <f>IF(表示変換!J19="","",表示変換!J19)</f>
        <v/>
      </c>
      <c r="AK19" s="89" t="str">
        <f t="shared" si="14"/>
        <v/>
      </c>
      <c r="AL19" s="89" t="str">
        <f>IF(表示変換!L19="","",表示変換!L19)</f>
        <v/>
      </c>
      <c r="AM19" s="154" t="str">
        <f>IF(表示変換!M19="","",(AJ19*(100-AL19)/100))</f>
        <v/>
      </c>
      <c r="AN19" s="149" t="str">
        <f t="shared" si="15"/>
        <v/>
      </c>
      <c r="AO19" s="149" t="str">
        <f t="shared" si="16"/>
        <v/>
      </c>
      <c r="AP19" s="148" t="str">
        <f t="shared" si="1"/>
        <v/>
      </c>
      <c r="AQ19" s="149" t="str">
        <f t="shared" si="2"/>
        <v/>
      </c>
      <c r="AR19" s="149" t="str">
        <f t="shared" si="3"/>
        <v/>
      </c>
      <c r="AS19" s="149" t="str">
        <f t="shared" si="17"/>
        <v/>
      </c>
      <c r="AT19" s="147"/>
      <c r="AU19" s="150">
        <f t="shared" si="18"/>
        <v>14</v>
      </c>
      <c r="AV19" s="89" t="str">
        <f t="shared" si="19"/>
        <v/>
      </c>
      <c r="AW19" s="89" t="str">
        <f t="shared" ca="1" si="20"/>
        <v/>
      </c>
      <c r="AX19" s="144" t="str">
        <f t="shared" si="21"/>
        <v/>
      </c>
      <c r="AY19" s="144" t="str">
        <f t="shared" si="22"/>
        <v/>
      </c>
      <c r="AZ19" s="144" t="str">
        <f t="shared" si="23"/>
        <v/>
      </c>
      <c r="BA19" s="144" t="str">
        <f t="shared" si="24"/>
        <v/>
      </c>
      <c r="BB19" s="60" t="str">
        <f t="shared" si="25"/>
        <v/>
      </c>
      <c r="BC19" s="61" t="str">
        <f t="shared" si="26"/>
        <v/>
      </c>
      <c r="BD19" s="62" t="str">
        <f t="shared" si="27"/>
        <v/>
      </c>
      <c r="BE19" s="61" t="str">
        <f t="shared" si="28"/>
        <v/>
      </c>
      <c r="BF19" s="63" t="str">
        <f t="shared" si="29"/>
        <v/>
      </c>
      <c r="BG19" s="64" t="str">
        <f t="shared" si="30"/>
        <v/>
      </c>
      <c r="BH19" s="63" t="str">
        <f t="shared" si="31"/>
        <v/>
      </c>
      <c r="BI19" s="65" t="str">
        <f t="shared" si="32"/>
        <v/>
      </c>
      <c r="BJ19" s="63" t="str">
        <f t="shared" si="33"/>
        <v/>
      </c>
      <c r="BK19" s="61" t="str">
        <f t="shared" si="34"/>
        <v/>
      </c>
      <c r="BL19" s="62" t="str">
        <f t="shared" si="35"/>
        <v/>
      </c>
      <c r="BM19" s="61" t="str">
        <f t="shared" si="36"/>
        <v/>
      </c>
      <c r="BN19" s="63" t="str">
        <f t="shared" si="37"/>
        <v/>
      </c>
      <c r="BO19" s="61" t="str">
        <f t="shared" si="38"/>
        <v/>
      </c>
      <c r="BP19" s="63" t="str">
        <f t="shared" si="39"/>
        <v/>
      </c>
      <c r="BQ19" s="66" t="str">
        <f t="shared" si="40"/>
        <v/>
      </c>
      <c r="BR19" s="68" t="str">
        <f t="shared" si="41"/>
        <v/>
      </c>
    </row>
    <row r="20" spans="1:70">
      <c r="A20" s="59">
        <f>IF(表示変換!A20="","",表示変換!A20)</f>
        <v>15</v>
      </c>
      <c r="B20" s="83" t="str">
        <f>IF(表示変換!B20="","",表示変換!B20)</f>
        <v/>
      </c>
      <c r="C20" s="83" t="str">
        <f ca="1">IF(表示変換!D20="","",表示変換!D20)</f>
        <v/>
      </c>
      <c r="D20" s="83" t="str">
        <f>IF(表示変換!F20="","",表示変換!F20)</f>
        <v/>
      </c>
      <c r="E20" s="84" t="str">
        <f>IF(表示変換!I20="","",表示変換!I20)</f>
        <v/>
      </c>
      <c r="F20" s="85" t="str">
        <f>IF(表示変換!J20="","",表示変換!J20)</f>
        <v/>
      </c>
      <c r="G20" s="109" t="str">
        <f>IF(表示変換!N20="","",表示変換!N20)</f>
        <v/>
      </c>
      <c r="H20" s="123" t="str">
        <f t="shared" si="5"/>
        <v/>
      </c>
      <c r="I20" s="110" t="str">
        <f>IF(表示変換!O20="","",表示変換!O20)</f>
        <v/>
      </c>
      <c r="J20" s="124" t="str">
        <f t="shared" si="6"/>
        <v/>
      </c>
      <c r="K20" s="110" t="str">
        <f>IF(表示変換!P20="","",表示変換!P20)</f>
        <v/>
      </c>
      <c r="L20" s="125" t="str">
        <f t="shared" si="7"/>
        <v/>
      </c>
      <c r="M20" s="111" t="str">
        <f>IF(表示変換!Q20="","",表示変換!Q20)</f>
        <v/>
      </c>
      <c r="N20" s="126" t="str">
        <f t="shared" si="8"/>
        <v/>
      </c>
      <c r="O20" s="111" t="str">
        <f>IF(表示変換!R20="","",表示変換!R20)</f>
        <v/>
      </c>
      <c r="P20" s="124" t="str">
        <f t="shared" si="9"/>
        <v/>
      </c>
      <c r="Q20" s="110" t="str">
        <f>IF(表示変換!S20="","",表示変換!S20)</f>
        <v/>
      </c>
      <c r="R20" s="124" t="str">
        <f t="shared" si="10"/>
        <v/>
      </c>
      <c r="S20" s="111" t="str">
        <f>IF(表示変換!T20="","",表示変換!T20)</f>
        <v/>
      </c>
      <c r="T20" s="124" t="str">
        <f t="shared" si="11"/>
        <v/>
      </c>
      <c r="U20" s="111" t="str">
        <f>IF(表示変換!U20="","",表示変換!U20)</f>
        <v/>
      </c>
      <c r="V20" s="127" t="str">
        <f t="shared" si="43"/>
        <v/>
      </c>
      <c r="W20" s="67">
        <f t="shared" si="12"/>
        <v>0</v>
      </c>
      <c r="X20" s="252" t="str">
        <f t="shared" si="13"/>
        <v/>
      </c>
      <c r="Z20" s="50">
        <f t="shared" si="42"/>
        <v>15</v>
      </c>
      <c r="AA20" s="352" t="str">
        <f>IF(表示変換!B20="","",表示変換!B20)</f>
        <v/>
      </c>
      <c r="AB20" s="119" t="str">
        <f>IF(表示変換!C20="","",表示変換!C20)</f>
        <v/>
      </c>
      <c r="AC20" s="83" t="str">
        <f>IF(AB20="","",DATEDIF(AB20,入力!$C$3,"Y"))</f>
        <v/>
      </c>
      <c r="AD20" s="83" t="str">
        <f ca="1">IF(表示変換!D20="","",表示変換!D20)</f>
        <v/>
      </c>
      <c r="AE20" s="83" t="str">
        <f>IF(表示変換!E20="","",表示変換!E20)</f>
        <v/>
      </c>
      <c r="AF20" s="83" t="str">
        <f>IF(表示変換!F20="","",表示変換!F20)</f>
        <v/>
      </c>
      <c r="AG20" s="83" t="str">
        <f>IF(表示変換!G20="","",表示変換!G20)</f>
        <v/>
      </c>
      <c r="AH20" s="83" t="str">
        <f>IF(表示変換!H20="","",表示変換!H20)</f>
        <v/>
      </c>
      <c r="AI20" s="84" t="str">
        <f>IF(表示変換!I20="","",表示変換!I20)</f>
        <v/>
      </c>
      <c r="AJ20" s="84" t="str">
        <f>IF(表示変換!J20="","",表示変換!J20)</f>
        <v/>
      </c>
      <c r="AK20" s="89" t="str">
        <f t="shared" si="14"/>
        <v/>
      </c>
      <c r="AL20" s="89" t="str">
        <f>IF(表示変換!L20="","",表示変換!L20)</f>
        <v/>
      </c>
      <c r="AM20" s="154" t="str">
        <f>IF(表示変換!M20="","",(AJ20*(100-AL20)/100))</f>
        <v/>
      </c>
      <c r="AN20" s="149" t="str">
        <f t="shared" si="15"/>
        <v/>
      </c>
      <c r="AO20" s="149" t="str">
        <f t="shared" si="16"/>
        <v/>
      </c>
      <c r="AP20" s="148" t="str">
        <f t="shared" si="1"/>
        <v/>
      </c>
      <c r="AQ20" s="149" t="str">
        <f t="shared" si="2"/>
        <v/>
      </c>
      <c r="AR20" s="149" t="str">
        <f t="shared" si="3"/>
        <v/>
      </c>
      <c r="AS20" s="149" t="str">
        <f t="shared" si="17"/>
        <v/>
      </c>
      <c r="AT20" s="147"/>
      <c r="AU20" s="150">
        <f t="shared" si="18"/>
        <v>15</v>
      </c>
      <c r="AV20" s="89" t="str">
        <f t="shared" si="19"/>
        <v/>
      </c>
      <c r="AW20" s="89" t="str">
        <f t="shared" ca="1" si="20"/>
        <v/>
      </c>
      <c r="AX20" s="144" t="str">
        <f t="shared" si="21"/>
        <v/>
      </c>
      <c r="AY20" s="144" t="str">
        <f t="shared" si="22"/>
        <v/>
      </c>
      <c r="AZ20" s="144" t="str">
        <f t="shared" si="23"/>
        <v/>
      </c>
      <c r="BA20" s="144" t="str">
        <f t="shared" si="24"/>
        <v/>
      </c>
      <c r="BB20" s="60" t="str">
        <f t="shared" si="25"/>
        <v/>
      </c>
      <c r="BC20" s="61" t="str">
        <f t="shared" si="26"/>
        <v/>
      </c>
      <c r="BD20" s="62" t="str">
        <f t="shared" si="27"/>
        <v/>
      </c>
      <c r="BE20" s="61" t="str">
        <f t="shared" si="28"/>
        <v/>
      </c>
      <c r="BF20" s="63" t="str">
        <f t="shared" si="29"/>
        <v/>
      </c>
      <c r="BG20" s="64" t="str">
        <f t="shared" si="30"/>
        <v/>
      </c>
      <c r="BH20" s="63" t="str">
        <f t="shared" si="31"/>
        <v/>
      </c>
      <c r="BI20" s="65" t="str">
        <f t="shared" si="32"/>
        <v/>
      </c>
      <c r="BJ20" s="63" t="str">
        <f t="shared" si="33"/>
        <v/>
      </c>
      <c r="BK20" s="61" t="str">
        <f t="shared" si="34"/>
        <v/>
      </c>
      <c r="BL20" s="62" t="str">
        <f t="shared" si="35"/>
        <v/>
      </c>
      <c r="BM20" s="61" t="str">
        <f t="shared" si="36"/>
        <v/>
      </c>
      <c r="BN20" s="63" t="str">
        <f t="shared" si="37"/>
        <v/>
      </c>
      <c r="BO20" s="61" t="str">
        <f t="shared" si="38"/>
        <v/>
      </c>
      <c r="BP20" s="63" t="str">
        <f t="shared" si="39"/>
        <v/>
      </c>
      <c r="BQ20" s="66" t="str">
        <f t="shared" si="40"/>
        <v/>
      </c>
      <c r="BR20" s="68" t="str">
        <f t="shared" si="41"/>
        <v/>
      </c>
    </row>
    <row r="21" spans="1:70">
      <c r="A21" s="59">
        <f>IF(表示変換!A21="","",表示変換!A21)</f>
        <v>16</v>
      </c>
      <c r="B21" s="83" t="str">
        <f>IF(表示変換!B21="","",表示変換!B21)</f>
        <v/>
      </c>
      <c r="C21" s="83" t="str">
        <f ca="1">IF(表示変換!D21="","",表示変換!D21)</f>
        <v/>
      </c>
      <c r="D21" s="83" t="str">
        <f>IF(表示変換!F21="","",表示変換!F21)</f>
        <v/>
      </c>
      <c r="E21" s="84" t="str">
        <f>IF(表示変換!I21="","",表示変換!I21)</f>
        <v/>
      </c>
      <c r="F21" s="85" t="str">
        <f>IF(表示変換!J21="","",表示変換!J21)</f>
        <v/>
      </c>
      <c r="G21" s="109" t="str">
        <f>IF(表示変換!N21="","",表示変換!N21)</f>
        <v/>
      </c>
      <c r="H21" s="123" t="str">
        <f>IF(G21="","",IF(G21&lt;3,"100",IF(G21&gt;=4,"0",400-G21*100)))</f>
        <v/>
      </c>
      <c r="I21" s="110" t="str">
        <f>IF(表示変換!O21="","",表示変換!O21)</f>
        <v/>
      </c>
      <c r="J21" s="124" t="str">
        <f t="shared" si="6"/>
        <v/>
      </c>
      <c r="K21" s="110" t="str">
        <f>IF(表示変換!P21="","",表示変換!P21)</f>
        <v/>
      </c>
      <c r="L21" s="125" t="str">
        <f t="shared" si="7"/>
        <v/>
      </c>
      <c r="M21" s="111" t="str">
        <f>IF(表示変換!Q21="","",表示変換!Q21)</f>
        <v/>
      </c>
      <c r="N21" s="126" t="str">
        <f t="shared" si="8"/>
        <v/>
      </c>
      <c r="O21" s="111" t="str">
        <f>IF(表示変換!R21="","",表示変換!R21)</f>
        <v/>
      </c>
      <c r="P21" s="124" t="str">
        <f t="shared" si="9"/>
        <v/>
      </c>
      <c r="Q21" s="110" t="str">
        <f>IF(表示変換!S21="","",表示変換!S21)</f>
        <v/>
      </c>
      <c r="R21" s="124" t="str">
        <f t="shared" si="10"/>
        <v/>
      </c>
      <c r="S21" s="111" t="str">
        <f>IF(表示変換!T21="","",表示変換!T21)</f>
        <v/>
      </c>
      <c r="T21" s="124" t="str">
        <f t="shared" si="11"/>
        <v/>
      </c>
      <c r="U21" s="111" t="str">
        <f>IF(表示変換!U21="","",表示変換!U21)</f>
        <v/>
      </c>
      <c r="V21" s="127" t="str">
        <f t="shared" si="43"/>
        <v/>
      </c>
      <c r="W21" s="67">
        <f t="shared" si="12"/>
        <v>0</v>
      </c>
      <c r="X21" s="252" t="str">
        <f t="shared" si="13"/>
        <v/>
      </c>
      <c r="Z21" s="50">
        <f t="shared" si="42"/>
        <v>16</v>
      </c>
      <c r="AA21" s="352" t="str">
        <f>IF(表示変換!B21="","",表示変換!B21)</f>
        <v/>
      </c>
      <c r="AB21" s="119" t="str">
        <f>IF(表示変換!C21="","",表示変換!C21)</f>
        <v/>
      </c>
      <c r="AC21" s="83" t="str">
        <f>IF(AB21="","",DATEDIF(AB21,入力!$C$3,"Y"))</f>
        <v/>
      </c>
      <c r="AD21" s="83" t="str">
        <f ca="1">IF(表示変換!D21="","",表示変換!D21)</f>
        <v/>
      </c>
      <c r="AE21" s="83" t="str">
        <f>IF(表示変換!E21="","",表示変換!E21)</f>
        <v/>
      </c>
      <c r="AF21" s="83" t="str">
        <f>IF(表示変換!F21="","",表示変換!F21)</f>
        <v/>
      </c>
      <c r="AG21" s="83" t="str">
        <f>IF(表示変換!G21="","",表示変換!G21)</f>
        <v/>
      </c>
      <c r="AH21" s="83" t="str">
        <f>IF(表示変換!H21="","",表示変換!H21)</f>
        <v/>
      </c>
      <c r="AI21" s="84" t="str">
        <f>IF(表示変換!I21="","",表示変換!I21)</f>
        <v/>
      </c>
      <c r="AJ21" s="84" t="str">
        <f>IF(表示変換!J21="","",表示変換!J21)</f>
        <v/>
      </c>
      <c r="AK21" s="89" t="str">
        <f t="shared" si="14"/>
        <v/>
      </c>
      <c r="AL21" s="89" t="str">
        <f>IF(表示変換!L21="","",表示変換!L21)</f>
        <v/>
      </c>
      <c r="AM21" s="154" t="str">
        <f>IF(表示変換!M21="","",(AJ21*(100-AL21)/100))</f>
        <v/>
      </c>
      <c r="AN21" s="149" t="str">
        <f>IF(X21="","",W21)</f>
        <v/>
      </c>
      <c r="AO21" s="149" t="str">
        <f t="shared" si="16"/>
        <v/>
      </c>
      <c r="AP21" s="148" t="str">
        <f t="shared" si="1"/>
        <v/>
      </c>
      <c r="AQ21" s="149" t="str">
        <f t="shared" si="2"/>
        <v/>
      </c>
      <c r="AR21" s="149" t="str">
        <f t="shared" si="3"/>
        <v/>
      </c>
      <c r="AS21" s="149" t="str">
        <f t="shared" si="17"/>
        <v/>
      </c>
      <c r="AT21" s="147"/>
      <c r="AU21" s="150">
        <f t="shared" si="18"/>
        <v>16</v>
      </c>
      <c r="AV21" s="89" t="str">
        <f t="shared" si="19"/>
        <v/>
      </c>
      <c r="AW21" s="89" t="str">
        <f t="shared" ca="1" si="20"/>
        <v/>
      </c>
      <c r="AX21" s="144" t="str">
        <f t="shared" si="21"/>
        <v/>
      </c>
      <c r="AY21" s="144" t="str">
        <f t="shared" si="22"/>
        <v/>
      </c>
      <c r="AZ21" s="144" t="str">
        <f t="shared" si="23"/>
        <v/>
      </c>
      <c r="BA21" s="144" t="str">
        <f t="shared" si="24"/>
        <v/>
      </c>
      <c r="BB21" s="60" t="str">
        <f t="shared" si="25"/>
        <v/>
      </c>
      <c r="BC21" s="61" t="str">
        <f>IF(H21="","",RANK(H21,$H$6:$H$35))</f>
        <v/>
      </c>
      <c r="BD21" s="62" t="str">
        <f t="shared" si="27"/>
        <v/>
      </c>
      <c r="BE21" s="61" t="str">
        <f t="shared" si="28"/>
        <v/>
      </c>
      <c r="BF21" s="63" t="str">
        <f t="shared" si="29"/>
        <v/>
      </c>
      <c r="BG21" s="64" t="str">
        <f t="shared" si="30"/>
        <v/>
      </c>
      <c r="BH21" s="63" t="str">
        <f t="shared" si="31"/>
        <v/>
      </c>
      <c r="BI21" s="65" t="str">
        <f t="shared" si="32"/>
        <v/>
      </c>
      <c r="BJ21" s="63" t="str">
        <f t="shared" si="33"/>
        <v/>
      </c>
      <c r="BK21" s="61" t="str">
        <f t="shared" si="34"/>
        <v/>
      </c>
      <c r="BL21" s="62" t="str">
        <f t="shared" si="35"/>
        <v/>
      </c>
      <c r="BM21" s="61" t="str">
        <f t="shared" si="36"/>
        <v/>
      </c>
      <c r="BN21" s="63" t="str">
        <f t="shared" si="37"/>
        <v/>
      </c>
      <c r="BO21" s="61" t="str">
        <f t="shared" si="38"/>
        <v/>
      </c>
      <c r="BP21" s="63" t="str">
        <f t="shared" si="39"/>
        <v/>
      </c>
      <c r="BQ21" s="66" t="str">
        <f t="shared" si="40"/>
        <v/>
      </c>
      <c r="BR21" s="68" t="str">
        <f t="shared" si="41"/>
        <v/>
      </c>
    </row>
    <row r="22" spans="1:70">
      <c r="A22" s="59">
        <f>IF(表示変換!A22="","",表示変換!A22)</f>
        <v>17</v>
      </c>
      <c r="B22" s="83" t="str">
        <f>IF(表示変換!B22="","",表示変換!B22)</f>
        <v/>
      </c>
      <c r="C22" s="83" t="str">
        <f ca="1">IF(表示変換!D22="","",表示変換!D22)</f>
        <v/>
      </c>
      <c r="D22" s="83" t="str">
        <f>IF(表示変換!F22="","",表示変換!F22)</f>
        <v/>
      </c>
      <c r="E22" s="84" t="str">
        <f>IF(表示変換!I22="","",表示変換!I22)</f>
        <v/>
      </c>
      <c r="F22" s="85" t="str">
        <f>IF(表示変換!J22="","",表示変換!J22)</f>
        <v/>
      </c>
      <c r="G22" s="109" t="str">
        <f>IF(表示変換!N22="","",表示変換!N22)</f>
        <v/>
      </c>
      <c r="H22" s="123" t="str">
        <f t="shared" si="5"/>
        <v/>
      </c>
      <c r="I22" s="110" t="str">
        <f>IF(表示変換!O22="","",表示変換!O22)</f>
        <v/>
      </c>
      <c r="J22" s="124" t="str">
        <f>IF(I22="","",IF(I22&lt;4.6,"100",IF(I22&gt;=5.6,"0",560-I22*100)))</f>
        <v/>
      </c>
      <c r="K22" s="110" t="str">
        <f>IF(表示変換!P22="","",表示変換!P22)</f>
        <v/>
      </c>
      <c r="L22" s="125" t="str">
        <f t="shared" si="7"/>
        <v/>
      </c>
      <c r="M22" s="111" t="str">
        <f>IF(表示変換!Q22="","",表示変換!Q22)</f>
        <v/>
      </c>
      <c r="N22" s="126" t="str">
        <f t="shared" si="8"/>
        <v/>
      </c>
      <c r="O22" s="111" t="str">
        <f>IF(表示変換!R22="","",表示変換!R22)</f>
        <v/>
      </c>
      <c r="P22" s="124" t="str">
        <f t="shared" si="9"/>
        <v/>
      </c>
      <c r="Q22" s="110" t="str">
        <f>IF(表示変換!S22="","",表示変換!S22)</f>
        <v/>
      </c>
      <c r="R22" s="124" t="str">
        <f t="shared" si="10"/>
        <v/>
      </c>
      <c r="S22" s="111" t="str">
        <f>IF(表示変換!T22="","",表示変換!T22)</f>
        <v/>
      </c>
      <c r="T22" s="124" t="str">
        <f t="shared" si="11"/>
        <v/>
      </c>
      <c r="U22" s="111" t="str">
        <f>IF(表示変換!U22="","",表示変換!U22)</f>
        <v/>
      </c>
      <c r="V22" s="127" t="str">
        <f t="shared" si="43"/>
        <v/>
      </c>
      <c r="W22" s="67">
        <f t="shared" si="12"/>
        <v>0</v>
      </c>
      <c r="X22" s="252" t="str">
        <f t="shared" si="13"/>
        <v/>
      </c>
      <c r="Z22" s="50">
        <f t="shared" si="42"/>
        <v>17</v>
      </c>
      <c r="AA22" s="352" t="str">
        <f>IF(表示変換!B22="","",表示変換!B22)</f>
        <v/>
      </c>
      <c r="AB22" s="119" t="str">
        <f>IF(表示変換!C22="","",表示変換!C22)</f>
        <v/>
      </c>
      <c r="AC22" s="83" t="str">
        <f>IF(AB22="","",DATEDIF(AB22,入力!$C$3,"Y"))</f>
        <v/>
      </c>
      <c r="AD22" s="83" t="str">
        <f ca="1">IF(表示変換!D22="","",表示変換!D22)</f>
        <v/>
      </c>
      <c r="AE22" s="83" t="str">
        <f>IF(表示変換!E22="","",表示変換!E22)</f>
        <v/>
      </c>
      <c r="AF22" s="83" t="str">
        <f>IF(表示変換!F22="","",表示変換!F22)</f>
        <v/>
      </c>
      <c r="AG22" s="83" t="str">
        <f>IF(表示変換!G22="","",表示変換!G22)</f>
        <v/>
      </c>
      <c r="AH22" s="83" t="str">
        <f>IF(表示変換!H22="","",表示変換!H22)</f>
        <v/>
      </c>
      <c r="AI22" s="84" t="str">
        <f>IF(表示変換!I22="","",表示変換!I22)</f>
        <v/>
      </c>
      <c r="AJ22" s="84" t="str">
        <f>IF(表示変換!J22="","",表示変換!J22)</f>
        <v/>
      </c>
      <c r="AK22" s="89" t="str">
        <f t="shared" si="14"/>
        <v/>
      </c>
      <c r="AL22" s="89" t="str">
        <f>IF(表示変換!L22="","",表示変換!L22)</f>
        <v/>
      </c>
      <c r="AM22" s="154" t="str">
        <f>IF(表示変換!M22="","",(AJ22*(100-AL22)/100))</f>
        <v/>
      </c>
      <c r="AN22" s="149" t="str">
        <f t="shared" si="15"/>
        <v/>
      </c>
      <c r="AO22" s="149" t="str">
        <f t="shared" si="16"/>
        <v/>
      </c>
      <c r="AP22" s="148" t="str">
        <f t="shared" si="1"/>
        <v/>
      </c>
      <c r="AQ22" s="149" t="str">
        <f t="shared" si="2"/>
        <v/>
      </c>
      <c r="AR22" s="149" t="str">
        <f t="shared" si="3"/>
        <v/>
      </c>
      <c r="AS22" s="149" t="str">
        <f t="shared" si="17"/>
        <v/>
      </c>
      <c r="AT22" s="147"/>
      <c r="AU22" s="150">
        <f t="shared" si="18"/>
        <v>17</v>
      </c>
      <c r="AV22" s="89" t="str">
        <f t="shared" si="19"/>
        <v/>
      </c>
      <c r="AW22" s="89" t="str">
        <f t="shared" ca="1" si="20"/>
        <v/>
      </c>
      <c r="AX22" s="144" t="str">
        <f t="shared" si="21"/>
        <v/>
      </c>
      <c r="AY22" s="144" t="str">
        <f t="shared" si="22"/>
        <v/>
      </c>
      <c r="AZ22" s="144" t="str">
        <f t="shared" si="23"/>
        <v/>
      </c>
      <c r="BA22" s="144" t="str">
        <f t="shared" si="24"/>
        <v/>
      </c>
      <c r="BB22" s="60" t="str">
        <f t="shared" si="25"/>
        <v/>
      </c>
      <c r="BC22" s="61" t="str">
        <f t="shared" si="26"/>
        <v/>
      </c>
      <c r="BD22" s="62" t="str">
        <f t="shared" si="27"/>
        <v/>
      </c>
      <c r="BE22" s="61" t="str">
        <f t="shared" si="28"/>
        <v/>
      </c>
      <c r="BF22" s="63" t="str">
        <f t="shared" si="29"/>
        <v/>
      </c>
      <c r="BG22" s="64" t="str">
        <f t="shared" si="30"/>
        <v/>
      </c>
      <c r="BH22" s="63" t="str">
        <f t="shared" si="31"/>
        <v/>
      </c>
      <c r="BI22" s="65" t="str">
        <f t="shared" si="32"/>
        <v/>
      </c>
      <c r="BJ22" s="63" t="str">
        <f t="shared" si="33"/>
        <v/>
      </c>
      <c r="BK22" s="61" t="str">
        <f t="shared" si="34"/>
        <v/>
      </c>
      <c r="BL22" s="62" t="str">
        <f t="shared" si="35"/>
        <v/>
      </c>
      <c r="BM22" s="61" t="str">
        <f t="shared" si="36"/>
        <v/>
      </c>
      <c r="BN22" s="63" t="str">
        <f t="shared" si="37"/>
        <v/>
      </c>
      <c r="BO22" s="61" t="str">
        <f t="shared" si="38"/>
        <v/>
      </c>
      <c r="BP22" s="63" t="str">
        <f t="shared" si="39"/>
        <v/>
      </c>
      <c r="BQ22" s="66" t="str">
        <f t="shared" si="40"/>
        <v/>
      </c>
      <c r="BR22" s="68" t="str">
        <f t="shared" si="41"/>
        <v/>
      </c>
    </row>
    <row r="23" spans="1:70">
      <c r="A23" s="59">
        <f>IF(表示変換!A23="","",表示変換!A23)</f>
        <v>18</v>
      </c>
      <c r="B23" s="83" t="str">
        <f>IF(表示変換!B23="","",表示変換!B23)</f>
        <v/>
      </c>
      <c r="C23" s="83" t="str">
        <f ca="1">IF(表示変換!D23="","",表示変換!D23)</f>
        <v/>
      </c>
      <c r="D23" s="83" t="str">
        <f>IF(表示変換!F23="","",表示変換!F23)</f>
        <v/>
      </c>
      <c r="E23" s="84" t="str">
        <f>IF(表示変換!I23="","",表示変換!I23)</f>
        <v/>
      </c>
      <c r="F23" s="85" t="str">
        <f>IF(表示変換!J23="","",表示変換!J23)</f>
        <v/>
      </c>
      <c r="G23" s="109" t="str">
        <f>IF(表示変換!N23="","",表示変換!N23)</f>
        <v/>
      </c>
      <c r="H23" s="123" t="str">
        <f t="shared" si="5"/>
        <v/>
      </c>
      <c r="I23" s="110" t="str">
        <f>IF(表示変換!O23="","",表示変換!O23)</f>
        <v/>
      </c>
      <c r="J23" s="124" t="str">
        <f t="shared" si="6"/>
        <v/>
      </c>
      <c r="K23" s="110" t="str">
        <f>IF(表示変換!P23="","",表示変換!P23)</f>
        <v/>
      </c>
      <c r="L23" s="125" t="str">
        <f t="shared" si="7"/>
        <v/>
      </c>
      <c r="M23" s="111" t="str">
        <f>IF(表示変換!Q23="","",表示変換!Q23)</f>
        <v/>
      </c>
      <c r="N23" s="126" t="str">
        <f t="shared" si="8"/>
        <v/>
      </c>
      <c r="O23" s="111" t="str">
        <f>IF(表示変換!R23="","",表示変換!R23)</f>
        <v/>
      </c>
      <c r="P23" s="124" t="str">
        <f t="shared" si="9"/>
        <v/>
      </c>
      <c r="Q23" s="110" t="str">
        <f>IF(表示変換!S23="","",表示変換!S23)</f>
        <v/>
      </c>
      <c r="R23" s="124" t="str">
        <f t="shared" si="10"/>
        <v/>
      </c>
      <c r="S23" s="111" t="str">
        <f>IF(表示変換!T23="","",表示変換!T23)</f>
        <v/>
      </c>
      <c r="T23" s="124" t="str">
        <f t="shared" si="11"/>
        <v/>
      </c>
      <c r="U23" s="111" t="str">
        <f>IF(表示変換!U23="","",表示変換!U23)</f>
        <v/>
      </c>
      <c r="V23" s="127" t="str">
        <f t="shared" si="43"/>
        <v/>
      </c>
      <c r="W23" s="67">
        <f t="shared" si="12"/>
        <v>0</v>
      </c>
      <c r="X23" s="252" t="str">
        <f t="shared" si="13"/>
        <v/>
      </c>
      <c r="Z23" s="50">
        <f t="shared" si="42"/>
        <v>18</v>
      </c>
      <c r="AA23" s="352" t="str">
        <f>IF(表示変換!B23="","",表示変換!B23)</f>
        <v/>
      </c>
      <c r="AB23" s="119" t="str">
        <f>IF(表示変換!C23="","",表示変換!C23)</f>
        <v/>
      </c>
      <c r="AC23" s="83" t="str">
        <f>IF(AB23="","",DATEDIF(AB23,入力!$C$3,"Y"))</f>
        <v/>
      </c>
      <c r="AD23" s="83" t="str">
        <f ca="1">IF(表示変換!D23="","",表示変換!D23)</f>
        <v/>
      </c>
      <c r="AE23" s="83" t="str">
        <f>IF(表示変換!E23="","",表示変換!E23)</f>
        <v/>
      </c>
      <c r="AF23" s="83" t="str">
        <f>IF(表示変換!F23="","",表示変換!F23)</f>
        <v/>
      </c>
      <c r="AG23" s="83" t="str">
        <f>IF(表示変換!G23="","",表示変換!G23)</f>
        <v/>
      </c>
      <c r="AH23" s="83" t="str">
        <f>IF(表示変換!H23="","",表示変換!H23)</f>
        <v/>
      </c>
      <c r="AI23" s="84" t="str">
        <f>IF(表示変換!I23="","",表示変換!I23)</f>
        <v/>
      </c>
      <c r="AJ23" s="84" t="str">
        <f>IF(表示変換!J23="","",表示変換!J23)</f>
        <v/>
      </c>
      <c r="AK23" s="89" t="str">
        <f t="shared" si="14"/>
        <v/>
      </c>
      <c r="AL23" s="89" t="str">
        <f>IF(表示変換!L23="","",表示変換!L23)</f>
        <v/>
      </c>
      <c r="AM23" s="154" t="str">
        <f>IF(表示変換!M23="","",(AJ23*(100-AL23)/100))</f>
        <v/>
      </c>
      <c r="AN23" s="149" t="str">
        <f t="shared" si="15"/>
        <v/>
      </c>
      <c r="AO23" s="149" t="str">
        <f t="shared" si="16"/>
        <v/>
      </c>
      <c r="AP23" s="148" t="str">
        <f t="shared" si="1"/>
        <v/>
      </c>
      <c r="AQ23" s="149" t="str">
        <f t="shared" si="2"/>
        <v/>
      </c>
      <c r="AR23" s="149" t="str">
        <f t="shared" si="3"/>
        <v/>
      </c>
      <c r="AS23" s="149" t="str">
        <f t="shared" si="17"/>
        <v/>
      </c>
      <c r="AT23" s="147"/>
      <c r="AU23" s="150">
        <f t="shared" si="18"/>
        <v>18</v>
      </c>
      <c r="AV23" s="89" t="str">
        <f t="shared" si="19"/>
        <v/>
      </c>
      <c r="AW23" s="89" t="str">
        <f t="shared" ca="1" si="20"/>
        <v/>
      </c>
      <c r="AX23" s="144" t="str">
        <f t="shared" si="21"/>
        <v/>
      </c>
      <c r="AY23" s="144" t="str">
        <f t="shared" si="22"/>
        <v/>
      </c>
      <c r="AZ23" s="144" t="str">
        <f t="shared" si="23"/>
        <v/>
      </c>
      <c r="BA23" s="144" t="str">
        <f t="shared" si="24"/>
        <v/>
      </c>
      <c r="BB23" s="60" t="str">
        <f t="shared" si="25"/>
        <v/>
      </c>
      <c r="BC23" s="61" t="str">
        <f t="shared" si="26"/>
        <v/>
      </c>
      <c r="BD23" s="62" t="str">
        <f t="shared" si="27"/>
        <v/>
      </c>
      <c r="BE23" s="61" t="str">
        <f t="shared" si="28"/>
        <v/>
      </c>
      <c r="BF23" s="63" t="str">
        <f t="shared" si="29"/>
        <v/>
      </c>
      <c r="BG23" s="64" t="str">
        <f t="shared" si="30"/>
        <v/>
      </c>
      <c r="BH23" s="63" t="str">
        <f t="shared" si="31"/>
        <v/>
      </c>
      <c r="BI23" s="65" t="str">
        <f t="shared" si="32"/>
        <v/>
      </c>
      <c r="BJ23" s="63" t="str">
        <f t="shared" si="33"/>
        <v/>
      </c>
      <c r="BK23" s="61" t="str">
        <f t="shared" si="34"/>
        <v/>
      </c>
      <c r="BL23" s="62" t="str">
        <f t="shared" si="35"/>
        <v/>
      </c>
      <c r="BM23" s="61" t="str">
        <f t="shared" si="36"/>
        <v/>
      </c>
      <c r="BN23" s="63" t="str">
        <f t="shared" si="37"/>
        <v/>
      </c>
      <c r="BO23" s="61" t="str">
        <f t="shared" si="38"/>
        <v/>
      </c>
      <c r="BP23" s="63" t="str">
        <f t="shared" si="39"/>
        <v/>
      </c>
      <c r="BQ23" s="66" t="str">
        <f t="shared" si="40"/>
        <v/>
      </c>
      <c r="BR23" s="68" t="str">
        <f t="shared" si="41"/>
        <v/>
      </c>
    </row>
    <row r="24" spans="1:70">
      <c r="A24" s="59">
        <f>IF(表示変換!A24="","",表示変換!A24)</f>
        <v>19</v>
      </c>
      <c r="B24" s="83" t="str">
        <f>IF(表示変換!B24="","",表示変換!B24)</f>
        <v/>
      </c>
      <c r="C24" s="83" t="str">
        <f ca="1">IF(表示変換!D24="","",表示変換!D24)</f>
        <v/>
      </c>
      <c r="D24" s="83" t="str">
        <f>IF(表示変換!F24="","",表示変換!F24)</f>
        <v/>
      </c>
      <c r="E24" s="84" t="str">
        <f>IF(表示変換!I24="","",表示変換!I24)</f>
        <v/>
      </c>
      <c r="F24" s="85" t="str">
        <f>IF(表示変換!J24="","",表示変換!J24)</f>
        <v/>
      </c>
      <c r="G24" s="109" t="str">
        <f>IF(表示変換!N24="","",表示変換!N24)</f>
        <v/>
      </c>
      <c r="H24" s="123" t="str">
        <f t="shared" si="5"/>
        <v/>
      </c>
      <c r="I24" s="110" t="str">
        <f>IF(表示変換!O24="","",表示変換!O24)</f>
        <v/>
      </c>
      <c r="J24" s="124" t="str">
        <f t="shared" si="6"/>
        <v/>
      </c>
      <c r="K24" s="110" t="str">
        <f>IF(表示変換!P24="","",表示変換!P24)</f>
        <v/>
      </c>
      <c r="L24" s="125" t="str">
        <f t="shared" si="7"/>
        <v/>
      </c>
      <c r="M24" s="111" t="str">
        <f>IF(表示変換!Q24="","",表示変換!Q24)</f>
        <v/>
      </c>
      <c r="N24" s="126" t="str">
        <f t="shared" si="8"/>
        <v/>
      </c>
      <c r="O24" s="111" t="str">
        <f>IF(表示変換!R24="","",表示変換!R24)</f>
        <v/>
      </c>
      <c r="P24" s="124" t="str">
        <f t="shared" si="9"/>
        <v/>
      </c>
      <c r="Q24" s="110" t="str">
        <f>IF(表示変換!S24="","",表示変換!S24)</f>
        <v/>
      </c>
      <c r="R24" s="124" t="str">
        <f t="shared" si="10"/>
        <v/>
      </c>
      <c r="S24" s="111" t="str">
        <f>IF(表示変換!T24="","",表示変換!T24)</f>
        <v/>
      </c>
      <c r="T24" s="124" t="str">
        <f t="shared" si="11"/>
        <v/>
      </c>
      <c r="U24" s="111" t="str">
        <f>IF(表示変換!U24="","",表示変換!U24)</f>
        <v/>
      </c>
      <c r="V24" s="127" t="str">
        <f t="shared" si="43"/>
        <v/>
      </c>
      <c r="W24" s="67">
        <f t="shared" si="12"/>
        <v>0</v>
      </c>
      <c r="X24" s="252" t="str">
        <f t="shared" si="13"/>
        <v/>
      </c>
      <c r="Z24" s="50">
        <f t="shared" si="42"/>
        <v>19</v>
      </c>
      <c r="AA24" s="352" t="str">
        <f>IF(表示変換!B24="","",表示変換!B24)</f>
        <v/>
      </c>
      <c r="AB24" s="119" t="str">
        <f>IF(表示変換!C24="","",表示変換!C24)</f>
        <v/>
      </c>
      <c r="AC24" s="83" t="str">
        <f>IF(AB24="","",DATEDIF(AB24,入力!$C$3,"Y"))</f>
        <v/>
      </c>
      <c r="AD24" s="83" t="str">
        <f ca="1">IF(表示変換!D24="","",表示変換!D24)</f>
        <v/>
      </c>
      <c r="AE24" s="83" t="str">
        <f>IF(表示変換!E24="","",表示変換!E24)</f>
        <v/>
      </c>
      <c r="AF24" s="83" t="str">
        <f>IF(表示変換!F24="","",表示変換!F24)</f>
        <v/>
      </c>
      <c r="AG24" s="83" t="str">
        <f>IF(表示変換!G24="","",表示変換!G24)</f>
        <v/>
      </c>
      <c r="AH24" s="83" t="str">
        <f>IF(表示変換!H24="","",表示変換!H24)</f>
        <v/>
      </c>
      <c r="AI24" s="84" t="str">
        <f>IF(表示変換!I24="","",表示変換!I24)</f>
        <v/>
      </c>
      <c r="AJ24" s="84" t="str">
        <f>IF(表示変換!J24="","",表示変換!J24)</f>
        <v/>
      </c>
      <c r="AK24" s="89" t="str">
        <f t="shared" si="14"/>
        <v/>
      </c>
      <c r="AL24" s="89" t="str">
        <f>IF(表示変換!L24="","",表示変換!L24)</f>
        <v/>
      </c>
      <c r="AM24" s="154" t="str">
        <f>IF(表示変換!M24="","",(AJ24*(100-AL24)/100))</f>
        <v/>
      </c>
      <c r="AN24" s="149" t="str">
        <f t="shared" si="15"/>
        <v/>
      </c>
      <c r="AO24" s="149" t="str">
        <f t="shared" si="16"/>
        <v/>
      </c>
      <c r="AP24" s="148" t="str">
        <f t="shared" si="1"/>
        <v/>
      </c>
      <c r="AQ24" s="149" t="str">
        <f t="shared" si="2"/>
        <v/>
      </c>
      <c r="AR24" s="149" t="str">
        <f t="shared" si="3"/>
        <v/>
      </c>
      <c r="AS24" s="149" t="str">
        <f t="shared" si="17"/>
        <v/>
      </c>
      <c r="AT24" s="147"/>
      <c r="AU24" s="150">
        <f t="shared" si="18"/>
        <v>19</v>
      </c>
      <c r="AV24" s="89" t="str">
        <f t="shared" si="19"/>
        <v/>
      </c>
      <c r="AW24" s="89" t="str">
        <f t="shared" ca="1" si="20"/>
        <v/>
      </c>
      <c r="AX24" s="144" t="str">
        <f t="shared" si="21"/>
        <v/>
      </c>
      <c r="AY24" s="144" t="str">
        <f t="shared" si="22"/>
        <v/>
      </c>
      <c r="AZ24" s="144" t="str">
        <f t="shared" si="23"/>
        <v/>
      </c>
      <c r="BA24" s="144" t="str">
        <f t="shared" si="24"/>
        <v/>
      </c>
      <c r="BB24" s="60" t="str">
        <f t="shared" si="25"/>
        <v/>
      </c>
      <c r="BC24" s="61" t="str">
        <f t="shared" si="26"/>
        <v/>
      </c>
      <c r="BD24" s="62" t="str">
        <f t="shared" si="27"/>
        <v/>
      </c>
      <c r="BE24" s="61" t="str">
        <f t="shared" si="28"/>
        <v/>
      </c>
      <c r="BF24" s="63" t="str">
        <f t="shared" si="29"/>
        <v/>
      </c>
      <c r="BG24" s="64" t="str">
        <f t="shared" si="30"/>
        <v/>
      </c>
      <c r="BH24" s="63" t="str">
        <f t="shared" si="31"/>
        <v/>
      </c>
      <c r="BI24" s="65" t="str">
        <f t="shared" si="32"/>
        <v/>
      </c>
      <c r="BJ24" s="63" t="str">
        <f t="shared" si="33"/>
        <v/>
      </c>
      <c r="BK24" s="61" t="str">
        <f t="shared" si="34"/>
        <v/>
      </c>
      <c r="BL24" s="62" t="str">
        <f t="shared" si="35"/>
        <v/>
      </c>
      <c r="BM24" s="61" t="str">
        <f t="shared" si="36"/>
        <v/>
      </c>
      <c r="BN24" s="63" t="str">
        <f t="shared" si="37"/>
        <v/>
      </c>
      <c r="BO24" s="61" t="str">
        <f t="shared" si="38"/>
        <v/>
      </c>
      <c r="BP24" s="63" t="str">
        <f t="shared" si="39"/>
        <v/>
      </c>
      <c r="BQ24" s="66" t="str">
        <f t="shared" si="40"/>
        <v/>
      </c>
      <c r="BR24" s="68" t="str">
        <f t="shared" si="41"/>
        <v/>
      </c>
    </row>
    <row r="25" spans="1:70">
      <c r="A25" s="59">
        <f>IF(表示変換!A25="","",表示変換!A25)</f>
        <v>20</v>
      </c>
      <c r="B25" s="83" t="str">
        <f>IF(表示変換!B25="","",表示変換!B25)</f>
        <v/>
      </c>
      <c r="C25" s="83" t="str">
        <f ca="1">IF(表示変換!D25="","",表示変換!D25)</f>
        <v/>
      </c>
      <c r="D25" s="83" t="str">
        <f>IF(表示変換!F25="","",表示変換!F25)</f>
        <v/>
      </c>
      <c r="E25" s="84" t="str">
        <f>IF(表示変換!I25="","",表示変換!I25)</f>
        <v/>
      </c>
      <c r="F25" s="85" t="str">
        <f>IF(表示変換!J25="","",表示変換!J25)</f>
        <v/>
      </c>
      <c r="G25" s="109" t="str">
        <f>IF(表示変換!N25="","",表示変換!N25)</f>
        <v/>
      </c>
      <c r="H25" s="123" t="str">
        <f t="shared" si="5"/>
        <v/>
      </c>
      <c r="I25" s="110" t="str">
        <f>IF(表示変換!O25="","",表示変換!O25)</f>
        <v/>
      </c>
      <c r="J25" s="124" t="str">
        <f t="shared" si="6"/>
        <v/>
      </c>
      <c r="K25" s="110" t="str">
        <f>IF(表示変換!P25="","",表示変換!P25)</f>
        <v/>
      </c>
      <c r="L25" s="125" t="str">
        <f t="shared" si="7"/>
        <v/>
      </c>
      <c r="M25" s="111" t="str">
        <f>IF(表示変換!Q25="","",表示変換!Q25)</f>
        <v/>
      </c>
      <c r="N25" s="126" t="str">
        <f t="shared" si="8"/>
        <v/>
      </c>
      <c r="O25" s="111" t="str">
        <f>IF(表示変換!R25="","",表示変換!R25)</f>
        <v/>
      </c>
      <c r="P25" s="124" t="str">
        <f t="shared" si="9"/>
        <v/>
      </c>
      <c r="Q25" s="110" t="str">
        <f>IF(表示変換!S25="","",表示変換!S25)</f>
        <v/>
      </c>
      <c r="R25" s="124" t="str">
        <f t="shared" si="10"/>
        <v/>
      </c>
      <c r="S25" s="111" t="str">
        <f>IF(表示変換!T25="","",表示変換!T25)</f>
        <v/>
      </c>
      <c r="T25" s="124" t="str">
        <f t="shared" si="11"/>
        <v/>
      </c>
      <c r="U25" s="111" t="str">
        <f>IF(表示変換!U25="","",表示変換!U25)</f>
        <v/>
      </c>
      <c r="V25" s="127" t="str">
        <f t="shared" si="43"/>
        <v/>
      </c>
      <c r="W25" s="67">
        <f t="shared" si="12"/>
        <v>0</v>
      </c>
      <c r="X25" s="252" t="str">
        <f t="shared" si="13"/>
        <v/>
      </c>
      <c r="Z25" s="50">
        <f t="shared" si="42"/>
        <v>20</v>
      </c>
      <c r="AA25" s="352" t="str">
        <f>IF(表示変換!B25="","",表示変換!B25)</f>
        <v/>
      </c>
      <c r="AB25" s="119" t="str">
        <f>IF(表示変換!C25="","",表示変換!C25)</f>
        <v/>
      </c>
      <c r="AC25" s="83" t="str">
        <f>IF(AB25="","",DATEDIF(AB25,入力!$C$3,"Y"))</f>
        <v/>
      </c>
      <c r="AD25" s="83" t="str">
        <f ca="1">IF(表示変換!D25="","",表示変換!D25)</f>
        <v/>
      </c>
      <c r="AE25" s="83" t="str">
        <f>IF(表示変換!E25="","",表示変換!E25)</f>
        <v/>
      </c>
      <c r="AF25" s="83" t="str">
        <f>IF(表示変換!F25="","",表示変換!F25)</f>
        <v/>
      </c>
      <c r="AG25" s="83" t="str">
        <f>IF(表示変換!G25="","",表示変換!G25)</f>
        <v/>
      </c>
      <c r="AH25" s="83" t="str">
        <f>IF(表示変換!H25="","",表示変換!H25)</f>
        <v/>
      </c>
      <c r="AI25" s="84" t="str">
        <f>IF(表示変換!I25="","",表示変換!I25)</f>
        <v/>
      </c>
      <c r="AJ25" s="84" t="str">
        <f>IF(表示変換!J25="","",表示変換!J25)</f>
        <v/>
      </c>
      <c r="AK25" s="89" t="str">
        <f t="shared" si="14"/>
        <v/>
      </c>
      <c r="AL25" s="89" t="str">
        <f>IF(表示変換!L25="","",表示変換!L25)</f>
        <v/>
      </c>
      <c r="AM25" s="154" t="str">
        <f>IF(表示変換!M25="","",(AJ25*(100-AL25)/100))</f>
        <v/>
      </c>
      <c r="AN25" s="149" t="str">
        <f t="shared" si="15"/>
        <v/>
      </c>
      <c r="AO25" s="149" t="str">
        <f t="shared" si="16"/>
        <v/>
      </c>
      <c r="AP25" s="148" t="str">
        <f t="shared" si="1"/>
        <v/>
      </c>
      <c r="AQ25" s="149" t="str">
        <f t="shared" si="2"/>
        <v/>
      </c>
      <c r="AR25" s="149" t="str">
        <f t="shared" si="3"/>
        <v/>
      </c>
      <c r="AS25" s="149" t="str">
        <f t="shared" si="17"/>
        <v/>
      </c>
      <c r="AT25" s="147"/>
      <c r="AU25" s="150">
        <f t="shared" si="18"/>
        <v>20</v>
      </c>
      <c r="AV25" s="89" t="str">
        <f t="shared" si="19"/>
        <v/>
      </c>
      <c r="AW25" s="89" t="str">
        <f t="shared" ca="1" si="20"/>
        <v/>
      </c>
      <c r="AX25" s="144" t="str">
        <f t="shared" si="21"/>
        <v/>
      </c>
      <c r="AY25" s="144" t="str">
        <f t="shared" si="22"/>
        <v/>
      </c>
      <c r="AZ25" s="144" t="str">
        <f t="shared" si="23"/>
        <v/>
      </c>
      <c r="BA25" s="144" t="str">
        <f t="shared" si="24"/>
        <v/>
      </c>
      <c r="BB25" s="60" t="str">
        <f t="shared" si="25"/>
        <v/>
      </c>
      <c r="BC25" s="61" t="str">
        <f t="shared" si="26"/>
        <v/>
      </c>
      <c r="BD25" s="62" t="str">
        <f t="shared" si="27"/>
        <v/>
      </c>
      <c r="BE25" s="61" t="str">
        <f t="shared" si="28"/>
        <v/>
      </c>
      <c r="BF25" s="63" t="str">
        <f t="shared" si="29"/>
        <v/>
      </c>
      <c r="BG25" s="64" t="str">
        <f t="shared" si="30"/>
        <v/>
      </c>
      <c r="BH25" s="63" t="str">
        <f t="shared" si="31"/>
        <v/>
      </c>
      <c r="BI25" s="65" t="str">
        <f t="shared" si="32"/>
        <v/>
      </c>
      <c r="BJ25" s="63" t="str">
        <f t="shared" si="33"/>
        <v/>
      </c>
      <c r="BK25" s="61" t="str">
        <f t="shared" si="34"/>
        <v/>
      </c>
      <c r="BL25" s="62" t="str">
        <f t="shared" si="35"/>
        <v/>
      </c>
      <c r="BM25" s="61" t="str">
        <f t="shared" si="36"/>
        <v/>
      </c>
      <c r="BN25" s="63" t="str">
        <f t="shared" si="37"/>
        <v/>
      </c>
      <c r="BO25" s="61" t="str">
        <f t="shared" si="38"/>
        <v/>
      </c>
      <c r="BP25" s="63" t="str">
        <f t="shared" si="39"/>
        <v/>
      </c>
      <c r="BQ25" s="66" t="str">
        <f t="shared" si="40"/>
        <v/>
      </c>
      <c r="BR25" s="68" t="str">
        <f t="shared" si="41"/>
        <v/>
      </c>
    </row>
    <row r="26" spans="1:70">
      <c r="A26" s="59">
        <f>IF(表示変換!A26="","",表示変換!A26)</f>
        <v>21</v>
      </c>
      <c r="B26" s="83" t="str">
        <f>IF(表示変換!B26="","",表示変換!B26)</f>
        <v/>
      </c>
      <c r="C26" s="83" t="str">
        <f ca="1">IF(表示変換!D26="","",表示変換!D26)</f>
        <v/>
      </c>
      <c r="D26" s="83" t="str">
        <f>IF(表示変換!F26="","",表示変換!F26)</f>
        <v/>
      </c>
      <c r="E26" s="84" t="str">
        <f>IF(表示変換!I26="","",表示変換!I26)</f>
        <v/>
      </c>
      <c r="F26" s="85" t="str">
        <f>IF(表示変換!J26="","",表示変換!J26)</f>
        <v/>
      </c>
      <c r="G26" s="109" t="str">
        <f>IF(表示変換!N26="","",表示変換!N26)</f>
        <v/>
      </c>
      <c r="H26" s="123" t="str">
        <f t="shared" si="5"/>
        <v/>
      </c>
      <c r="I26" s="110" t="str">
        <f>IF(表示変換!O26="","",表示変換!O26)</f>
        <v/>
      </c>
      <c r="J26" s="124" t="str">
        <f t="shared" si="6"/>
        <v/>
      </c>
      <c r="K26" s="110" t="str">
        <f>IF(表示変換!P26="","",表示変換!P26)</f>
        <v/>
      </c>
      <c r="L26" s="125" t="str">
        <f t="shared" si="7"/>
        <v/>
      </c>
      <c r="M26" s="111" t="str">
        <f>IF(表示変換!Q26="","",表示変換!Q26)</f>
        <v/>
      </c>
      <c r="N26" s="126" t="str">
        <f t="shared" si="8"/>
        <v/>
      </c>
      <c r="O26" s="111" t="str">
        <f>IF(表示変換!R26="","",表示変換!R26)</f>
        <v/>
      </c>
      <c r="P26" s="124" t="str">
        <f t="shared" si="9"/>
        <v/>
      </c>
      <c r="Q26" s="110" t="str">
        <f>IF(表示変換!S26="","",表示変換!S26)</f>
        <v/>
      </c>
      <c r="R26" s="124" t="str">
        <f t="shared" si="10"/>
        <v/>
      </c>
      <c r="S26" s="111" t="str">
        <f>IF(表示変換!T26="","",表示変換!T26)</f>
        <v/>
      </c>
      <c r="T26" s="124" t="str">
        <f t="shared" si="11"/>
        <v/>
      </c>
      <c r="U26" s="111" t="str">
        <f>IF(表示変換!U26="","",表示変換!U26)</f>
        <v/>
      </c>
      <c r="V26" s="127" t="str">
        <f t="shared" si="43"/>
        <v/>
      </c>
      <c r="W26" s="67">
        <f t="shared" si="12"/>
        <v>0</v>
      </c>
      <c r="X26" s="252" t="str">
        <f t="shared" si="13"/>
        <v/>
      </c>
      <c r="Z26" s="50">
        <f t="shared" si="42"/>
        <v>21</v>
      </c>
      <c r="AA26" s="352" t="str">
        <f>IF(表示変換!B26="","",表示変換!B26)</f>
        <v/>
      </c>
      <c r="AB26" s="119" t="str">
        <f>IF(表示変換!C26="","",表示変換!C26)</f>
        <v/>
      </c>
      <c r="AC26" s="83" t="str">
        <f>IF(AB26="","",DATEDIF(AB26,入力!$C$3,"Y"))</f>
        <v/>
      </c>
      <c r="AD26" s="83" t="str">
        <f ca="1">IF(表示変換!D26="","",表示変換!D26)</f>
        <v/>
      </c>
      <c r="AE26" s="83" t="str">
        <f>IF(表示変換!E26="","",表示変換!E26)</f>
        <v/>
      </c>
      <c r="AF26" s="83" t="str">
        <f>IF(表示変換!F26="","",表示変換!F26)</f>
        <v/>
      </c>
      <c r="AG26" s="83" t="str">
        <f>IF(表示変換!G26="","",表示変換!G26)</f>
        <v/>
      </c>
      <c r="AH26" s="83" t="str">
        <f>IF(表示変換!H26="","",表示変換!H26)</f>
        <v/>
      </c>
      <c r="AI26" s="84" t="str">
        <f>IF(表示変換!I26="","",表示変換!I26)</f>
        <v/>
      </c>
      <c r="AJ26" s="84" t="str">
        <f>IF(表示変換!J26="","",表示変換!J26)</f>
        <v/>
      </c>
      <c r="AK26" s="89" t="str">
        <f t="shared" si="14"/>
        <v/>
      </c>
      <c r="AL26" s="89" t="str">
        <f>IF(表示変換!L26="","",表示変換!L26)</f>
        <v/>
      </c>
      <c r="AM26" s="154" t="str">
        <f>IF(表示変換!M26="","",(AJ26*(100-AL26)/100))</f>
        <v/>
      </c>
      <c r="AN26" s="149" t="str">
        <f t="shared" si="15"/>
        <v/>
      </c>
      <c r="AO26" s="149" t="str">
        <f t="shared" si="16"/>
        <v/>
      </c>
      <c r="AP26" s="148" t="str">
        <f t="shared" si="1"/>
        <v/>
      </c>
      <c r="AQ26" s="149" t="str">
        <f t="shared" si="2"/>
        <v/>
      </c>
      <c r="AR26" s="149" t="str">
        <f t="shared" si="3"/>
        <v/>
      </c>
      <c r="AS26" s="149" t="str">
        <f t="shared" si="17"/>
        <v/>
      </c>
      <c r="AT26" s="147"/>
      <c r="AU26" s="150">
        <f t="shared" si="18"/>
        <v>21</v>
      </c>
      <c r="AV26" s="89" t="str">
        <f t="shared" si="19"/>
        <v/>
      </c>
      <c r="AW26" s="89" t="str">
        <f t="shared" ca="1" si="20"/>
        <v/>
      </c>
      <c r="AX26" s="144" t="str">
        <f t="shared" si="21"/>
        <v/>
      </c>
      <c r="AY26" s="144" t="str">
        <f t="shared" si="22"/>
        <v/>
      </c>
      <c r="AZ26" s="144" t="str">
        <f t="shared" si="23"/>
        <v/>
      </c>
      <c r="BA26" s="144" t="str">
        <f t="shared" si="24"/>
        <v/>
      </c>
      <c r="BB26" s="60" t="str">
        <f t="shared" si="25"/>
        <v/>
      </c>
      <c r="BC26" s="61" t="str">
        <f t="shared" si="26"/>
        <v/>
      </c>
      <c r="BD26" s="62" t="str">
        <f t="shared" si="27"/>
        <v/>
      </c>
      <c r="BE26" s="61" t="str">
        <f t="shared" si="28"/>
        <v/>
      </c>
      <c r="BF26" s="63" t="str">
        <f t="shared" si="29"/>
        <v/>
      </c>
      <c r="BG26" s="64" t="str">
        <f t="shared" si="30"/>
        <v/>
      </c>
      <c r="BH26" s="63" t="str">
        <f t="shared" si="31"/>
        <v/>
      </c>
      <c r="BI26" s="65" t="str">
        <f t="shared" si="32"/>
        <v/>
      </c>
      <c r="BJ26" s="63" t="str">
        <f t="shared" si="33"/>
        <v/>
      </c>
      <c r="BK26" s="61" t="str">
        <f t="shared" si="34"/>
        <v/>
      </c>
      <c r="BL26" s="62" t="str">
        <f t="shared" si="35"/>
        <v/>
      </c>
      <c r="BM26" s="61" t="str">
        <f t="shared" si="36"/>
        <v/>
      </c>
      <c r="BN26" s="63" t="str">
        <f t="shared" si="37"/>
        <v/>
      </c>
      <c r="BO26" s="61" t="str">
        <f t="shared" si="38"/>
        <v/>
      </c>
      <c r="BP26" s="63" t="str">
        <f t="shared" si="39"/>
        <v/>
      </c>
      <c r="BQ26" s="66" t="str">
        <f t="shared" si="40"/>
        <v/>
      </c>
      <c r="BR26" s="68" t="str">
        <f t="shared" si="41"/>
        <v/>
      </c>
    </row>
    <row r="27" spans="1:70">
      <c r="A27" s="59">
        <f>IF(表示変換!A27="","",表示変換!A27)</f>
        <v>22</v>
      </c>
      <c r="B27" s="83" t="str">
        <f>IF(表示変換!B27="","",表示変換!B27)</f>
        <v/>
      </c>
      <c r="C27" s="83" t="str">
        <f ca="1">IF(表示変換!D27="","",表示変換!D27)</f>
        <v/>
      </c>
      <c r="D27" s="83" t="str">
        <f>IF(表示変換!F27="","",表示変換!F27)</f>
        <v/>
      </c>
      <c r="E27" s="84" t="str">
        <f>IF(表示変換!I27="","",表示変換!I27)</f>
        <v/>
      </c>
      <c r="F27" s="85" t="str">
        <f>IF(表示変換!J27="","",表示変換!J27)</f>
        <v/>
      </c>
      <c r="G27" s="109" t="str">
        <f>IF(表示変換!N27="","",表示変換!N27)</f>
        <v/>
      </c>
      <c r="H27" s="123" t="str">
        <f t="shared" si="5"/>
        <v/>
      </c>
      <c r="I27" s="110" t="str">
        <f>IF(表示変換!O27="","",表示変換!O27)</f>
        <v/>
      </c>
      <c r="J27" s="124" t="str">
        <f t="shared" si="6"/>
        <v/>
      </c>
      <c r="K27" s="110" t="str">
        <f>IF(表示変換!P27="","",表示変換!P27)</f>
        <v/>
      </c>
      <c r="L27" s="125" t="str">
        <f t="shared" si="7"/>
        <v/>
      </c>
      <c r="M27" s="111" t="str">
        <f>IF(表示変換!Q27="","",表示変換!Q27)</f>
        <v/>
      </c>
      <c r="N27" s="126" t="str">
        <f t="shared" si="8"/>
        <v/>
      </c>
      <c r="O27" s="111" t="str">
        <f>IF(表示変換!R27="","",表示変換!R27)</f>
        <v/>
      </c>
      <c r="P27" s="124" t="str">
        <f t="shared" si="9"/>
        <v/>
      </c>
      <c r="Q27" s="110" t="str">
        <f>IF(表示変換!S27="","",表示変換!S27)</f>
        <v/>
      </c>
      <c r="R27" s="124" t="str">
        <f t="shared" si="10"/>
        <v/>
      </c>
      <c r="S27" s="111" t="str">
        <f>IF(表示変換!T27="","",表示変換!T27)</f>
        <v/>
      </c>
      <c r="T27" s="124" t="str">
        <f t="shared" si="11"/>
        <v/>
      </c>
      <c r="U27" s="111" t="str">
        <f>IF(表示変換!U27="","",表示変換!U27)</f>
        <v/>
      </c>
      <c r="V27" s="127" t="str">
        <f t="shared" si="43"/>
        <v/>
      </c>
      <c r="W27" s="67">
        <f t="shared" si="12"/>
        <v>0</v>
      </c>
      <c r="X27" s="252" t="str">
        <f t="shared" si="13"/>
        <v/>
      </c>
      <c r="Z27" s="50">
        <f t="shared" si="42"/>
        <v>22</v>
      </c>
      <c r="AA27" s="352" t="str">
        <f>IF(表示変換!B27="","",表示変換!B27)</f>
        <v/>
      </c>
      <c r="AB27" s="119" t="str">
        <f>IF(表示変換!C27="","",表示変換!C27)</f>
        <v/>
      </c>
      <c r="AC27" s="83" t="str">
        <f>IF(AB27="","",DATEDIF(AB27,入力!$C$3,"Y"))</f>
        <v/>
      </c>
      <c r="AD27" s="83" t="str">
        <f ca="1">IF(表示変換!D27="","",表示変換!D27)</f>
        <v/>
      </c>
      <c r="AE27" s="83" t="str">
        <f>IF(表示変換!E27="","",表示変換!E27)</f>
        <v/>
      </c>
      <c r="AF27" s="83" t="str">
        <f>IF(表示変換!F27="","",表示変換!F27)</f>
        <v/>
      </c>
      <c r="AG27" s="83" t="str">
        <f>IF(表示変換!G27="","",表示変換!G27)</f>
        <v/>
      </c>
      <c r="AH27" s="83" t="str">
        <f>IF(表示変換!H27="","",表示変換!H27)</f>
        <v/>
      </c>
      <c r="AI27" s="84" t="str">
        <f>IF(表示変換!I27="","",表示変換!I27)</f>
        <v/>
      </c>
      <c r="AJ27" s="84" t="str">
        <f>IF(表示変換!J27="","",表示変換!J27)</f>
        <v/>
      </c>
      <c r="AK27" s="89" t="str">
        <f t="shared" si="14"/>
        <v/>
      </c>
      <c r="AL27" s="89" t="str">
        <f>IF(表示変換!L27="","",表示変換!L27)</f>
        <v/>
      </c>
      <c r="AM27" s="154" t="str">
        <f>IF(表示変換!M27="","",(AJ27*(100-AL27)/100))</f>
        <v/>
      </c>
      <c r="AN27" s="149" t="str">
        <f t="shared" si="15"/>
        <v/>
      </c>
      <c r="AO27" s="149" t="str">
        <f t="shared" si="16"/>
        <v/>
      </c>
      <c r="AP27" s="148" t="str">
        <f t="shared" si="1"/>
        <v/>
      </c>
      <c r="AQ27" s="149" t="str">
        <f t="shared" si="2"/>
        <v/>
      </c>
      <c r="AR27" s="149" t="str">
        <f t="shared" si="3"/>
        <v/>
      </c>
      <c r="AS27" s="149" t="str">
        <f t="shared" si="17"/>
        <v/>
      </c>
      <c r="AT27" s="147"/>
      <c r="AU27" s="150">
        <f t="shared" si="18"/>
        <v>22</v>
      </c>
      <c r="AV27" s="89" t="str">
        <f t="shared" si="19"/>
        <v/>
      </c>
      <c r="AW27" s="89" t="str">
        <f t="shared" ca="1" si="20"/>
        <v/>
      </c>
      <c r="AX27" s="144" t="str">
        <f t="shared" si="21"/>
        <v/>
      </c>
      <c r="AY27" s="144" t="str">
        <f t="shared" si="22"/>
        <v/>
      </c>
      <c r="AZ27" s="144" t="str">
        <f t="shared" si="23"/>
        <v/>
      </c>
      <c r="BA27" s="144" t="str">
        <f t="shared" si="24"/>
        <v/>
      </c>
      <c r="BB27" s="60" t="str">
        <f t="shared" si="25"/>
        <v/>
      </c>
      <c r="BC27" s="61" t="str">
        <f t="shared" si="26"/>
        <v/>
      </c>
      <c r="BD27" s="62" t="str">
        <f t="shared" si="27"/>
        <v/>
      </c>
      <c r="BE27" s="61" t="str">
        <f t="shared" si="28"/>
        <v/>
      </c>
      <c r="BF27" s="63" t="str">
        <f t="shared" si="29"/>
        <v/>
      </c>
      <c r="BG27" s="64" t="str">
        <f t="shared" si="30"/>
        <v/>
      </c>
      <c r="BH27" s="63" t="str">
        <f t="shared" si="31"/>
        <v/>
      </c>
      <c r="BI27" s="65" t="str">
        <f t="shared" si="32"/>
        <v/>
      </c>
      <c r="BJ27" s="63" t="str">
        <f t="shared" si="33"/>
        <v/>
      </c>
      <c r="BK27" s="61" t="str">
        <f t="shared" si="34"/>
        <v/>
      </c>
      <c r="BL27" s="62" t="str">
        <f t="shared" si="35"/>
        <v/>
      </c>
      <c r="BM27" s="61" t="str">
        <f t="shared" si="36"/>
        <v/>
      </c>
      <c r="BN27" s="63" t="str">
        <f t="shared" si="37"/>
        <v/>
      </c>
      <c r="BO27" s="61" t="str">
        <f t="shared" si="38"/>
        <v/>
      </c>
      <c r="BP27" s="63" t="str">
        <f t="shared" si="39"/>
        <v/>
      </c>
      <c r="BQ27" s="66" t="str">
        <f t="shared" si="40"/>
        <v/>
      </c>
      <c r="BR27" s="68" t="str">
        <f t="shared" si="41"/>
        <v/>
      </c>
    </row>
    <row r="28" spans="1:70">
      <c r="A28" s="59">
        <f>IF(表示変換!A28="","",表示変換!A28)</f>
        <v>23</v>
      </c>
      <c r="B28" s="83" t="str">
        <f>IF(表示変換!B28="","",表示変換!B28)</f>
        <v/>
      </c>
      <c r="C28" s="83" t="str">
        <f ca="1">IF(表示変換!D28="","",表示変換!D28)</f>
        <v/>
      </c>
      <c r="D28" s="83" t="str">
        <f>IF(表示変換!F28="","",表示変換!F28)</f>
        <v/>
      </c>
      <c r="E28" s="84" t="str">
        <f>IF(表示変換!I28="","",表示変換!I28)</f>
        <v/>
      </c>
      <c r="F28" s="85" t="str">
        <f>IF(表示変換!J28="","",表示変換!J28)</f>
        <v/>
      </c>
      <c r="G28" s="109" t="str">
        <f>IF(表示変換!N28="","",表示変換!N28)</f>
        <v/>
      </c>
      <c r="H28" s="123" t="str">
        <f t="shared" si="5"/>
        <v/>
      </c>
      <c r="I28" s="110" t="str">
        <f>IF(表示変換!O28="","",表示変換!O28)</f>
        <v/>
      </c>
      <c r="J28" s="124" t="str">
        <f t="shared" si="6"/>
        <v/>
      </c>
      <c r="K28" s="110" t="str">
        <f>IF(表示変換!P28="","",表示変換!P28)</f>
        <v/>
      </c>
      <c r="L28" s="125" t="str">
        <f t="shared" si="7"/>
        <v/>
      </c>
      <c r="M28" s="111" t="str">
        <f>IF(表示変換!Q28="","",表示変換!Q28)</f>
        <v/>
      </c>
      <c r="N28" s="126" t="str">
        <f t="shared" si="8"/>
        <v/>
      </c>
      <c r="O28" s="111" t="str">
        <f>IF(表示変換!R28="","",表示変換!R28)</f>
        <v/>
      </c>
      <c r="P28" s="124" t="str">
        <f t="shared" si="9"/>
        <v/>
      </c>
      <c r="Q28" s="110" t="str">
        <f>IF(表示変換!S28="","",表示変換!S28)</f>
        <v/>
      </c>
      <c r="R28" s="124" t="str">
        <f t="shared" si="10"/>
        <v/>
      </c>
      <c r="S28" s="111" t="str">
        <f>IF(表示変換!T28="","",表示変換!T28)</f>
        <v/>
      </c>
      <c r="T28" s="124" t="str">
        <f t="shared" si="11"/>
        <v/>
      </c>
      <c r="U28" s="111" t="str">
        <f>IF(表示変換!U28="","",表示変換!U28)</f>
        <v/>
      </c>
      <c r="V28" s="127" t="str">
        <f t="shared" si="43"/>
        <v/>
      </c>
      <c r="W28" s="67">
        <f t="shared" si="12"/>
        <v>0</v>
      </c>
      <c r="X28" s="252" t="str">
        <f t="shared" si="13"/>
        <v/>
      </c>
      <c r="Z28" s="50">
        <f t="shared" si="42"/>
        <v>23</v>
      </c>
      <c r="AA28" s="352" t="str">
        <f>IF(表示変換!B28="","",表示変換!B28)</f>
        <v/>
      </c>
      <c r="AB28" s="119" t="str">
        <f>IF(表示変換!C28="","",表示変換!C28)</f>
        <v/>
      </c>
      <c r="AC28" s="83" t="str">
        <f>IF(AB28="","",DATEDIF(AB28,入力!$C$3,"Y"))</f>
        <v/>
      </c>
      <c r="AD28" s="83" t="str">
        <f ca="1">IF(表示変換!D28="","",表示変換!D28)</f>
        <v/>
      </c>
      <c r="AE28" s="83" t="str">
        <f>IF(表示変換!E28="","",表示変換!E28)</f>
        <v/>
      </c>
      <c r="AF28" s="83" t="str">
        <f>IF(表示変換!F28="","",表示変換!F28)</f>
        <v/>
      </c>
      <c r="AG28" s="83" t="str">
        <f>IF(表示変換!G28="","",表示変換!G28)</f>
        <v/>
      </c>
      <c r="AH28" s="83" t="str">
        <f>IF(表示変換!H28="","",表示変換!H28)</f>
        <v/>
      </c>
      <c r="AI28" s="84" t="str">
        <f>IF(表示変換!I28="","",表示変換!I28)</f>
        <v/>
      </c>
      <c r="AJ28" s="84" t="str">
        <f>IF(表示変換!J28="","",表示変換!J28)</f>
        <v/>
      </c>
      <c r="AK28" s="89" t="str">
        <f t="shared" si="14"/>
        <v/>
      </c>
      <c r="AL28" s="89" t="str">
        <f>IF(表示変換!L28="","",表示変換!L28)</f>
        <v/>
      </c>
      <c r="AM28" s="154" t="str">
        <f>IF(表示変換!M28="","",(AJ28*(100-AL28)/100))</f>
        <v/>
      </c>
      <c r="AN28" s="149" t="str">
        <f t="shared" si="15"/>
        <v/>
      </c>
      <c r="AO28" s="149" t="str">
        <f t="shared" si="16"/>
        <v/>
      </c>
      <c r="AP28" s="148" t="str">
        <f t="shared" si="1"/>
        <v/>
      </c>
      <c r="AQ28" s="149" t="str">
        <f t="shared" si="2"/>
        <v/>
      </c>
      <c r="AR28" s="149" t="str">
        <f t="shared" si="3"/>
        <v/>
      </c>
      <c r="AS28" s="149" t="str">
        <f t="shared" si="17"/>
        <v/>
      </c>
      <c r="AT28" s="147"/>
      <c r="AU28" s="150">
        <f t="shared" si="18"/>
        <v>23</v>
      </c>
      <c r="AV28" s="89" t="str">
        <f t="shared" si="19"/>
        <v/>
      </c>
      <c r="AW28" s="89" t="str">
        <f t="shared" ca="1" si="20"/>
        <v/>
      </c>
      <c r="AX28" s="144" t="str">
        <f t="shared" si="21"/>
        <v/>
      </c>
      <c r="AY28" s="144" t="str">
        <f t="shared" si="22"/>
        <v/>
      </c>
      <c r="AZ28" s="144" t="str">
        <f t="shared" si="23"/>
        <v/>
      </c>
      <c r="BA28" s="144" t="str">
        <f t="shared" si="24"/>
        <v/>
      </c>
      <c r="BB28" s="60" t="str">
        <f t="shared" si="25"/>
        <v/>
      </c>
      <c r="BC28" s="61" t="str">
        <f t="shared" si="26"/>
        <v/>
      </c>
      <c r="BD28" s="62" t="str">
        <f t="shared" si="27"/>
        <v/>
      </c>
      <c r="BE28" s="61" t="str">
        <f t="shared" si="28"/>
        <v/>
      </c>
      <c r="BF28" s="63" t="str">
        <f t="shared" si="29"/>
        <v/>
      </c>
      <c r="BG28" s="64" t="str">
        <f t="shared" si="30"/>
        <v/>
      </c>
      <c r="BH28" s="63" t="str">
        <f t="shared" si="31"/>
        <v/>
      </c>
      <c r="BI28" s="65" t="str">
        <f t="shared" si="32"/>
        <v/>
      </c>
      <c r="BJ28" s="63" t="str">
        <f t="shared" si="33"/>
        <v/>
      </c>
      <c r="BK28" s="61" t="str">
        <f t="shared" si="34"/>
        <v/>
      </c>
      <c r="BL28" s="62" t="str">
        <f t="shared" si="35"/>
        <v/>
      </c>
      <c r="BM28" s="61" t="str">
        <f t="shared" si="36"/>
        <v/>
      </c>
      <c r="BN28" s="63" t="str">
        <f t="shared" si="37"/>
        <v/>
      </c>
      <c r="BO28" s="61" t="str">
        <f t="shared" si="38"/>
        <v/>
      </c>
      <c r="BP28" s="63" t="str">
        <f t="shared" si="39"/>
        <v/>
      </c>
      <c r="BQ28" s="66" t="str">
        <f t="shared" si="40"/>
        <v/>
      </c>
      <c r="BR28" s="68" t="str">
        <f t="shared" si="41"/>
        <v/>
      </c>
    </row>
    <row r="29" spans="1:70">
      <c r="A29" s="59">
        <f>IF(表示変換!A29="","",表示変換!A29)</f>
        <v>24</v>
      </c>
      <c r="B29" s="83" t="str">
        <f>IF(表示変換!B29="","",表示変換!B29)</f>
        <v/>
      </c>
      <c r="C29" s="83" t="str">
        <f ca="1">IF(表示変換!D29="","",表示変換!D29)</f>
        <v/>
      </c>
      <c r="D29" s="83" t="str">
        <f>IF(表示変換!F29="","",表示変換!F29)</f>
        <v/>
      </c>
      <c r="E29" s="84" t="str">
        <f>IF(表示変換!I29="","",表示変換!I29)</f>
        <v/>
      </c>
      <c r="F29" s="85" t="str">
        <f>IF(表示変換!J29="","",表示変換!J29)</f>
        <v/>
      </c>
      <c r="G29" s="109" t="str">
        <f>IF(表示変換!N29="","",表示変換!N29)</f>
        <v/>
      </c>
      <c r="H29" s="123" t="str">
        <f t="shared" si="5"/>
        <v/>
      </c>
      <c r="I29" s="110" t="str">
        <f>IF(表示変換!O29="","",表示変換!O29)</f>
        <v/>
      </c>
      <c r="J29" s="124" t="str">
        <f t="shared" si="6"/>
        <v/>
      </c>
      <c r="K29" s="110" t="str">
        <f>IF(表示変換!P29="","",表示変換!P29)</f>
        <v/>
      </c>
      <c r="L29" s="125" t="str">
        <f t="shared" si="7"/>
        <v/>
      </c>
      <c r="M29" s="111" t="str">
        <f>IF(表示変換!Q29="","",表示変換!Q29)</f>
        <v/>
      </c>
      <c r="N29" s="126" t="str">
        <f t="shared" si="8"/>
        <v/>
      </c>
      <c r="O29" s="111" t="str">
        <f>IF(表示変換!R29="","",表示変換!R29)</f>
        <v/>
      </c>
      <c r="P29" s="124" t="str">
        <f t="shared" si="9"/>
        <v/>
      </c>
      <c r="Q29" s="110" t="str">
        <f>IF(表示変換!S29="","",表示変換!S29)</f>
        <v/>
      </c>
      <c r="R29" s="124" t="str">
        <f t="shared" si="10"/>
        <v/>
      </c>
      <c r="S29" s="111" t="str">
        <f>IF(表示変換!T29="","",表示変換!T29)</f>
        <v/>
      </c>
      <c r="T29" s="124" t="str">
        <f t="shared" si="11"/>
        <v/>
      </c>
      <c r="U29" s="111" t="str">
        <f>IF(表示変換!U29="","",表示変換!U29)</f>
        <v/>
      </c>
      <c r="V29" s="127" t="str">
        <f t="shared" si="43"/>
        <v/>
      </c>
      <c r="W29" s="67">
        <f t="shared" si="12"/>
        <v>0</v>
      </c>
      <c r="X29" s="252" t="str">
        <f t="shared" si="13"/>
        <v/>
      </c>
      <c r="Z29" s="50">
        <f t="shared" si="42"/>
        <v>24</v>
      </c>
      <c r="AA29" s="352" t="str">
        <f>IF(表示変換!B29="","",表示変換!B29)</f>
        <v/>
      </c>
      <c r="AB29" s="119" t="str">
        <f>IF(表示変換!C29="","",表示変換!C29)</f>
        <v/>
      </c>
      <c r="AC29" s="83" t="str">
        <f>IF(AB29="","",DATEDIF(AB29,入力!$C$3,"Y"))</f>
        <v/>
      </c>
      <c r="AD29" s="83" t="str">
        <f ca="1">IF(表示変換!D29="","",表示変換!D29)</f>
        <v/>
      </c>
      <c r="AE29" s="83" t="str">
        <f>IF(表示変換!E29="","",表示変換!E29)</f>
        <v/>
      </c>
      <c r="AF29" s="83" t="str">
        <f>IF(表示変換!F29="","",表示変換!F29)</f>
        <v/>
      </c>
      <c r="AG29" s="83" t="str">
        <f>IF(表示変換!G29="","",表示変換!G29)</f>
        <v/>
      </c>
      <c r="AH29" s="83" t="str">
        <f>IF(表示変換!H29="","",表示変換!H29)</f>
        <v/>
      </c>
      <c r="AI29" s="84" t="str">
        <f>IF(表示変換!I29="","",表示変換!I29)</f>
        <v/>
      </c>
      <c r="AJ29" s="84" t="str">
        <f>IF(表示変換!J29="","",表示変換!J29)</f>
        <v/>
      </c>
      <c r="AK29" s="89" t="str">
        <f t="shared" si="14"/>
        <v/>
      </c>
      <c r="AL29" s="89" t="str">
        <f>IF(表示変換!L29="","",表示変換!L29)</f>
        <v/>
      </c>
      <c r="AM29" s="154" t="str">
        <f>IF(表示変換!M29="","",(AJ29*(100-AL29)/100))</f>
        <v/>
      </c>
      <c r="AN29" s="149" t="str">
        <f t="shared" si="15"/>
        <v/>
      </c>
      <c r="AO29" s="149" t="str">
        <f t="shared" si="16"/>
        <v/>
      </c>
      <c r="AP29" s="148" t="str">
        <f t="shared" si="1"/>
        <v/>
      </c>
      <c r="AQ29" s="149" t="str">
        <f t="shared" si="2"/>
        <v/>
      </c>
      <c r="AR29" s="149" t="str">
        <f t="shared" si="3"/>
        <v/>
      </c>
      <c r="AS29" s="149" t="str">
        <f t="shared" si="17"/>
        <v/>
      </c>
      <c r="AT29" s="147"/>
      <c r="AU29" s="150">
        <f t="shared" si="18"/>
        <v>24</v>
      </c>
      <c r="AV29" s="89" t="str">
        <f t="shared" si="19"/>
        <v/>
      </c>
      <c r="AW29" s="89" t="str">
        <f t="shared" ca="1" si="20"/>
        <v/>
      </c>
      <c r="AX29" s="144" t="str">
        <f t="shared" si="21"/>
        <v/>
      </c>
      <c r="AY29" s="144" t="str">
        <f t="shared" si="22"/>
        <v/>
      </c>
      <c r="AZ29" s="144" t="str">
        <f t="shared" si="23"/>
        <v/>
      </c>
      <c r="BA29" s="144" t="str">
        <f t="shared" si="24"/>
        <v/>
      </c>
      <c r="BB29" s="60" t="str">
        <f t="shared" si="25"/>
        <v/>
      </c>
      <c r="BC29" s="61" t="str">
        <f t="shared" si="26"/>
        <v/>
      </c>
      <c r="BD29" s="62" t="str">
        <f t="shared" si="27"/>
        <v/>
      </c>
      <c r="BE29" s="61" t="str">
        <f t="shared" si="28"/>
        <v/>
      </c>
      <c r="BF29" s="63" t="str">
        <f t="shared" si="29"/>
        <v/>
      </c>
      <c r="BG29" s="64" t="str">
        <f t="shared" si="30"/>
        <v/>
      </c>
      <c r="BH29" s="63" t="str">
        <f t="shared" si="31"/>
        <v/>
      </c>
      <c r="BI29" s="65" t="str">
        <f t="shared" si="32"/>
        <v/>
      </c>
      <c r="BJ29" s="63" t="str">
        <f t="shared" si="33"/>
        <v/>
      </c>
      <c r="BK29" s="61" t="str">
        <f t="shared" si="34"/>
        <v/>
      </c>
      <c r="BL29" s="62" t="str">
        <f t="shared" si="35"/>
        <v/>
      </c>
      <c r="BM29" s="61" t="str">
        <f t="shared" si="36"/>
        <v/>
      </c>
      <c r="BN29" s="63" t="str">
        <f t="shared" si="37"/>
        <v/>
      </c>
      <c r="BO29" s="61" t="str">
        <f t="shared" si="38"/>
        <v/>
      </c>
      <c r="BP29" s="63" t="str">
        <f t="shared" si="39"/>
        <v/>
      </c>
      <c r="BQ29" s="66" t="str">
        <f t="shared" si="40"/>
        <v/>
      </c>
      <c r="BR29" s="68" t="str">
        <f t="shared" si="41"/>
        <v/>
      </c>
    </row>
    <row r="30" spans="1:70">
      <c r="A30" s="59">
        <f>IF(表示変換!A30="","",表示変換!A30)</f>
        <v>25</v>
      </c>
      <c r="B30" s="83" t="str">
        <f>IF(表示変換!B30="","",表示変換!B30)</f>
        <v/>
      </c>
      <c r="C30" s="83" t="str">
        <f ca="1">IF(表示変換!D30="","",表示変換!D30)</f>
        <v/>
      </c>
      <c r="D30" s="83" t="str">
        <f>IF(表示変換!F30="","",表示変換!F30)</f>
        <v/>
      </c>
      <c r="E30" s="84" t="str">
        <f>IF(表示変換!I30="","",表示変換!I30)</f>
        <v/>
      </c>
      <c r="F30" s="85" t="str">
        <f>IF(表示変換!J30="","",表示変換!J30)</f>
        <v/>
      </c>
      <c r="G30" s="109" t="str">
        <f>IF(表示変換!N30="","",表示変換!N30)</f>
        <v/>
      </c>
      <c r="H30" s="123" t="str">
        <f t="shared" si="5"/>
        <v/>
      </c>
      <c r="I30" s="110" t="str">
        <f>IF(表示変換!O30="","",表示変換!O30)</f>
        <v/>
      </c>
      <c r="J30" s="124" t="str">
        <f t="shared" si="6"/>
        <v/>
      </c>
      <c r="K30" s="110" t="str">
        <f>IF(表示変換!P30="","",表示変換!P30)</f>
        <v/>
      </c>
      <c r="L30" s="125" t="str">
        <f t="shared" si="7"/>
        <v/>
      </c>
      <c r="M30" s="111" t="str">
        <f>IF(表示変換!Q30="","",表示変換!Q30)</f>
        <v/>
      </c>
      <c r="N30" s="126" t="str">
        <f t="shared" si="8"/>
        <v/>
      </c>
      <c r="O30" s="111" t="str">
        <f>IF(表示変換!R30="","",表示変換!R30)</f>
        <v/>
      </c>
      <c r="P30" s="124" t="str">
        <f t="shared" si="9"/>
        <v/>
      </c>
      <c r="Q30" s="110" t="str">
        <f>IF(表示変換!S30="","",表示変換!S30)</f>
        <v/>
      </c>
      <c r="R30" s="124" t="str">
        <f t="shared" si="10"/>
        <v/>
      </c>
      <c r="S30" s="111" t="str">
        <f>IF(表示変換!T30="","",表示変換!T30)</f>
        <v/>
      </c>
      <c r="T30" s="124" t="str">
        <f t="shared" si="11"/>
        <v/>
      </c>
      <c r="U30" s="111" t="str">
        <f>IF(表示変換!U30="","",表示変換!U30)</f>
        <v/>
      </c>
      <c r="V30" s="127" t="str">
        <f t="shared" si="43"/>
        <v/>
      </c>
      <c r="W30" s="67">
        <f t="shared" si="12"/>
        <v>0</v>
      </c>
      <c r="X30" s="252" t="str">
        <f t="shared" si="13"/>
        <v/>
      </c>
      <c r="Z30" s="50">
        <f t="shared" si="42"/>
        <v>25</v>
      </c>
      <c r="AA30" s="83" t="str">
        <f>IF(表示変換!B30="","",表示変換!B30)</f>
        <v/>
      </c>
      <c r="AB30" s="119" t="str">
        <f>IF(表示変換!C30="","",表示変換!C30)</f>
        <v/>
      </c>
      <c r="AC30" s="83" t="str">
        <f>IF(AB30="","",DATEDIF(AB30,入力!$C$3,"Y"))</f>
        <v/>
      </c>
      <c r="AD30" s="83" t="str">
        <f ca="1">IF(表示変換!D30="","",表示変換!D30)</f>
        <v/>
      </c>
      <c r="AE30" s="83" t="str">
        <f>IF(表示変換!E30="","",表示変換!E30)</f>
        <v/>
      </c>
      <c r="AF30" s="83" t="str">
        <f>IF(表示変換!F30="","",表示変換!F30)</f>
        <v/>
      </c>
      <c r="AG30" s="83" t="str">
        <f>IF(表示変換!G30="","",表示変換!G30)</f>
        <v/>
      </c>
      <c r="AH30" s="83" t="str">
        <f>IF(表示変換!H30="","",表示変換!H30)</f>
        <v/>
      </c>
      <c r="AI30" s="84" t="str">
        <f>IF(表示変換!I30="","",表示変換!I30)</f>
        <v/>
      </c>
      <c r="AJ30" s="84" t="str">
        <f>IF(表示変換!J30="","",表示変換!J30)</f>
        <v/>
      </c>
      <c r="AK30" s="89" t="str">
        <f t="shared" si="14"/>
        <v/>
      </c>
      <c r="AL30" s="89" t="str">
        <f>IF(表示変換!L30="","",表示変換!L30)</f>
        <v/>
      </c>
      <c r="AM30" s="154" t="str">
        <f>IF(表示変換!M30="","",(AJ30*(100-AL30)/100))</f>
        <v/>
      </c>
      <c r="AN30" s="149" t="str">
        <f t="shared" si="15"/>
        <v/>
      </c>
      <c r="AO30" s="149" t="str">
        <f t="shared" si="16"/>
        <v/>
      </c>
      <c r="AP30" s="148" t="str">
        <f t="shared" si="1"/>
        <v/>
      </c>
      <c r="AQ30" s="149" t="str">
        <f t="shared" si="2"/>
        <v/>
      </c>
      <c r="AR30" s="149" t="str">
        <f t="shared" si="3"/>
        <v/>
      </c>
      <c r="AS30" s="149" t="str">
        <f t="shared" si="17"/>
        <v/>
      </c>
      <c r="AT30" s="147"/>
      <c r="AU30" s="150">
        <f t="shared" si="18"/>
        <v>25</v>
      </c>
      <c r="AV30" s="89" t="str">
        <f t="shared" si="19"/>
        <v/>
      </c>
      <c r="AW30" s="89" t="str">
        <f t="shared" ca="1" si="20"/>
        <v/>
      </c>
      <c r="AX30" s="144" t="str">
        <f t="shared" si="21"/>
        <v/>
      </c>
      <c r="AY30" s="144" t="str">
        <f t="shared" si="22"/>
        <v/>
      </c>
      <c r="AZ30" s="144" t="str">
        <f t="shared" si="23"/>
        <v/>
      </c>
      <c r="BA30" s="144" t="str">
        <f t="shared" si="24"/>
        <v/>
      </c>
      <c r="BB30" s="60" t="str">
        <f t="shared" si="25"/>
        <v/>
      </c>
      <c r="BC30" s="61" t="str">
        <f t="shared" si="26"/>
        <v/>
      </c>
      <c r="BD30" s="62" t="str">
        <f t="shared" si="27"/>
        <v/>
      </c>
      <c r="BE30" s="61" t="str">
        <f t="shared" si="28"/>
        <v/>
      </c>
      <c r="BF30" s="63" t="str">
        <f t="shared" si="29"/>
        <v/>
      </c>
      <c r="BG30" s="64" t="str">
        <f t="shared" si="30"/>
        <v/>
      </c>
      <c r="BH30" s="63" t="str">
        <f t="shared" si="31"/>
        <v/>
      </c>
      <c r="BI30" s="65" t="str">
        <f t="shared" si="32"/>
        <v/>
      </c>
      <c r="BJ30" s="63" t="str">
        <f t="shared" si="33"/>
        <v/>
      </c>
      <c r="BK30" s="61" t="str">
        <f t="shared" si="34"/>
        <v/>
      </c>
      <c r="BL30" s="62" t="str">
        <f t="shared" si="35"/>
        <v/>
      </c>
      <c r="BM30" s="61" t="str">
        <f t="shared" si="36"/>
        <v/>
      </c>
      <c r="BN30" s="63" t="str">
        <f t="shared" si="37"/>
        <v/>
      </c>
      <c r="BO30" s="61" t="str">
        <f t="shared" si="38"/>
        <v/>
      </c>
      <c r="BP30" s="63" t="str">
        <f t="shared" si="39"/>
        <v/>
      </c>
      <c r="BQ30" s="66" t="str">
        <f t="shared" si="40"/>
        <v/>
      </c>
      <c r="BR30" s="68" t="str">
        <f t="shared" si="41"/>
        <v/>
      </c>
    </row>
    <row r="31" spans="1:70">
      <c r="A31" s="59">
        <f>IF(表示変換!A31="","",表示変換!A31)</f>
        <v>26</v>
      </c>
      <c r="B31" s="83" t="str">
        <f>IF(表示変換!B31="","",表示変換!B31)</f>
        <v/>
      </c>
      <c r="C31" s="83" t="str">
        <f ca="1">IF(表示変換!D31="","",表示変換!D31)</f>
        <v/>
      </c>
      <c r="D31" s="83" t="str">
        <f>IF(表示変換!F31="","",表示変換!F31)</f>
        <v/>
      </c>
      <c r="E31" s="84" t="str">
        <f>IF(表示変換!I31="","",表示変換!I31)</f>
        <v/>
      </c>
      <c r="F31" s="85" t="str">
        <f>IF(表示変換!J31="","",表示変換!J31)</f>
        <v/>
      </c>
      <c r="G31" s="109" t="str">
        <f>IF(表示変換!N31="","",表示変換!N31)</f>
        <v/>
      </c>
      <c r="H31" s="123" t="str">
        <f t="shared" si="5"/>
        <v/>
      </c>
      <c r="I31" s="110" t="str">
        <f>IF(表示変換!O31="","",表示変換!O31)</f>
        <v/>
      </c>
      <c r="J31" s="124" t="str">
        <f t="shared" si="6"/>
        <v/>
      </c>
      <c r="K31" s="110" t="str">
        <f>IF(表示変換!P31="","",表示変換!P31)</f>
        <v/>
      </c>
      <c r="L31" s="125" t="str">
        <f t="shared" si="7"/>
        <v/>
      </c>
      <c r="M31" s="111" t="str">
        <f>IF(表示変換!Q31="","",表示変換!Q31)</f>
        <v/>
      </c>
      <c r="N31" s="126" t="str">
        <f t="shared" si="8"/>
        <v/>
      </c>
      <c r="O31" s="111" t="str">
        <f>IF(表示変換!R31="","",表示変換!R31)</f>
        <v/>
      </c>
      <c r="P31" s="124" t="str">
        <f t="shared" si="9"/>
        <v/>
      </c>
      <c r="Q31" s="110" t="str">
        <f>IF(表示変換!S31="","",表示変換!S31)</f>
        <v/>
      </c>
      <c r="R31" s="124" t="str">
        <f t="shared" si="10"/>
        <v/>
      </c>
      <c r="S31" s="111" t="str">
        <f>IF(表示変換!T31="","",表示変換!T31)</f>
        <v/>
      </c>
      <c r="T31" s="124" t="str">
        <f t="shared" si="11"/>
        <v/>
      </c>
      <c r="U31" s="111" t="str">
        <f>IF(表示変換!U31="","",表示変換!U31)</f>
        <v/>
      </c>
      <c r="V31" s="127" t="str">
        <f t="shared" si="43"/>
        <v/>
      </c>
      <c r="W31" s="67">
        <f t="shared" si="12"/>
        <v>0</v>
      </c>
      <c r="X31" s="252" t="str">
        <f t="shared" si="13"/>
        <v/>
      </c>
      <c r="Z31" s="50">
        <f t="shared" si="42"/>
        <v>26</v>
      </c>
      <c r="AA31" s="83" t="str">
        <f>IF(表示変換!B31="","",表示変換!B31)</f>
        <v/>
      </c>
      <c r="AB31" s="119" t="str">
        <f>IF(表示変換!C31="","",表示変換!C31)</f>
        <v/>
      </c>
      <c r="AC31" s="83" t="str">
        <f>IF(AB31="","",DATEDIF(AB31,入力!$C$3,"Y"))</f>
        <v/>
      </c>
      <c r="AD31" s="83" t="str">
        <f ca="1">IF(表示変換!D31="","",表示変換!D31)</f>
        <v/>
      </c>
      <c r="AE31" s="83" t="str">
        <f>IF(表示変換!E31="","",表示変換!E31)</f>
        <v/>
      </c>
      <c r="AF31" s="83" t="str">
        <f>IF(表示変換!F31="","",表示変換!F31)</f>
        <v/>
      </c>
      <c r="AG31" s="83" t="str">
        <f>IF(表示変換!G31="","",表示変換!G31)</f>
        <v/>
      </c>
      <c r="AH31" s="83" t="str">
        <f>IF(表示変換!H31="","",表示変換!H31)</f>
        <v/>
      </c>
      <c r="AI31" s="84" t="str">
        <f>IF(表示変換!I31="","",表示変換!I31)</f>
        <v/>
      </c>
      <c r="AJ31" s="84" t="str">
        <f>IF(表示変換!J31="","",表示変換!J31)</f>
        <v/>
      </c>
      <c r="AK31" s="89" t="str">
        <f t="shared" si="14"/>
        <v/>
      </c>
      <c r="AL31" s="89" t="str">
        <f>IF(表示変換!L31="","",表示変換!L31)</f>
        <v/>
      </c>
      <c r="AM31" s="154" t="str">
        <f>IF(表示変換!M31="","",(AJ31*(100-AL31)/100))</f>
        <v/>
      </c>
      <c r="AN31" s="149" t="str">
        <f t="shared" si="15"/>
        <v/>
      </c>
      <c r="AO31" s="149" t="str">
        <f t="shared" si="16"/>
        <v/>
      </c>
      <c r="AP31" s="148" t="str">
        <f t="shared" si="1"/>
        <v/>
      </c>
      <c r="AQ31" s="149" t="str">
        <f t="shared" si="2"/>
        <v/>
      </c>
      <c r="AR31" s="149" t="str">
        <f t="shared" si="3"/>
        <v/>
      </c>
      <c r="AS31" s="149" t="str">
        <f t="shared" si="17"/>
        <v/>
      </c>
      <c r="AT31" s="147"/>
      <c r="AU31" s="150">
        <f t="shared" si="18"/>
        <v>26</v>
      </c>
      <c r="AV31" s="89" t="str">
        <f t="shared" si="19"/>
        <v/>
      </c>
      <c r="AW31" s="89" t="str">
        <f t="shared" ca="1" si="20"/>
        <v/>
      </c>
      <c r="AX31" s="144" t="str">
        <f t="shared" si="21"/>
        <v/>
      </c>
      <c r="AY31" s="144" t="str">
        <f t="shared" si="22"/>
        <v/>
      </c>
      <c r="AZ31" s="144" t="str">
        <f t="shared" si="23"/>
        <v/>
      </c>
      <c r="BA31" s="144" t="str">
        <f t="shared" si="24"/>
        <v/>
      </c>
      <c r="BB31" s="60" t="str">
        <f t="shared" si="25"/>
        <v/>
      </c>
      <c r="BC31" s="61" t="str">
        <f t="shared" si="26"/>
        <v/>
      </c>
      <c r="BD31" s="62" t="str">
        <f t="shared" si="27"/>
        <v/>
      </c>
      <c r="BE31" s="61" t="str">
        <f t="shared" si="28"/>
        <v/>
      </c>
      <c r="BF31" s="63" t="str">
        <f t="shared" si="29"/>
        <v/>
      </c>
      <c r="BG31" s="64" t="str">
        <f t="shared" si="30"/>
        <v/>
      </c>
      <c r="BH31" s="63" t="str">
        <f t="shared" si="31"/>
        <v/>
      </c>
      <c r="BI31" s="65" t="str">
        <f t="shared" si="32"/>
        <v/>
      </c>
      <c r="BJ31" s="63" t="str">
        <f t="shared" si="33"/>
        <v/>
      </c>
      <c r="BK31" s="61" t="str">
        <f t="shared" si="34"/>
        <v/>
      </c>
      <c r="BL31" s="62" t="str">
        <f t="shared" si="35"/>
        <v/>
      </c>
      <c r="BM31" s="61" t="str">
        <f t="shared" si="36"/>
        <v/>
      </c>
      <c r="BN31" s="63" t="str">
        <f t="shared" si="37"/>
        <v/>
      </c>
      <c r="BO31" s="61" t="str">
        <f t="shared" si="38"/>
        <v/>
      </c>
      <c r="BP31" s="63" t="str">
        <f t="shared" si="39"/>
        <v/>
      </c>
      <c r="BQ31" s="66" t="str">
        <f t="shared" si="40"/>
        <v/>
      </c>
      <c r="BR31" s="68" t="str">
        <f t="shared" si="41"/>
        <v/>
      </c>
    </row>
    <row r="32" spans="1:70">
      <c r="A32" s="59">
        <f>IF(表示変換!A32="","",表示変換!A32)</f>
        <v>27</v>
      </c>
      <c r="B32" s="83" t="str">
        <f>IF(表示変換!B32="","",表示変換!B32)</f>
        <v/>
      </c>
      <c r="C32" s="83" t="str">
        <f ca="1">IF(表示変換!D32="","",表示変換!D32)</f>
        <v/>
      </c>
      <c r="D32" s="83" t="str">
        <f>IF(表示変換!F32="","",表示変換!F32)</f>
        <v/>
      </c>
      <c r="E32" s="84" t="str">
        <f>IF(表示変換!I32="","",表示変換!I32)</f>
        <v/>
      </c>
      <c r="F32" s="85" t="str">
        <f>IF(表示変換!J32="","",表示変換!J32)</f>
        <v/>
      </c>
      <c r="G32" s="109" t="str">
        <f>IF(表示変換!N32="","",表示変換!N32)</f>
        <v/>
      </c>
      <c r="H32" s="123" t="str">
        <f t="shared" si="5"/>
        <v/>
      </c>
      <c r="I32" s="110" t="str">
        <f>IF(表示変換!O32="","",表示変換!O32)</f>
        <v/>
      </c>
      <c r="J32" s="124" t="str">
        <f t="shared" si="6"/>
        <v/>
      </c>
      <c r="K32" s="110" t="str">
        <f>IF(表示変換!P32="","",表示変換!P32)</f>
        <v/>
      </c>
      <c r="L32" s="125" t="str">
        <f t="shared" si="7"/>
        <v/>
      </c>
      <c r="M32" s="111" t="str">
        <f>IF(表示変換!Q32="","",表示変換!Q32)</f>
        <v/>
      </c>
      <c r="N32" s="126" t="str">
        <f t="shared" si="8"/>
        <v/>
      </c>
      <c r="O32" s="111" t="str">
        <f>IF(表示変換!R32="","",表示変換!R32)</f>
        <v/>
      </c>
      <c r="P32" s="124" t="str">
        <f t="shared" si="9"/>
        <v/>
      </c>
      <c r="Q32" s="110" t="str">
        <f>IF(表示変換!S32="","",表示変換!S32)</f>
        <v/>
      </c>
      <c r="R32" s="124" t="str">
        <f t="shared" si="10"/>
        <v/>
      </c>
      <c r="S32" s="111" t="str">
        <f>IF(表示変換!T32="","",表示変換!T32)</f>
        <v/>
      </c>
      <c r="T32" s="124" t="str">
        <f t="shared" si="11"/>
        <v/>
      </c>
      <c r="U32" s="111" t="str">
        <f>IF(表示変換!U32="","",表示変換!U32)</f>
        <v/>
      </c>
      <c r="V32" s="127" t="str">
        <f t="shared" si="43"/>
        <v/>
      </c>
      <c r="W32" s="67">
        <f t="shared" si="12"/>
        <v>0</v>
      </c>
      <c r="X32" s="252" t="str">
        <f t="shared" si="13"/>
        <v/>
      </c>
      <c r="Z32" s="50">
        <f t="shared" si="42"/>
        <v>27</v>
      </c>
      <c r="AA32" s="83" t="str">
        <f>IF(表示変換!B32="","",表示変換!B32)</f>
        <v/>
      </c>
      <c r="AB32" s="119" t="str">
        <f>IF(表示変換!C32="","",表示変換!C32)</f>
        <v/>
      </c>
      <c r="AC32" s="83" t="str">
        <f>IF(AB32="","",DATEDIF(AB32,入力!$C$3,"Y"))</f>
        <v/>
      </c>
      <c r="AD32" s="83" t="str">
        <f ca="1">IF(表示変換!D32="","",表示変換!D32)</f>
        <v/>
      </c>
      <c r="AE32" s="83" t="str">
        <f>IF(表示変換!E32="","",表示変換!E32)</f>
        <v/>
      </c>
      <c r="AF32" s="83" t="str">
        <f>IF(表示変換!F32="","",表示変換!F32)</f>
        <v/>
      </c>
      <c r="AG32" s="83" t="str">
        <f>IF(表示変換!G32="","",表示変換!G32)</f>
        <v/>
      </c>
      <c r="AH32" s="83" t="str">
        <f>IF(表示変換!H32="","",表示変換!H32)</f>
        <v/>
      </c>
      <c r="AI32" s="84" t="str">
        <f>IF(表示変換!I32="","",表示変換!I32)</f>
        <v/>
      </c>
      <c r="AJ32" s="84" t="str">
        <f>IF(表示変換!J32="","",表示変換!J32)</f>
        <v/>
      </c>
      <c r="AK32" s="89" t="str">
        <f t="shared" si="14"/>
        <v/>
      </c>
      <c r="AL32" s="89" t="str">
        <f>IF(表示変換!L32="","",表示変換!L32)</f>
        <v/>
      </c>
      <c r="AM32" s="154" t="str">
        <f>IF(表示変換!M32="","",(AJ32*(100-AL32)/100))</f>
        <v/>
      </c>
      <c r="AN32" s="149" t="str">
        <f t="shared" si="15"/>
        <v/>
      </c>
      <c r="AO32" s="149" t="str">
        <f t="shared" si="16"/>
        <v/>
      </c>
      <c r="AP32" s="148" t="str">
        <f t="shared" si="1"/>
        <v/>
      </c>
      <c r="AQ32" s="149" t="str">
        <f t="shared" si="2"/>
        <v/>
      </c>
      <c r="AR32" s="149" t="str">
        <f t="shared" si="3"/>
        <v/>
      </c>
      <c r="AS32" s="149" t="str">
        <f t="shared" si="17"/>
        <v/>
      </c>
      <c r="AT32" s="147"/>
      <c r="AU32" s="150">
        <f t="shared" si="18"/>
        <v>27</v>
      </c>
      <c r="AV32" s="89" t="str">
        <f t="shared" si="19"/>
        <v/>
      </c>
      <c r="AW32" s="89" t="str">
        <f t="shared" ca="1" si="20"/>
        <v/>
      </c>
      <c r="AX32" s="144" t="str">
        <f t="shared" si="21"/>
        <v/>
      </c>
      <c r="AY32" s="144" t="str">
        <f t="shared" si="22"/>
        <v/>
      </c>
      <c r="AZ32" s="144" t="str">
        <f t="shared" si="23"/>
        <v/>
      </c>
      <c r="BA32" s="144" t="str">
        <f t="shared" si="24"/>
        <v/>
      </c>
      <c r="BB32" s="60" t="str">
        <f t="shared" si="25"/>
        <v/>
      </c>
      <c r="BC32" s="61" t="str">
        <f t="shared" si="26"/>
        <v/>
      </c>
      <c r="BD32" s="62" t="str">
        <f t="shared" si="27"/>
        <v/>
      </c>
      <c r="BE32" s="61" t="str">
        <f t="shared" si="28"/>
        <v/>
      </c>
      <c r="BF32" s="63" t="str">
        <f t="shared" si="29"/>
        <v/>
      </c>
      <c r="BG32" s="64" t="str">
        <f t="shared" si="30"/>
        <v/>
      </c>
      <c r="BH32" s="63" t="str">
        <f t="shared" si="31"/>
        <v/>
      </c>
      <c r="BI32" s="65" t="str">
        <f t="shared" si="32"/>
        <v/>
      </c>
      <c r="BJ32" s="63" t="str">
        <f t="shared" si="33"/>
        <v/>
      </c>
      <c r="BK32" s="61" t="str">
        <f t="shared" si="34"/>
        <v/>
      </c>
      <c r="BL32" s="62" t="str">
        <f t="shared" si="35"/>
        <v/>
      </c>
      <c r="BM32" s="61" t="str">
        <f t="shared" si="36"/>
        <v/>
      </c>
      <c r="BN32" s="63" t="str">
        <f t="shared" si="37"/>
        <v/>
      </c>
      <c r="BO32" s="61" t="str">
        <f t="shared" si="38"/>
        <v/>
      </c>
      <c r="BP32" s="63" t="str">
        <f t="shared" si="39"/>
        <v/>
      </c>
      <c r="BQ32" s="66" t="str">
        <f t="shared" si="40"/>
        <v/>
      </c>
      <c r="BR32" s="68" t="str">
        <f t="shared" si="41"/>
        <v/>
      </c>
    </row>
    <row r="33" spans="1:70">
      <c r="A33" s="59">
        <f>IF(表示変換!A33="","",表示変換!A33)</f>
        <v>28</v>
      </c>
      <c r="B33" s="83" t="str">
        <f>IF(表示変換!B33="","",表示変換!B33)</f>
        <v/>
      </c>
      <c r="C33" s="83" t="str">
        <f ca="1">IF(表示変換!D33="","",表示変換!D33)</f>
        <v/>
      </c>
      <c r="D33" s="83" t="str">
        <f>IF(表示変換!F33="","",表示変換!F33)</f>
        <v/>
      </c>
      <c r="E33" s="84" t="str">
        <f>IF(表示変換!I33="","",表示変換!I33)</f>
        <v/>
      </c>
      <c r="F33" s="85" t="str">
        <f>IF(表示変換!J33="","",表示変換!J33)</f>
        <v/>
      </c>
      <c r="G33" s="109" t="str">
        <f>IF(表示変換!N33="","",表示変換!N33)</f>
        <v/>
      </c>
      <c r="H33" s="123" t="str">
        <f t="shared" si="5"/>
        <v/>
      </c>
      <c r="I33" s="110" t="str">
        <f>IF(表示変換!O33="","",表示変換!O33)</f>
        <v/>
      </c>
      <c r="J33" s="124" t="str">
        <f t="shared" si="6"/>
        <v/>
      </c>
      <c r="K33" s="110" t="str">
        <f>IF(表示変換!P33="","",表示変換!P33)</f>
        <v/>
      </c>
      <c r="L33" s="125" t="str">
        <f t="shared" si="7"/>
        <v/>
      </c>
      <c r="M33" s="111" t="str">
        <f>IF(表示変換!Q33="","",表示変換!Q33)</f>
        <v/>
      </c>
      <c r="N33" s="126" t="str">
        <f t="shared" si="8"/>
        <v/>
      </c>
      <c r="O33" s="111" t="str">
        <f>IF(表示変換!R33="","",表示変換!R33)</f>
        <v/>
      </c>
      <c r="P33" s="124" t="str">
        <f t="shared" si="9"/>
        <v/>
      </c>
      <c r="Q33" s="110" t="str">
        <f>IF(表示変換!S33="","",表示変換!S33)</f>
        <v/>
      </c>
      <c r="R33" s="124" t="str">
        <f t="shared" si="10"/>
        <v/>
      </c>
      <c r="S33" s="111" t="str">
        <f>IF(表示変換!T33="","",表示変換!T33)</f>
        <v/>
      </c>
      <c r="T33" s="124" t="str">
        <f t="shared" si="11"/>
        <v/>
      </c>
      <c r="U33" s="111" t="str">
        <f>IF(表示変換!U33="","",表示変換!U33)</f>
        <v/>
      </c>
      <c r="V33" s="127" t="str">
        <f t="shared" si="43"/>
        <v/>
      </c>
      <c r="W33" s="67">
        <f t="shared" si="12"/>
        <v>0</v>
      </c>
      <c r="X33" s="252" t="str">
        <f t="shared" si="13"/>
        <v/>
      </c>
      <c r="Z33" s="50">
        <f t="shared" si="42"/>
        <v>28</v>
      </c>
      <c r="AA33" s="83" t="str">
        <f>IF(表示変換!B33="","",表示変換!B33)</f>
        <v/>
      </c>
      <c r="AB33" s="119" t="str">
        <f>IF(表示変換!C33="","",表示変換!C33)</f>
        <v/>
      </c>
      <c r="AC33" s="83" t="str">
        <f>IF(AB33="","",DATEDIF(AB33,入力!$C$3,"Y"))</f>
        <v/>
      </c>
      <c r="AD33" s="83" t="str">
        <f ca="1">IF(表示変換!D33="","",表示変換!D33)</f>
        <v/>
      </c>
      <c r="AE33" s="83" t="str">
        <f>IF(表示変換!E33="","",表示変換!E33)</f>
        <v/>
      </c>
      <c r="AF33" s="83" t="str">
        <f>IF(表示変換!F33="","",表示変換!F33)</f>
        <v/>
      </c>
      <c r="AG33" s="83" t="str">
        <f>IF(表示変換!G33="","",表示変換!G33)</f>
        <v/>
      </c>
      <c r="AH33" s="83" t="str">
        <f>IF(表示変換!H33="","",表示変換!H33)</f>
        <v/>
      </c>
      <c r="AI33" s="84" t="str">
        <f>IF(表示変換!I33="","",表示変換!I33)</f>
        <v/>
      </c>
      <c r="AJ33" s="84" t="str">
        <f>IF(表示変換!J33="","",表示変換!J33)</f>
        <v/>
      </c>
      <c r="AK33" s="89" t="str">
        <f t="shared" si="14"/>
        <v/>
      </c>
      <c r="AL33" s="89" t="str">
        <f>IF(表示変換!L33="","",表示変換!L33)</f>
        <v/>
      </c>
      <c r="AM33" s="154" t="str">
        <f>IF(表示変換!M33="","",(AJ33*(100-AL33)/100))</f>
        <v/>
      </c>
      <c r="AN33" s="149" t="str">
        <f t="shared" si="15"/>
        <v/>
      </c>
      <c r="AO33" s="149" t="str">
        <f t="shared" si="16"/>
        <v/>
      </c>
      <c r="AP33" s="148" t="str">
        <f t="shared" si="1"/>
        <v/>
      </c>
      <c r="AQ33" s="149" t="str">
        <f t="shared" si="2"/>
        <v/>
      </c>
      <c r="AR33" s="149" t="str">
        <f t="shared" si="3"/>
        <v/>
      </c>
      <c r="AS33" s="149" t="str">
        <f t="shared" si="17"/>
        <v/>
      </c>
      <c r="AT33" s="147"/>
      <c r="AU33" s="150">
        <f t="shared" si="18"/>
        <v>28</v>
      </c>
      <c r="AV33" s="89" t="str">
        <f t="shared" si="19"/>
        <v/>
      </c>
      <c r="AW33" s="89" t="str">
        <f t="shared" ca="1" si="20"/>
        <v/>
      </c>
      <c r="AX33" s="144" t="str">
        <f t="shared" si="21"/>
        <v/>
      </c>
      <c r="AY33" s="144" t="str">
        <f t="shared" si="22"/>
        <v/>
      </c>
      <c r="AZ33" s="144" t="str">
        <f t="shared" si="23"/>
        <v/>
      </c>
      <c r="BA33" s="144" t="str">
        <f t="shared" si="24"/>
        <v/>
      </c>
      <c r="BB33" s="60" t="str">
        <f t="shared" si="25"/>
        <v/>
      </c>
      <c r="BC33" s="61" t="str">
        <f t="shared" si="26"/>
        <v/>
      </c>
      <c r="BD33" s="62" t="str">
        <f t="shared" si="27"/>
        <v/>
      </c>
      <c r="BE33" s="61" t="str">
        <f t="shared" si="28"/>
        <v/>
      </c>
      <c r="BF33" s="63" t="str">
        <f t="shared" si="29"/>
        <v/>
      </c>
      <c r="BG33" s="64" t="str">
        <f t="shared" si="30"/>
        <v/>
      </c>
      <c r="BH33" s="63" t="str">
        <f t="shared" si="31"/>
        <v/>
      </c>
      <c r="BI33" s="65" t="str">
        <f t="shared" si="32"/>
        <v/>
      </c>
      <c r="BJ33" s="63" t="str">
        <f t="shared" si="33"/>
        <v/>
      </c>
      <c r="BK33" s="61" t="str">
        <f t="shared" si="34"/>
        <v/>
      </c>
      <c r="BL33" s="62" t="str">
        <f t="shared" si="35"/>
        <v/>
      </c>
      <c r="BM33" s="61" t="str">
        <f t="shared" si="36"/>
        <v/>
      </c>
      <c r="BN33" s="63" t="str">
        <f t="shared" si="37"/>
        <v/>
      </c>
      <c r="BO33" s="61" t="str">
        <f t="shared" si="38"/>
        <v/>
      </c>
      <c r="BP33" s="63" t="str">
        <f t="shared" si="39"/>
        <v/>
      </c>
      <c r="BQ33" s="66" t="str">
        <f t="shared" si="40"/>
        <v/>
      </c>
      <c r="BR33" s="68" t="str">
        <f t="shared" si="41"/>
        <v/>
      </c>
    </row>
    <row r="34" spans="1:70">
      <c r="A34" s="59">
        <f>IF(表示変換!A34="","",表示変換!A34)</f>
        <v>29</v>
      </c>
      <c r="B34" s="83" t="str">
        <f>IF(表示変換!B34="","",表示変換!B34)</f>
        <v/>
      </c>
      <c r="C34" s="83" t="str">
        <f ca="1">IF(表示変換!D34="","",表示変換!D34)</f>
        <v/>
      </c>
      <c r="D34" s="83" t="str">
        <f>IF(表示変換!F34="","",表示変換!F34)</f>
        <v/>
      </c>
      <c r="E34" s="84" t="str">
        <f>IF(表示変換!I34="","",表示変換!I34)</f>
        <v/>
      </c>
      <c r="F34" s="85" t="str">
        <f>IF(表示変換!J34="","",表示変換!J34)</f>
        <v/>
      </c>
      <c r="G34" s="109" t="str">
        <f>IF(表示変換!N34="","",表示変換!N34)</f>
        <v/>
      </c>
      <c r="H34" s="123" t="str">
        <f t="shared" si="5"/>
        <v/>
      </c>
      <c r="I34" s="110" t="str">
        <f>IF(表示変換!O34="","",表示変換!O34)</f>
        <v/>
      </c>
      <c r="J34" s="124" t="str">
        <f t="shared" si="6"/>
        <v/>
      </c>
      <c r="K34" s="110" t="str">
        <f>IF(表示変換!P34="","",表示変換!P34)</f>
        <v/>
      </c>
      <c r="L34" s="125" t="str">
        <f t="shared" si="7"/>
        <v/>
      </c>
      <c r="M34" s="111" t="str">
        <f>IF(表示変換!Q34="","",表示変換!Q34)</f>
        <v/>
      </c>
      <c r="N34" s="126" t="str">
        <f t="shared" si="8"/>
        <v/>
      </c>
      <c r="O34" s="111" t="str">
        <f>IF(表示変換!R34="","",表示変換!R34)</f>
        <v/>
      </c>
      <c r="P34" s="124" t="str">
        <f t="shared" si="9"/>
        <v/>
      </c>
      <c r="Q34" s="110" t="str">
        <f>IF(表示変換!S34="","",表示変換!S34)</f>
        <v/>
      </c>
      <c r="R34" s="124" t="str">
        <f t="shared" si="10"/>
        <v/>
      </c>
      <c r="S34" s="111" t="str">
        <f>IF(表示変換!T34="","",表示変換!T34)</f>
        <v/>
      </c>
      <c r="T34" s="124" t="str">
        <f t="shared" si="11"/>
        <v/>
      </c>
      <c r="U34" s="111" t="str">
        <f>IF(表示変換!U34="","",表示変換!U34)</f>
        <v/>
      </c>
      <c r="V34" s="127" t="str">
        <f>IF(U34="","",IF(U34&gt;1800,"100",IF(U34&lt;0,"0",0.05*U34+10)))</f>
        <v/>
      </c>
      <c r="W34" s="67">
        <f t="shared" si="12"/>
        <v>0</v>
      </c>
      <c r="X34" s="252" t="str">
        <f t="shared" si="13"/>
        <v/>
      </c>
      <c r="Z34" s="50">
        <f t="shared" si="42"/>
        <v>29</v>
      </c>
      <c r="AA34" s="83" t="str">
        <f>IF(表示変換!B34="","",表示変換!B34)</f>
        <v/>
      </c>
      <c r="AB34" s="119" t="str">
        <f>IF(表示変換!C34="","",表示変換!C34)</f>
        <v/>
      </c>
      <c r="AC34" s="83" t="str">
        <f>IF(AB34="","",DATEDIF(AB34,入力!$C$3,"Y"))</f>
        <v/>
      </c>
      <c r="AD34" s="83" t="str">
        <f ca="1">IF(表示変換!D34="","",表示変換!D34)</f>
        <v/>
      </c>
      <c r="AE34" s="83" t="str">
        <f>IF(表示変換!E34="","",表示変換!E34)</f>
        <v/>
      </c>
      <c r="AF34" s="83" t="str">
        <f>IF(表示変換!F34="","",表示変換!F34)</f>
        <v/>
      </c>
      <c r="AG34" s="83" t="str">
        <f>IF(表示変換!G34="","",表示変換!G34)</f>
        <v/>
      </c>
      <c r="AH34" s="83" t="str">
        <f>IF(表示変換!H34="","",表示変換!H34)</f>
        <v/>
      </c>
      <c r="AI34" s="84" t="str">
        <f>IF(表示変換!I34="","",表示変換!I34)</f>
        <v/>
      </c>
      <c r="AJ34" s="84" t="str">
        <f>IF(表示変換!J34="","",表示変換!J34)</f>
        <v/>
      </c>
      <c r="AK34" s="89" t="str">
        <f t="shared" si="14"/>
        <v/>
      </c>
      <c r="AL34" s="89" t="str">
        <f>IF(表示変換!L34="","",表示変換!L34)</f>
        <v/>
      </c>
      <c r="AM34" s="154" t="str">
        <f>IF(表示変換!M34="","",(AJ34*(100-AL34)/100))</f>
        <v/>
      </c>
      <c r="AN34" s="149" t="str">
        <f t="shared" si="15"/>
        <v/>
      </c>
      <c r="AO34" s="149" t="str">
        <f t="shared" si="16"/>
        <v/>
      </c>
      <c r="AP34" s="148" t="str">
        <f t="shared" si="1"/>
        <v/>
      </c>
      <c r="AQ34" s="149" t="str">
        <f t="shared" si="2"/>
        <v/>
      </c>
      <c r="AR34" s="149" t="str">
        <f t="shared" si="3"/>
        <v/>
      </c>
      <c r="AS34" s="149" t="str">
        <f t="shared" si="17"/>
        <v/>
      </c>
      <c r="AT34" s="147"/>
      <c r="AU34" s="150">
        <f t="shared" si="18"/>
        <v>29</v>
      </c>
      <c r="AV34" s="89" t="str">
        <f t="shared" si="19"/>
        <v/>
      </c>
      <c r="AW34" s="89" t="str">
        <f t="shared" ca="1" si="20"/>
        <v/>
      </c>
      <c r="AX34" s="144" t="str">
        <f t="shared" si="21"/>
        <v/>
      </c>
      <c r="AY34" s="144" t="str">
        <f t="shared" si="22"/>
        <v/>
      </c>
      <c r="AZ34" s="144" t="str">
        <f t="shared" si="23"/>
        <v/>
      </c>
      <c r="BA34" s="144" t="str">
        <f t="shared" si="24"/>
        <v/>
      </c>
      <c r="BB34" s="60" t="str">
        <f t="shared" si="25"/>
        <v/>
      </c>
      <c r="BC34" s="61" t="str">
        <f t="shared" si="26"/>
        <v/>
      </c>
      <c r="BD34" s="62" t="str">
        <f t="shared" si="27"/>
        <v/>
      </c>
      <c r="BE34" s="61" t="str">
        <f t="shared" si="28"/>
        <v/>
      </c>
      <c r="BF34" s="63" t="str">
        <f t="shared" si="29"/>
        <v/>
      </c>
      <c r="BG34" s="64" t="str">
        <f t="shared" si="30"/>
        <v/>
      </c>
      <c r="BH34" s="63" t="str">
        <f t="shared" si="31"/>
        <v/>
      </c>
      <c r="BI34" s="65" t="str">
        <f t="shared" si="32"/>
        <v/>
      </c>
      <c r="BJ34" s="63" t="str">
        <f t="shared" si="33"/>
        <v/>
      </c>
      <c r="BK34" s="61" t="str">
        <f t="shared" si="34"/>
        <v/>
      </c>
      <c r="BL34" s="62" t="str">
        <f t="shared" si="35"/>
        <v/>
      </c>
      <c r="BM34" s="61" t="str">
        <f t="shared" si="36"/>
        <v/>
      </c>
      <c r="BN34" s="63" t="str">
        <f t="shared" si="37"/>
        <v/>
      </c>
      <c r="BO34" s="61" t="str">
        <f t="shared" si="38"/>
        <v/>
      </c>
      <c r="BP34" s="63" t="str">
        <f t="shared" si="39"/>
        <v/>
      </c>
      <c r="BQ34" s="66" t="str">
        <f t="shared" si="40"/>
        <v/>
      </c>
      <c r="BR34" s="68" t="str">
        <f t="shared" si="41"/>
        <v/>
      </c>
    </row>
    <row r="35" spans="1:70" ht="14.25" thickBot="1">
      <c r="A35" s="118">
        <f>IF(表示変換!A35="","",表示変換!A35)</f>
        <v>30</v>
      </c>
      <c r="B35" s="82" t="str">
        <f>IF(表示変換!B35="","",表示変換!B35)</f>
        <v/>
      </c>
      <c r="C35" s="82" t="str">
        <f ca="1">IF(表示変換!D35="","",表示変換!D35)</f>
        <v/>
      </c>
      <c r="D35" s="82" t="str">
        <f>IF(表示変換!F35="","",表示変換!F35)</f>
        <v/>
      </c>
      <c r="E35" s="87" t="str">
        <f>IF(表示変換!I35="","",表示変換!I35)</f>
        <v/>
      </c>
      <c r="F35" s="88" t="str">
        <f>IF(表示変換!J35="","",表示変換!J35)</f>
        <v/>
      </c>
      <c r="G35" s="128" t="str">
        <f>IF(表示変換!N35="","",表示変換!N35)</f>
        <v/>
      </c>
      <c r="H35" s="129" t="str">
        <f>IF(G35="","",400-G35*100)</f>
        <v/>
      </c>
      <c r="I35" s="130" t="str">
        <f>IF(表示変換!O35="","",表示変換!O35)</f>
        <v/>
      </c>
      <c r="J35" s="129" t="str">
        <f t="shared" si="6"/>
        <v/>
      </c>
      <c r="K35" s="130" t="str">
        <f>IF(表示変換!P35="","",表示変換!P35)</f>
        <v/>
      </c>
      <c r="L35" s="125" t="str">
        <f t="shared" si="7"/>
        <v/>
      </c>
      <c r="M35" s="131" t="str">
        <f>IF(表示変換!Q35="","",表示変換!Q35)</f>
        <v/>
      </c>
      <c r="N35" s="132" t="str">
        <f t="shared" si="8"/>
        <v/>
      </c>
      <c r="O35" s="131" t="str">
        <f>IF(表示変換!R35="","",表示変換!R35)</f>
        <v/>
      </c>
      <c r="P35" s="251" t="str">
        <f t="shared" si="9"/>
        <v/>
      </c>
      <c r="Q35" s="130" t="str">
        <f>IF(表示変換!S35="","",表示変換!S35)</f>
        <v/>
      </c>
      <c r="R35" s="129" t="str">
        <f t="shared" si="10"/>
        <v/>
      </c>
      <c r="S35" s="131" t="str">
        <f>IF(表示変換!T35="","",表示変換!T35)</f>
        <v/>
      </c>
      <c r="T35" s="129" t="str">
        <f t="shared" si="11"/>
        <v/>
      </c>
      <c r="U35" s="131" t="str">
        <f>IF(表示変換!U35="","",表示変換!U35)</f>
        <v/>
      </c>
      <c r="V35" s="133" t="str">
        <f>IF(U35="","",IF(U35&gt;1800,"100",IF(U35&lt;0,"0",0.05*U35+10)))</f>
        <v/>
      </c>
      <c r="W35" s="94">
        <f t="shared" si="12"/>
        <v>0</v>
      </c>
      <c r="X35" s="253" t="str">
        <f t="shared" si="13"/>
        <v/>
      </c>
      <c r="Z35" s="50">
        <f t="shared" si="42"/>
        <v>30</v>
      </c>
      <c r="AA35" s="83" t="str">
        <f>IF(表示変換!B35="","",表示変換!B35)</f>
        <v/>
      </c>
      <c r="AB35" s="119" t="str">
        <f>IF(表示変換!C35="","",表示変換!C35)</f>
        <v/>
      </c>
      <c r="AC35" s="83" t="str">
        <f>IF(AB35="","",DATEDIF(AB35,入力!$C$3,"Y"))</f>
        <v/>
      </c>
      <c r="AD35" s="83" t="str">
        <f ca="1">IF(表示変換!D35="","",表示変換!D35)</f>
        <v/>
      </c>
      <c r="AE35" s="83" t="str">
        <f>IF(表示変換!E35="","",表示変換!E35)</f>
        <v/>
      </c>
      <c r="AF35" s="83" t="str">
        <f>IF(表示変換!F35="","",表示変換!F35)</f>
        <v/>
      </c>
      <c r="AG35" s="83" t="str">
        <f>IF(表示変換!G35="","",表示変換!G35)</f>
        <v/>
      </c>
      <c r="AH35" s="83" t="str">
        <f>IF(表示変換!H35="","",表示変換!H35)</f>
        <v/>
      </c>
      <c r="AI35" s="84" t="str">
        <f>IF(表示変換!I35="","",表示変換!I35)</f>
        <v/>
      </c>
      <c r="AJ35" s="84" t="str">
        <f>IF(表示変換!J35="","",表示変換!J35)</f>
        <v/>
      </c>
      <c r="AK35" s="89" t="str">
        <f t="shared" si="14"/>
        <v/>
      </c>
      <c r="AL35" s="89" t="str">
        <f>IF(表示変換!L35="","",表示変換!L35)</f>
        <v/>
      </c>
      <c r="AM35" s="154" t="str">
        <f>IF(表示変換!M35="","",(AJ35*(100-AL35)/100))</f>
        <v/>
      </c>
      <c r="AN35" s="149" t="str">
        <f t="shared" si="15"/>
        <v/>
      </c>
      <c r="AO35" s="149" t="str">
        <f t="shared" si="16"/>
        <v/>
      </c>
      <c r="AP35" s="148" t="str">
        <f t="shared" si="1"/>
        <v/>
      </c>
      <c r="AQ35" s="149" t="str">
        <f t="shared" si="2"/>
        <v/>
      </c>
      <c r="AR35" s="149" t="str">
        <f t="shared" si="3"/>
        <v/>
      </c>
      <c r="AS35" s="149" t="str">
        <f t="shared" si="17"/>
        <v/>
      </c>
      <c r="AT35" s="147"/>
      <c r="AU35" s="150">
        <f t="shared" si="18"/>
        <v>30</v>
      </c>
      <c r="AV35" s="89" t="str">
        <f t="shared" si="19"/>
        <v/>
      </c>
      <c r="AW35" s="89" t="str">
        <f t="shared" ca="1" si="20"/>
        <v/>
      </c>
      <c r="AX35" s="144" t="str">
        <f t="shared" si="21"/>
        <v/>
      </c>
      <c r="AY35" s="144" t="str">
        <f t="shared" si="22"/>
        <v/>
      </c>
      <c r="AZ35" s="144" t="str">
        <f t="shared" si="23"/>
        <v/>
      </c>
      <c r="BA35" s="144" t="str">
        <f t="shared" si="24"/>
        <v/>
      </c>
      <c r="BB35" s="60" t="str">
        <f t="shared" si="25"/>
        <v/>
      </c>
      <c r="BC35" s="61" t="str">
        <f t="shared" si="26"/>
        <v/>
      </c>
      <c r="BD35" s="90" t="str">
        <f t="shared" si="27"/>
        <v/>
      </c>
      <c r="BE35" s="61" t="str">
        <f t="shared" si="28"/>
        <v/>
      </c>
      <c r="BF35" s="91" t="str">
        <f t="shared" si="29"/>
        <v/>
      </c>
      <c r="BG35" s="64" t="str">
        <f t="shared" si="30"/>
        <v/>
      </c>
      <c r="BH35" s="91" t="str">
        <f t="shared" si="31"/>
        <v/>
      </c>
      <c r="BI35" s="65" t="str">
        <f t="shared" si="32"/>
        <v/>
      </c>
      <c r="BJ35" s="91" t="str">
        <f t="shared" si="33"/>
        <v/>
      </c>
      <c r="BK35" s="61" t="str">
        <f t="shared" si="34"/>
        <v/>
      </c>
      <c r="BL35" s="90" t="str">
        <f t="shared" si="35"/>
        <v/>
      </c>
      <c r="BM35" s="61" t="str">
        <f t="shared" si="36"/>
        <v/>
      </c>
      <c r="BN35" s="91" t="str">
        <f>IF(ISBLANK(S35),"",S35)</f>
        <v/>
      </c>
      <c r="BO35" s="61" t="str">
        <f t="shared" si="38"/>
        <v/>
      </c>
      <c r="BP35" s="92" t="str">
        <f t="shared" si="39"/>
        <v/>
      </c>
      <c r="BQ35" s="66" t="str">
        <f t="shared" si="40"/>
        <v/>
      </c>
      <c r="BR35" s="68" t="str">
        <f t="shared" si="41"/>
        <v/>
      </c>
    </row>
    <row r="36" spans="1:70" ht="14.25" thickTop="1">
      <c r="A36" s="596" t="s">
        <v>55</v>
      </c>
      <c r="B36" s="597"/>
      <c r="C36" s="597"/>
      <c r="D36" s="597"/>
      <c r="E36" s="597"/>
      <c r="F36" s="598"/>
      <c r="G36" s="134" t="e">
        <f>AVERAGE(G6:G35)</f>
        <v>#DIV/0!</v>
      </c>
      <c r="H36" s="135" t="e">
        <f t="shared" ref="H36:U36" si="44">AVERAGE(H6:H35)</f>
        <v>#DIV/0!</v>
      </c>
      <c r="I36" s="136" t="e">
        <f t="shared" si="44"/>
        <v>#DIV/0!</v>
      </c>
      <c r="J36" s="288" t="e">
        <f t="shared" si="44"/>
        <v>#DIV/0!</v>
      </c>
      <c r="K36" s="134" t="e">
        <f t="shared" si="44"/>
        <v>#DIV/0!</v>
      </c>
      <c r="L36" s="250" t="e">
        <f t="shared" si="44"/>
        <v>#DIV/0!</v>
      </c>
      <c r="M36" s="164" t="e">
        <f t="shared" si="44"/>
        <v>#DIV/0!</v>
      </c>
      <c r="N36" s="136" t="e">
        <f t="shared" si="44"/>
        <v>#DIV/0!</v>
      </c>
      <c r="O36" s="134" t="e">
        <f t="shared" si="44"/>
        <v>#DIV/0!</v>
      </c>
      <c r="P36" s="250" t="e">
        <f t="shared" si="44"/>
        <v>#DIV/0!</v>
      </c>
      <c r="Q36" s="134" t="e">
        <f t="shared" si="44"/>
        <v>#DIV/0!</v>
      </c>
      <c r="R36" s="136" t="e">
        <f t="shared" si="44"/>
        <v>#DIV/0!</v>
      </c>
      <c r="S36" s="134" t="e">
        <f t="shared" si="44"/>
        <v>#DIV/0!</v>
      </c>
      <c r="T36" s="136" t="e">
        <f t="shared" si="44"/>
        <v>#DIV/0!</v>
      </c>
      <c r="U36" s="137" t="e">
        <f t="shared" si="44"/>
        <v>#DIV/0!</v>
      </c>
      <c r="V36" s="136" t="e">
        <f>AVERAGE(V6:V35)</f>
        <v>#DIV/0!</v>
      </c>
      <c r="W36" s="608">
        <f>AVERAGE(W6:W35)</f>
        <v>0</v>
      </c>
      <c r="X36" s="609"/>
    </row>
    <row r="37" spans="1:70">
      <c r="A37" s="603" t="s">
        <v>56</v>
      </c>
      <c r="B37" s="604"/>
      <c r="C37" s="604"/>
      <c r="D37" s="604"/>
      <c r="E37" s="604"/>
      <c r="F37" s="605"/>
      <c r="G37" s="138" t="e">
        <f>STDEV(G6:G35)</f>
        <v>#DIV/0!</v>
      </c>
      <c r="H37" s="139" t="e">
        <f t="shared" ref="H37:V37" si="45">STDEV(H6:H35)</f>
        <v>#DIV/0!</v>
      </c>
      <c r="I37" s="140" t="e">
        <f t="shared" si="45"/>
        <v>#DIV/0!</v>
      </c>
      <c r="J37" s="140" t="e">
        <f t="shared" si="45"/>
        <v>#DIV/0!</v>
      </c>
      <c r="K37" s="138" t="e">
        <f t="shared" si="45"/>
        <v>#DIV/0!</v>
      </c>
      <c r="L37" s="140" t="e">
        <f t="shared" si="45"/>
        <v>#DIV/0!</v>
      </c>
      <c r="M37" s="138" t="e">
        <f t="shared" si="45"/>
        <v>#DIV/0!</v>
      </c>
      <c r="N37" s="140" t="e">
        <f t="shared" si="45"/>
        <v>#DIV/0!</v>
      </c>
      <c r="O37" s="138" t="e">
        <f t="shared" si="45"/>
        <v>#DIV/0!</v>
      </c>
      <c r="P37" s="140" t="e">
        <f t="shared" si="45"/>
        <v>#DIV/0!</v>
      </c>
      <c r="Q37" s="138" t="e">
        <f t="shared" si="45"/>
        <v>#DIV/0!</v>
      </c>
      <c r="R37" s="140" t="e">
        <f t="shared" si="45"/>
        <v>#DIV/0!</v>
      </c>
      <c r="S37" s="138" t="e">
        <f t="shared" si="45"/>
        <v>#DIV/0!</v>
      </c>
      <c r="T37" s="140" t="e">
        <f t="shared" si="45"/>
        <v>#DIV/0!</v>
      </c>
      <c r="U37" s="138" t="e">
        <f t="shared" si="45"/>
        <v>#DIV/0!</v>
      </c>
      <c r="V37" s="140" t="e">
        <f t="shared" si="45"/>
        <v>#DIV/0!</v>
      </c>
      <c r="W37" s="601">
        <f>STDEV(W6:W35)</f>
        <v>0</v>
      </c>
      <c r="X37" s="602"/>
    </row>
    <row r="38" spans="1:70">
      <c r="A38" s="600" t="s">
        <v>73</v>
      </c>
      <c r="B38" s="600"/>
      <c r="C38" s="600"/>
      <c r="D38" s="600"/>
      <c r="E38" s="600"/>
      <c r="F38" s="600"/>
      <c r="G38" s="141">
        <f>MIN(G6:G35)</f>
        <v>0</v>
      </c>
      <c r="H38" s="142">
        <f t="shared" ref="H38:U38" si="46">MAX(H6:H35)</f>
        <v>0</v>
      </c>
      <c r="I38" s="141">
        <f>MIN(I6:I35)</f>
        <v>0</v>
      </c>
      <c r="J38" s="142">
        <f t="shared" si="46"/>
        <v>0</v>
      </c>
      <c r="K38" s="141">
        <f t="shared" si="46"/>
        <v>0</v>
      </c>
      <c r="L38" s="142">
        <f t="shared" si="46"/>
        <v>0</v>
      </c>
      <c r="M38" s="141">
        <f t="shared" si="46"/>
        <v>0</v>
      </c>
      <c r="N38" s="142">
        <f t="shared" si="46"/>
        <v>0</v>
      </c>
      <c r="O38" s="141">
        <f t="shared" si="46"/>
        <v>0</v>
      </c>
      <c r="P38" s="142">
        <f t="shared" si="46"/>
        <v>0</v>
      </c>
      <c r="Q38" s="141">
        <f t="shared" si="46"/>
        <v>0</v>
      </c>
      <c r="R38" s="142">
        <f t="shared" si="46"/>
        <v>0</v>
      </c>
      <c r="S38" s="141">
        <f t="shared" si="46"/>
        <v>0</v>
      </c>
      <c r="T38" s="142">
        <f t="shared" si="46"/>
        <v>0</v>
      </c>
      <c r="U38" s="142">
        <f t="shared" si="46"/>
        <v>0</v>
      </c>
      <c r="V38" s="142">
        <f>MAX(V6:V35)</f>
        <v>0</v>
      </c>
      <c r="W38" s="601">
        <f>MAX(W6:W35)</f>
        <v>0</v>
      </c>
      <c r="X38" s="602"/>
    </row>
    <row r="39" spans="1:70">
      <c r="A39" s="600" t="s">
        <v>74</v>
      </c>
      <c r="B39" s="600"/>
      <c r="C39" s="600"/>
      <c r="D39" s="600"/>
      <c r="E39" s="600"/>
      <c r="F39" s="600"/>
      <c r="G39" s="141">
        <f>MAX(G6:G35)</f>
        <v>0</v>
      </c>
      <c r="H39" s="142">
        <f t="shared" ref="H39:U39" si="47">MIN(H6:H35)</f>
        <v>0</v>
      </c>
      <c r="I39" s="141">
        <f>MAX(I6:I35)</f>
        <v>0</v>
      </c>
      <c r="J39" s="142">
        <f t="shared" si="47"/>
        <v>0</v>
      </c>
      <c r="K39" s="141">
        <f t="shared" si="47"/>
        <v>0</v>
      </c>
      <c r="L39" s="142">
        <f t="shared" si="47"/>
        <v>0</v>
      </c>
      <c r="M39" s="141">
        <f t="shared" si="47"/>
        <v>0</v>
      </c>
      <c r="N39" s="142">
        <f t="shared" si="47"/>
        <v>0</v>
      </c>
      <c r="O39" s="141">
        <f t="shared" si="47"/>
        <v>0</v>
      </c>
      <c r="P39" s="142">
        <f t="shared" si="47"/>
        <v>0</v>
      </c>
      <c r="Q39" s="141">
        <f t="shared" si="47"/>
        <v>0</v>
      </c>
      <c r="R39" s="142">
        <f t="shared" si="47"/>
        <v>0</v>
      </c>
      <c r="S39" s="141">
        <f t="shared" si="47"/>
        <v>0</v>
      </c>
      <c r="T39" s="142">
        <f t="shared" si="47"/>
        <v>0</v>
      </c>
      <c r="U39" s="142">
        <f t="shared" si="47"/>
        <v>0</v>
      </c>
      <c r="V39" s="142">
        <f>MIN(V6:V35)</f>
        <v>0</v>
      </c>
      <c r="W39" s="601">
        <f>MIN(W6:W35)</f>
        <v>0</v>
      </c>
      <c r="X39" s="602"/>
    </row>
    <row r="40" spans="1:70">
      <c r="A40" s="600" t="s">
        <v>75</v>
      </c>
      <c r="B40" s="600"/>
      <c r="C40" s="600"/>
      <c r="D40" s="600"/>
      <c r="E40" s="600"/>
      <c r="F40" s="600"/>
      <c r="G40" s="141" t="e">
        <f>MEDIAN(G6:G35)</f>
        <v>#NUM!</v>
      </c>
      <c r="H40" s="141" t="e">
        <f t="shared" ref="H40:U40" si="48">MEDIAN(H6:H35)</f>
        <v>#NUM!</v>
      </c>
      <c r="I40" s="141" t="e">
        <f t="shared" si="48"/>
        <v>#NUM!</v>
      </c>
      <c r="J40" s="141" t="e">
        <f t="shared" si="48"/>
        <v>#NUM!</v>
      </c>
      <c r="K40" s="141" t="e">
        <f t="shared" si="48"/>
        <v>#NUM!</v>
      </c>
      <c r="L40" s="141" t="e">
        <f t="shared" si="48"/>
        <v>#NUM!</v>
      </c>
      <c r="M40" s="141" t="e">
        <f t="shared" si="48"/>
        <v>#NUM!</v>
      </c>
      <c r="N40" s="141" t="e">
        <f t="shared" si="48"/>
        <v>#NUM!</v>
      </c>
      <c r="O40" s="141" t="e">
        <f t="shared" si="48"/>
        <v>#NUM!</v>
      </c>
      <c r="P40" s="141" t="e">
        <f t="shared" si="48"/>
        <v>#NUM!</v>
      </c>
      <c r="Q40" s="141" t="e">
        <f t="shared" si="48"/>
        <v>#NUM!</v>
      </c>
      <c r="R40" s="141" t="e">
        <f t="shared" si="48"/>
        <v>#NUM!</v>
      </c>
      <c r="S40" s="141" t="e">
        <f t="shared" si="48"/>
        <v>#NUM!</v>
      </c>
      <c r="T40" s="141" t="e">
        <f t="shared" si="48"/>
        <v>#NUM!</v>
      </c>
      <c r="U40" s="142" t="e">
        <f t="shared" si="48"/>
        <v>#NUM!</v>
      </c>
      <c r="V40" s="141" t="e">
        <f>MEDIAN(V6:V35)</f>
        <v>#NUM!</v>
      </c>
      <c r="W40" s="601">
        <f>MEDIAN(W6:W35)</f>
        <v>0</v>
      </c>
      <c r="X40" s="602"/>
    </row>
    <row r="41" spans="1:70">
      <c r="S41" s="70"/>
    </row>
    <row r="42" spans="1:70">
      <c r="B42" s="70"/>
    </row>
    <row r="43" spans="1:70">
      <c r="B43" s="70"/>
      <c r="AD43" s="70"/>
      <c r="AE43" s="70"/>
    </row>
    <row r="46" spans="1:70">
      <c r="AI46" s="70"/>
    </row>
    <row r="47" spans="1:70">
      <c r="AN47" s="70"/>
    </row>
  </sheetData>
  <mergeCells count="60">
    <mergeCell ref="AU1:BR1"/>
    <mergeCell ref="AU2:BR2"/>
    <mergeCell ref="AP3:AS3"/>
    <mergeCell ref="AY3:AY5"/>
    <mergeCell ref="BP3:BQ3"/>
    <mergeCell ref="Z2:AS2"/>
    <mergeCell ref="Z1:AS1"/>
    <mergeCell ref="AC3:AC5"/>
    <mergeCell ref="AE3:AE5"/>
    <mergeCell ref="AG3:AG5"/>
    <mergeCell ref="AH3:AH5"/>
    <mergeCell ref="AF3:AF5"/>
    <mergeCell ref="AK3:AK5"/>
    <mergeCell ref="BL3:BM3"/>
    <mergeCell ref="AI3:AI5"/>
    <mergeCell ref="AM3:AM5"/>
    <mergeCell ref="BN3:BO3"/>
    <mergeCell ref="AJ3:AJ5"/>
    <mergeCell ref="BB3:BC3"/>
    <mergeCell ref="BD3:BE3"/>
    <mergeCell ref="BF3:BG3"/>
    <mergeCell ref="BH3:BI3"/>
    <mergeCell ref="BJ3:BK3"/>
    <mergeCell ref="AL3:AL5"/>
    <mergeCell ref="AU3:AU5"/>
    <mergeCell ref="AV3:AV5"/>
    <mergeCell ref="AW3:AW5"/>
    <mergeCell ref="AX3:AX5"/>
    <mergeCell ref="AZ3:AZ5"/>
    <mergeCell ref="BA3:BA5"/>
    <mergeCell ref="A37:F37"/>
    <mergeCell ref="Z3:Z5"/>
    <mergeCell ref="AA3:AA5"/>
    <mergeCell ref="AD3:AD5"/>
    <mergeCell ref="O3:P3"/>
    <mergeCell ref="Q3:R3"/>
    <mergeCell ref="S3:T3"/>
    <mergeCell ref="W36:X36"/>
    <mergeCell ref="W37:X37"/>
    <mergeCell ref="K3:L3"/>
    <mergeCell ref="A3:A5"/>
    <mergeCell ref="F3:F5"/>
    <mergeCell ref="G3:H3"/>
    <mergeCell ref="I3:J3"/>
    <mergeCell ref="M3:N3"/>
    <mergeCell ref="AB3:AB5"/>
    <mergeCell ref="A39:F39"/>
    <mergeCell ref="A40:F40"/>
    <mergeCell ref="W38:X38"/>
    <mergeCell ref="W39:X39"/>
    <mergeCell ref="W40:X40"/>
    <mergeCell ref="A38:F38"/>
    <mergeCell ref="A1:X1"/>
    <mergeCell ref="A2:X2"/>
    <mergeCell ref="U3:V3"/>
    <mergeCell ref="A36:F36"/>
    <mergeCell ref="B3:B5"/>
    <mergeCell ref="C3:C5"/>
    <mergeCell ref="D3:D5"/>
    <mergeCell ref="E3:E5"/>
  </mergeCells>
  <phoneticPr fontId="2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9"/>
  <sheetViews>
    <sheetView zoomScale="85" zoomScaleNormal="85" workbookViewId="0">
      <selection sqref="A1:U1"/>
    </sheetView>
  </sheetViews>
  <sheetFormatPr defaultRowHeight="13.5"/>
  <cols>
    <col min="1" max="1" width="11.625" customWidth="1"/>
    <col min="2" max="2" width="5.625" customWidth="1"/>
    <col min="3" max="3" width="11.125" customWidth="1"/>
    <col min="4" max="21" width="6.125" customWidth="1"/>
    <col min="22" max="22" width="1.625" customWidth="1"/>
    <col min="23" max="23" width="8.75" customWidth="1"/>
    <col min="24" max="31" width="5.75" customWidth="1"/>
  </cols>
  <sheetData>
    <row r="1" spans="1:32" ht="30" customHeight="1">
      <c r="A1" s="653" t="s">
        <v>281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X1" s="25"/>
      <c r="Y1" s="25"/>
      <c r="Z1" s="25"/>
      <c r="AA1" s="25"/>
      <c r="AB1" s="25"/>
      <c r="AC1" s="25"/>
      <c r="AD1" s="25"/>
      <c r="AE1" s="25"/>
      <c r="AF1" s="25"/>
    </row>
    <row r="2" spans="1:32" ht="22.5" customHeight="1">
      <c r="A2" s="10" t="s">
        <v>10</v>
      </c>
      <c r="B2" s="654" t="str">
        <f>IF(表示変換!B6="","",表示変換!B6)</f>
        <v/>
      </c>
      <c r="C2" s="654"/>
      <c r="D2" s="9"/>
      <c r="E2" s="10" t="s">
        <v>11</v>
      </c>
      <c r="F2" s="655" t="str">
        <f>IF(表示変換!I6="","",表示変換!I6)</f>
        <v/>
      </c>
      <c r="G2" s="655"/>
      <c r="H2" s="13" t="s">
        <v>12</v>
      </c>
      <c r="I2" s="14"/>
      <c r="J2" s="13" t="s">
        <v>13</v>
      </c>
      <c r="K2" s="655" t="str">
        <f>IF(表示変換!J6="","",表示変換!J6)</f>
        <v/>
      </c>
      <c r="L2" s="655"/>
      <c r="M2" s="10" t="s">
        <v>14</v>
      </c>
      <c r="N2" s="6"/>
      <c r="O2" s="654" t="s">
        <v>15</v>
      </c>
      <c r="P2" s="654"/>
      <c r="Q2" s="654" t="str">
        <f>IF(表示変換!H6="","",表示変換!H6)</f>
        <v/>
      </c>
      <c r="R2" s="654"/>
      <c r="S2" s="656" t="str">
        <f>IF(入力!$C$4="","",入力!$C$4)</f>
        <v>2015.08.15</v>
      </c>
      <c r="T2" s="656"/>
      <c r="U2" s="9" t="s">
        <v>102</v>
      </c>
      <c r="X2" s="25"/>
      <c r="Y2" s="25"/>
      <c r="Z2" s="25"/>
      <c r="AA2" s="25"/>
      <c r="AB2" s="25"/>
      <c r="AC2" s="25"/>
      <c r="AD2" s="25"/>
      <c r="AE2" s="25"/>
      <c r="AF2" s="25"/>
    </row>
    <row r="3" spans="1:32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X3" s="25"/>
      <c r="Y3" s="25"/>
      <c r="Z3" s="25"/>
      <c r="AA3" s="25"/>
      <c r="AB3" s="25"/>
      <c r="AC3" s="25"/>
      <c r="AD3" s="25"/>
      <c r="AE3" s="25"/>
      <c r="AF3" s="25"/>
    </row>
    <row r="4" spans="1:32" ht="22.5" customHeight="1">
      <c r="A4" s="644" t="s">
        <v>5</v>
      </c>
      <c r="B4" s="647" t="s">
        <v>6</v>
      </c>
      <c r="C4" s="650" t="s">
        <v>0</v>
      </c>
      <c r="D4" s="638" t="s">
        <v>45</v>
      </c>
      <c r="E4" s="639"/>
      <c r="F4" s="638" t="s">
        <v>57</v>
      </c>
      <c r="G4" s="639"/>
      <c r="H4" s="638" t="s">
        <v>58</v>
      </c>
      <c r="I4" s="639"/>
      <c r="J4" s="638" t="s">
        <v>41</v>
      </c>
      <c r="K4" s="639"/>
      <c r="L4" s="640" t="s">
        <v>60</v>
      </c>
      <c r="M4" s="641"/>
      <c r="N4" s="640" t="s">
        <v>61</v>
      </c>
      <c r="O4" s="641"/>
      <c r="P4" s="640" t="s">
        <v>42</v>
      </c>
      <c r="Q4" s="641"/>
      <c r="R4" s="638" t="s">
        <v>46</v>
      </c>
      <c r="S4" s="639"/>
      <c r="T4" s="173" t="s">
        <v>1</v>
      </c>
      <c r="U4" s="174" t="s">
        <v>2</v>
      </c>
      <c r="X4" s="25"/>
      <c r="Y4" s="25"/>
      <c r="Z4" s="25"/>
      <c r="AA4" s="25"/>
      <c r="AB4" s="25"/>
      <c r="AC4" s="25"/>
      <c r="AD4" s="25"/>
      <c r="AE4" s="25"/>
      <c r="AF4" s="25"/>
    </row>
    <row r="5" spans="1:32">
      <c r="A5" s="645"/>
      <c r="B5" s="648"/>
      <c r="C5" s="651"/>
      <c r="D5" s="1" t="s">
        <v>3</v>
      </c>
      <c r="E5" s="3" t="s">
        <v>4</v>
      </c>
      <c r="F5" s="1" t="s">
        <v>3</v>
      </c>
      <c r="G5" s="3" t="s">
        <v>4</v>
      </c>
      <c r="H5" s="1" t="s">
        <v>3</v>
      </c>
      <c r="I5" s="3" t="s">
        <v>4</v>
      </c>
      <c r="J5" s="1" t="s">
        <v>3</v>
      </c>
      <c r="K5" s="3" t="s">
        <v>4</v>
      </c>
      <c r="L5" s="1" t="s">
        <v>3</v>
      </c>
      <c r="M5" s="3" t="s">
        <v>4</v>
      </c>
      <c r="N5" s="1" t="s">
        <v>3</v>
      </c>
      <c r="O5" s="3" t="s">
        <v>4</v>
      </c>
      <c r="P5" s="1" t="s">
        <v>3</v>
      </c>
      <c r="Q5" s="3" t="s">
        <v>4</v>
      </c>
      <c r="R5" s="1" t="s">
        <v>3</v>
      </c>
      <c r="S5" s="3" t="s">
        <v>4</v>
      </c>
      <c r="T5" s="7"/>
      <c r="U5" s="8"/>
      <c r="X5" s="25"/>
      <c r="Y5" s="25"/>
      <c r="Z5" s="25"/>
      <c r="AA5" s="25"/>
      <c r="AB5" s="25"/>
      <c r="AC5" s="25"/>
      <c r="AD5" s="25"/>
      <c r="AE5" s="25"/>
      <c r="AF5" s="25"/>
    </row>
    <row r="6" spans="1:32" ht="13.5" customHeight="1">
      <c r="A6" s="646"/>
      <c r="B6" s="649"/>
      <c r="C6" s="652"/>
      <c r="D6" s="2" t="str">
        <f>IF(表示変換!$N$5="","",表示変換!$N$5)</f>
        <v>sec</v>
      </c>
      <c r="E6" s="4" t="s">
        <v>7</v>
      </c>
      <c r="F6" s="2" t="str">
        <f>IF(表示変換!$O$5="","",表示変換!$O$5)</f>
        <v>sec</v>
      </c>
      <c r="G6" s="4" t="s">
        <v>7</v>
      </c>
      <c r="H6" s="2" t="str">
        <f>IF(表示変換!$P$5="","",表示変換!$P$5)</f>
        <v>sec</v>
      </c>
      <c r="I6" s="4" t="s">
        <v>7</v>
      </c>
      <c r="J6" s="2" t="str">
        <f>IF(表示変換!$Q$5="","",表示変換!$Q$5)</f>
        <v>cm</v>
      </c>
      <c r="K6" s="4" t="s">
        <v>7</v>
      </c>
      <c r="L6" s="2" t="str">
        <f>IF(表示変換!$R$5="","",表示変換!$R$5)</f>
        <v>cm</v>
      </c>
      <c r="M6" s="4" t="s">
        <v>7</v>
      </c>
      <c r="N6" s="2" t="str">
        <f>IF(表示変換!$S$5="","",表示変換!$S$5)</f>
        <v>m</v>
      </c>
      <c r="O6" s="4" t="s">
        <v>7</v>
      </c>
      <c r="P6" s="2" t="str">
        <f>IF(表示変換!$T$5="","",表示変換!$T$5)</f>
        <v>回</v>
      </c>
      <c r="Q6" s="4" t="s">
        <v>7</v>
      </c>
      <c r="R6" s="2" t="str">
        <f>IF(表示変換!$U$5="","",表示変換!$U$5)</f>
        <v>m</v>
      </c>
      <c r="S6" s="4" t="s">
        <v>7</v>
      </c>
      <c r="T6" s="2" t="s">
        <v>8</v>
      </c>
      <c r="U6" s="5" t="s">
        <v>9</v>
      </c>
      <c r="X6" s="26" t="s">
        <v>16</v>
      </c>
      <c r="Y6" s="26" t="s">
        <v>17</v>
      </c>
      <c r="Z6" s="26" t="s">
        <v>76</v>
      </c>
      <c r="AA6" s="26" t="s">
        <v>28</v>
      </c>
      <c r="AB6" s="26" t="s">
        <v>77</v>
      </c>
      <c r="AC6" s="26" t="s">
        <v>78</v>
      </c>
      <c r="AD6" s="26" t="s">
        <v>80</v>
      </c>
      <c r="AE6" s="11" t="s">
        <v>79</v>
      </c>
      <c r="AF6" s="25"/>
    </row>
    <row r="7" spans="1:32">
      <c r="A7" s="17" t="str">
        <f>IF(入力!$C$4="","",入力!$C$4)</f>
        <v>2015.08.15</v>
      </c>
      <c r="B7" s="20">
        <f>IF(表示変換!A6="","",表示変換!A6)</f>
        <v>1</v>
      </c>
      <c r="C7" s="18" t="str">
        <f>IF(表示変換!B6="","",表示変換!B6)</f>
        <v/>
      </c>
      <c r="D7" s="21" t="str">
        <f>IF(特定項目一覧!G6="","",特定項目一覧!G6)</f>
        <v/>
      </c>
      <c r="E7" s="27" t="str">
        <f>IF(特定項目一覧!H6="","",特定項目一覧!H6)</f>
        <v/>
      </c>
      <c r="F7" s="21" t="str">
        <f>IF(特定項目一覧!I6="","",特定項目一覧!I6)</f>
        <v/>
      </c>
      <c r="G7" s="22" t="str">
        <f>IF(特定項目一覧!J6="","",特定項目一覧!J6)</f>
        <v/>
      </c>
      <c r="H7" s="29" t="str">
        <f>IF(特定項目一覧!K6="","",特定項目一覧!K6)</f>
        <v/>
      </c>
      <c r="I7" s="27" t="str">
        <f>IF(特定項目一覧!L6="","",特定項目一覧!L6)</f>
        <v/>
      </c>
      <c r="J7" s="20" t="str">
        <f>IF(特定項目一覧!M6="","",特定項目一覧!M6)</f>
        <v/>
      </c>
      <c r="K7" s="22" t="str">
        <f>IF(特定項目一覧!N6="","",特定項目一覧!N6)</f>
        <v/>
      </c>
      <c r="L7" s="28" t="str">
        <f>IF(特定項目一覧!O6="","",特定項目一覧!O6)</f>
        <v/>
      </c>
      <c r="M7" s="27" t="str">
        <f>IF(特定項目一覧!P6="","",特定項目一覧!P6)</f>
        <v/>
      </c>
      <c r="N7" s="21" t="str">
        <f>IF(特定項目一覧!Q6="","",特定項目一覧!Q6)</f>
        <v/>
      </c>
      <c r="O7" s="22" t="str">
        <f>IF(特定項目一覧!R6="","",特定項目一覧!R6)</f>
        <v/>
      </c>
      <c r="P7" s="28" t="str">
        <f>IF(特定項目一覧!S6="","",特定項目一覧!S6)</f>
        <v/>
      </c>
      <c r="Q7" s="27" t="str">
        <f>IF(特定項目一覧!T6="","",特定項目一覧!T6)</f>
        <v/>
      </c>
      <c r="R7" s="20" t="str">
        <f>IF(特定項目一覧!U6="","",特定項目一覧!U6)</f>
        <v/>
      </c>
      <c r="S7" s="22" t="str">
        <f>IF(特定項目一覧!V6="","",特定項目一覧!V6)</f>
        <v/>
      </c>
      <c r="T7" s="28">
        <f>IF(特定項目一覧!W6="","",特定項目一覧!W6)</f>
        <v>0</v>
      </c>
      <c r="U7" s="22" t="str">
        <f>IF(特定項目一覧!X6="","",特定項目一覧!X6)</f>
        <v/>
      </c>
      <c r="W7" s="19" t="str">
        <f>IF(入力!$C$4="","",入力!$C$4)</f>
        <v>2015.08.15</v>
      </c>
      <c r="X7" s="30" t="str">
        <f>E7</f>
        <v/>
      </c>
      <c r="Y7" s="30" t="str">
        <f>G7</f>
        <v/>
      </c>
      <c r="Z7" s="30" t="str">
        <f>I7</f>
        <v/>
      </c>
      <c r="AA7" s="30" t="str">
        <f>K7</f>
        <v/>
      </c>
      <c r="AB7" s="30" t="str">
        <f>M7</f>
        <v/>
      </c>
      <c r="AC7" s="30" t="str">
        <f>O7</f>
        <v/>
      </c>
      <c r="AD7" s="30" t="str">
        <f>Q7</f>
        <v/>
      </c>
      <c r="AE7" s="30" t="str">
        <f>S7</f>
        <v/>
      </c>
      <c r="AF7" s="25"/>
    </row>
    <row r="8" spans="1:32">
      <c r="A8" s="71"/>
      <c r="B8" s="72"/>
      <c r="C8" s="73"/>
      <c r="D8" s="74"/>
      <c r="E8" s="75"/>
      <c r="F8" s="76"/>
      <c r="G8" s="77"/>
      <c r="H8" s="78"/>
      <c r="I8" s="75"/>
      <c r="J8" s="76"/>
      <c r="K8" s="77"/>
      <c r="L8" s="74"/>
      <c r="M8" s="75"/>
      <c r="N8" s="76"/>
      <c r="O8" s="77"/>
      <c r="P8" s="74"/>
      <c r="Q8" s="75"/>
      <c r="R8" s="72"/>
      <c r="S8" s="77"/>
      <c r="T8" s="78"/>
      <c r="U8" s="77"/>
      <c r="W8" s="19"/>
      <c r="X8" s="23"/>
      <c r="Y8" s="23"/>
      <c r="Z8" s="23"/>
      <c r="AA8" s="23"/>
      <c r="AB8" s="23"/>
      <c r="AC8" s="23"/>
      <c r="AD8" s="23"/>
      <c r="AE8" s="23"/>
      <c r="AF8" s="25"/>
    </row>
    <row r="9" spans="1:32">
      <c r="A9" s="79"/>
      <c r="B9" s="72"/>
      <c r="C9" s="77"/>
      <c r="D9" s="76"/>
      <c r="E9" s="77"/>
      <c r="F9" s="76"/>
      <c r="G9" s="77"/>
      <c r="H9" s="72"/>
      <c r="I9" s="77"/>
      <c r="J9" s="76"/>
      <c r="K9" s="77"/>
      <c r="L9" s="76"/>
      <c r="M9" s="77"/>
      <c r="N9" s="76"/>
      <c r="O9" s="77"/>
      <c r="P9" s="76"/>
      <c r="Q9" s="77"/>
      <c r="R9" s="72"/>
      <c r="S9" s="77"/>
      <c r="T9" s="72"/>
      <c r="U9" s="77"/>
      <c r="W9" s="19"/>
      <c r="X9" s="23"/>
      <c r="Y9" s="23"/>
      <c r="Z9" s="23"/>
      <c r="AA9" s="23"/>
      <c r="AB9" s="23"/>
      <c r="AC9" s="23"/>
      <c r="AD9" s="23"/>
      <c r="AE9" s="23"/>
      <c r="AF9" s="25"/>
    </row>
    <row r="10" spans="1:32">
      <c r="A10" s="79"/>
      <c r="B10" s="80"/>
      <c r="C10" s="81"/>
      <c r="D10" s="76"/>
      <c r="E10" s="75"/>
      <c r="F10" s="76"/>
      <c r="G10" s="77"/>
      <c r="H10" s="78"/>
      <c r="I10" s="75"/>
      <c r="J10" s="76"/>
      <c r="K10" s="77"/>
      <c r="L10" s="74"/>
      <c r="M10" s="75"/>
      <c r="N10" s="76"/>
      <c r="O10" s="77"/>
      <c r="P10" s="74"/>
      <c r="Q10" s="75"/>
      <c r="R10" s="72"/>
      <c r="S10" s="77"/>
      <c r="T10" s="78"/>
      <c r="U10" s="77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6"/>
      <c r="N14" s="6"/>
      <c r="O14" s="6"/>
      <c r="P14" s="6"/>
      <c r="Q14" s="6"/>
      <c r="R14" s="6"/>
      <c r="S14" s="6"/>
      <c r="T14" s="6"/>
      <c r="U14" s="6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X20" s="12" t="s">
        <v>24</v>
      </c>
      <c r="Y20" s="12" t="s">
        <v>96</v>
      </c>
      <c r="Z20" s="12" t="s">
        <v>25</v>
      </c>
      <c r="AA20" s="25"/>
      <c r="AB20" s="25"/>
      <c r="AC20" s="25"/>
      <c r="AD20" s="25"/>
      <c r="AE20" s="25"/>
      <c r="AF20" s="25"/>
    </row>
    <row r="21" spans="1:3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W21" s="19" t="str">
        <f>IF(入力!$C$4="","",入力!$C$4)</f>
        <v>2015.08.15</v>
      </c>
      <c r="X21" s="24" t="str">
        <f>IF(特定項目一覧!AL6="","",特定項目一覧!AL6)</f>
        <v/>
      </c>
      <c r="Y21" s="31" t="str">
        <f>IF(特定項目一覧!AK6="","",特定項目一覧!AK6)</f>
        <v/>
      </c>
      <c r="Z21" s="32" t="str">
        <f>IF(特定項目一覧!AM6="","",特定項目一覧!AM6)</f>
        <v/>
      </c>
      <c r="AA21" s="25"/>
      <c r="AB21" s="25"/>
      <c r="AC21" s="25"/>
      <c r="AD21" s="25"/>
      <c r="AE21" s="25"/>
      <c r="AF21" s="25"/>
    </row>
    <row r="22" spans="1:3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W22" s="19"/>
      <c r="X22" s="24"/>
      <c r="Y22" s="24"/>
      <c r="Z22" s="24"/>
      <c r="AA22" s="25"/>
      <c r="AB22" s="25"/>
      <c r="AC22" s="25"/>
      <c r="AD22" s="25"/>
      <c r="AE22" s="25"/>
      <c r="AF22" s="25"/>
    </row>
    <row r="23" spans="1:3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W23" s="19"/>
      <c r="X23" s="34"/>
      <c r="Y23" s="34"/>
      <c r="Z23" s="35"/>
      <c r="AA23" s="25"/>
      <c r="AB23" s="25"/>
      <c r="AC23" s="25"/>
      <c r="AD23" s="25"/>
      <c r="AE23" s="25"/>
      <c r="AF23" s="25"/>
    </row>
    <row r="24" spans="1:3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3">
      <c r="X35" s="25"/>
      <c r="Y35" s="25"/>
      <c r="Z35" s="25"/>
      <c r="AA35" s="25"/>
      <c r="AB35" s="25"/>
      <c r="AC35" s="25"/>
      <c r="AD35" s="25"/>
      <c r="AE35" s="25"/>
      <c r="AF35" s="25"/>
    </row>
    <row r="36" spans="1:33">
      <c r="X36" s="25"/>
      <c r="Y36" s="25"/>
      <c r="Z36" s="25"/>
      <c r="AA36" s="25"/>
      <c r="AB36" s="25"/>
      <c r="AC36" s="25"/>
      <c r="AD36" s="25"/>
      <c r="AE36" s="25"/>
      <c r="AF36" s="25"/>
    </row>
    <row r="37" spans="1:33">
      <c r="X37" s="25"/>
      <c r="Y37" s="25"/>
      <c r="Z37" s="25"/>
      <c r="AA37" s="25"/>
      <c r="AB37" s="25"/>
      <c r="AC37" s="25"/>
      <c r="AD37" s="25"/>
      <c r="AE37" s="25"/>
      <c r="AF37" s="25"/>
    </row>
    <row r="38" spans="1:33">
      <c r="A38" s="628"/>
      <c r="B38" s="629"/>
      <c r="C38" s="629"/>
      <c r="D38" s="629"/>
      <c r="E38" s="629"/>
      <c r="F38" s="629"/>
      <c r="G38" s="629"/>
      <c r="H38" s="629"/>
      <c r="I38" s="629"/>
      <c r="J38" s="629"/>
      <c r="K38" s="630"/>
      <c r="L38" s="12" t="s">
        <v>20</v>
      </c>
      <c r="M38" s="637" t="s">
        <v>18</v>
      </c>
      <c r="N38" s="637"/>
      <c r="O38" s="637"/>
      <c r="P38" s="637"/>
      <c r="Q38" s="637"/>
      <c r="R38" s="637"/>
      <c r="S38" s="637"/>
      <c r="T38" s="637"/>
      <c r="U38" s="637"/>
      <c r="X38" s="12" t="s">
        <v>20</v>
      </c>
      <c r="Y38" s="637" t="s">
        <v>43</v>
      </c>
      <c r="Z38" s="637"/>
      <c r="AA38" s="637"/>
      <c r="AB38" s="637"/>
      <c r="AC38" s="637"/>
      <c r="AD38" s="637"/>
      <c r="AE38" s="637"/>
      <c r="AF38" s="637"/>
      <c r="AG38" s="637"/>
    </row>
    <row r="39" spans="1:33">
      <c r="A39" s="631"/>
      <c r="B39" s="632"/>
      <c r="C39" s="632"/>
      <c r="D39" s="632"/>
      <c r="E39" s="632"/>
      <c r="F39" s="632"/>
      <c r="G39" s="632"/>
      <c r="H39" s="632"/>
      <c r="I39" s="632"/>
      <c r="J39" s="632"/>
      <c r="K39" s="633"/>
      <c r="L39" s="12" t="s">
        <v>20</v>
      </c>
      <c r="M39" s="642" t="s">
        <v>19</v>
      </c>
      <c r="N39" s="642"/>
      <c r="O39" s="642"/>
      <c r="P39" s="642"/>
      <c r="Q39" s="642"/>
      <c r="R39" s="642"/>
      <c r="S39" s="642"/>
      <c r="T39" s="642"/>
      <c r="U39" s="642"/>
      <c r="X39" s="12" t="s">
        <v>20</v>
      </c>
      <c r="Y39" s="642" t="s">
        <v>44</v>
      </c>
      <c r="Z39" s="642"/>
      <c r="AA39" s="642"/>
      <c r="AB39" s="642"/>
      <c r="AC39" s="642"/>
      <c r="AD39" s="642"/>
      <c r="AE39" s="642"/>
      <c r="AF39" s="642"/>
      <c r="AG39" s="642"/>
    </row>
    <row r="40" spans="1:33">
      <c r="A40" s="634"/>
      <c r="B40" s="635"/>
      <c r="C40" s="635"/>
      <c r="D40" s="635"/>
      <c r="E40" s="635"/>
      <c r="F40" s="635"/>
      <c r="G40" s="635"/>
      <c r="H40" s="635"/>
      <c r="I40" s="635"/>
      <c r="J40" s="635"/>
      <c r="K40" s="636"/>
      <c r="L40" s="12" t="s">
        <v>20</v>
      </c>
      <c r="M40" s="643" t="s">
        <v>108</v>
      </c>
      <c r="N40" s="643"/>
      <c r="O40" s="643"/>
      <c r="P40" s="643"/>
      <c r="Q40" s="643"/>
      <c r="R40" s="643"/>
      <c r="S40" s="643"/>
      <c r="T40" s="643"/>
      <c r="U40" s="643"/>
      <c r="X40" s="12" t="s">
        <v>20</v>
      </c>
      <c r="Y40" s="643" t="s">
        <v>21</v>
      </c>
      <c r="Z40" s="643"/>
      <c r="AA40" s="643"/>
      <c r="AB40" s="643"/>
      <c r="AC40" s="643"/>
      <c r="AD40" s="643"/>
      <c r="AE40" s="643"/>
      <c r="AF40" s="643"/>
      <c r="AG40" s="643"/>
    </row>
    <row r="42" spans="1:33" ht="30" customHeight="1">
      <c r="A42" s="653" t="str">
        <f>$A$1</f>
        <v>２０１５年　全国●●●選抜　バレーボール体力指数レーダーチャート</v>
      </c>
      <c r="B42" s="653"/>
      <c r="C42" s="653"/>
      <c r="D42" s="653"/>
      <c r="E42" s="653"/>
      <c r="F42" s="653"/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653"/>
      <c r="R42" s="653"/>
      <c r="S42" s="653"/>
      <c r="T42" s="653"/>
      <c r="U42" s="653"/>
    </row>
    <row r="43" spans="1:33" ht="22.5" customHeight="1">
      <c r="A43" s="10" t="s">
        <v>10</v>
      </c>
      <c r="B43" s="654" t="str">
        <f>IF(表示変換!B7="","",表示変換!B7)</f>
        <v/>
      </c>
      <c r="C43" s="654"/>
      <c r="D43" s="9"/>
      <c r="E43" s="10" t="s">
        <v>11</v>
      </c>
      <c r="F43" s="655" t="str">
        <f>IF(表示変換!I7="","",表示変換!I7)</f>
        <v/>
      </c>
      <c r="G43" s="655"/>
      <c r="H43" s="13" t="s">
        <v>12</v>
      </c>
      <c r="I43" s="14"/>
      <c r="J43" s="13" t="s">
        <v>13</v>
      </c>
      <c r="K43" s="655" t="str">
        <f>IF(表示変換!J7="","",表示変換!J7)</f>
        <v/>
      </c>
      <c r="L43" s="655"/>
      <c r="M43" s="10" t="s">
        <v>14</v>
      </c>
      <c r="N43" s="6"/>
      <c r="O43" s="654" t="s">
        <v>15</v>
      </c>
      <c r="P43" s="654"/>
      <c r="Q43" s="654" t="str">
        <f>IF(表示変換!H7="","",表示変換!H7)</f>
        <v/>
      </c>
      <c r="R43" s="654"/>
      <c r="S43" s="656" t="str">
        <f>IF(入力!$C$4="","",入力!$C$4)</f>
        <v>2015.08.15</v>
      </c>
      <c r="T43" s="656"/>
      <c r="U43" s="9" t="s">
        <v>102</v>
      </c>
    </row>
    <row r="44" spans="1:33" ht="12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X44" s="26"/>
      <c r="Y44" s="26"/>
      <c r="Z44" s="26"/>
      <c r="AA44" s="26"/>
      <c r="AB44" s="33"/>
      <c r="AC44" s="26"/>
      <c r="AD44" s="26"/>
      <c r="AE44" s="11"/>
    </row>
    <row r="45" spans="1:33" ht="22.5" customHeight="1">
      <c r="A45" s="644" t="s">
        <v>5</v>
      </c>
      <c r="B45" s="647" t="s">
        <v>6</v>
      </c>
      <c r="C45" s="650" t="s">
        <v>0</v>
      </c>
      <c r="D45" s="638" t="s">
        <v>45</v>
      </c>
      <c r="E45" s="639"/>
      <c r="F45" s="638" t="s">
        <v>57</v>
      </c>
      <c r="G45" s="639"/>
      <c r="H45" s="638" t="s">
        <v>58</v>
      </c>
      <c r="I45" s="639"/>
      <c r="J45" s="638" t="s">
        <v>41</v>
      </c>
      <c r="K45" s="639"/>
      <c r="L45" s="640" t="s">
        <v>60</v>
      </c>
      <c r="M45" s="641"/>
      <c r="N45" s="640" t="s">
        <v>61</v>
      </c>
      <c r="O45" s="641"/>
      <c r="P45" s="640" t="s">
        <v>42</v>
      </c>
      <c r="Q45" s="641"/>
      <c r="R45" s="638" t="s">
        <v>46</v>
      </c>
      <c r="S45" s="639"/>
      <c r="T45" s="173" t="s">
        <v>1</v>
      </c>
      <c r="U45" s="174" t="s">
        <v>2</v>
      </c>
      <c r="W45" s="19"/>
      <c r="X45" s="30"/>
      <c r="Y45" s="30"/>
      <c r="Z45" s="30"/>
      <c r="AA45" s="30"/>
      <c r="AB45" s="30"/>
      <c r="AC45" s="30"/>
      <c r="AD45" s="30"/>
      <c r="AE45" s="30"/>
    </row>
    <row r="46" spans="1:33">
      <c r="A46" s="645"/>
      <c r="B46" s="648"/>
      <c r="C46" s="651"/>
      <c r="D46" s="1" t="s">
        <v>3</v>
      </c>
      <c r="E46" s="3" t="s">
        <v>4</v>
      </c>
      <c r="F46" s="1" t="s">
        <v>3</v>
      </c>
      <c r="G46" s="3" t="s">
        <v>4</v>
      </c>
      <c r="H46" s="1" t="s">
        <v>3</v>
      </c>
      <c r="I46" s="3" t="s">
        <v>4</v>
      </c>
      <c r="J46" s="1" t="s">
        <v>3</v>
      </c>
      <c r="K46" s="3" t="s">
        <v>4</v>
      </c>
      <c r="L46" s="1" t="s">
        <v>3</v>
      </c>
      <c r="M46" s="3" t="s">
        <v>4</v>
      </c>
      <c r="N46" s="1" t="s">
        <v>3</v>
      </c>
      <c r="O46" s="3" t="s">
        <v>4</v>
      </c>
      <c r="P46" s="1" t="s">
        <v>3</v>
      </c>
      <c r="Q46" s="3" t="s">
        <v>4</v>
      </c>
      <c r="R46" s="1" t="s">
        <v>3</v>
      </c>
      <c r="S46" s="3" t="s">
        <v>4</v>
      </c>
      <c r="T46" s="7"/>
      <c r="U46" s="8"/>
    </row>
    <row r="47" spans="1:33">
      <c r="A47" s="646"/>
      <c r="B47" s="649"/>
      <c r="C47" s="652"/>
      <c r="D47" s="2" t="str">
        <f>IF(表示変換!$N$5="","",表示変換!$N$5)</f>
        <v>sec</v>
      </c>
      <c r="E47" s="4" t="s">
        <v>7</v>
      </c>
      <c r="F47" s="2" t="str">
        <f>IF(表示変換!$O$5="","",表示変換!$O$5)</f>
        <v>sec</v>
      </c>
      <c r="G47" s="4" t="s">
        <v>7</v>
      </c>
      <c r="H47" s="2" t="str">
        <f>IF(表示変換!$P$5="","",表示変換!$P$5)</f>
        <v>sec</v>
      </c>
      <c r="I47" s="4" t="s">
        <v>7</v>
      </c>
      <c r="J47" s="2" t="str">
        <f>IF(表示変換!$Q$5="","",表示変換!$Q$5)</f>
        <v>cm</v>
      </c>
      <c r="K47" s="4" t="s">
        <v>7</v>
      </c>
      <c r="L47" s="2" t="str">
        <f>IF(表示変換!$R$5="","",表示変換!$R$5)</f>
        <v>cm</v>
      </c>
      <c r="M47" s="4" t="s">
        <v>7</v>
      </c>
      <c r="N47" s="2" t="str">
        <f>IF(表示変換!$S$5="","",表示変換!$S$5)</f>
        <v>m</v>
      </c>
      <c r="O47" s="4" t="s">
        <v>7</v>
      </c>
      <c r="P47" s="2" t="str">
        <f>IF(表示変換!$T$5="","",表示変換!$T$5)</f>
        <v>回</v>
      </c>
      <c r="Q47" s="4" t="s">
        <v>7</v>
      </c>
      <c r="R47" s="2" t="str">
        <f>IF(表示変換!$U$5="","",表示変換!$U$5)</f>
        <v>m</v>
      </c>
      <c r="S47" s="4" t="s">
        <v>7</v>
      </c>
      <c r="T47" s="2" t="s">
        <v>8</v>
      </c>
      <c r="U47" s="5" t="s">
        <v>9</v>
      </c>
      <c r="X47" s="26" t="s">
        <v>16</v>
      </c>
      <c r="Y47" s="26" t="s">
        <v>17</v>
      </c>
      <c r="Z47" s="26" t="s">
        <v>76</v>
      </c>
      <c r="AA47" s="26" t="s">
        <v>28</v>
      </c>
      <c r="AB47" s="26" t="s">
        <v>77</v>
      </c>
      <c r="AC47" s="26" t="s">
        <v>68</v>
      </c>
      <c r="AD47" s="26" t="s">
        <v>80</v>
      </c>
      <c r="AE47" s="11" t="s">
        <v>79</v>
      </c>
    </row>
    <row r="48" spans="1:33">
      <c r="A48" s="17" t="str">
        <f>IF(入力!$C$4="","",入力!$C$4)</f>
        <v>2015.08.15</v>
      </c>
      <c r="B48" s="20">
        <f>IF(表示変換!A7="","",表示変換!A7)</f>
        <v>2</v>
      </c>
      <c r="C48" s="18" t="str">
        <f>IF(表示変換!B7="","",表示変換!B7)</f>
        <v/>
      </c>
      <c r="D48" s="21" t="str">
        <f>IF(特定項目一覧!G7="","",特定項目一覧!G7)</f>
        <v/>
      </c>
      <c r="E48" s="27" t="str">
        <f>IF(特定項目一覧!H7="","",特定項目一覧!H7)</f>
        <v/>
      </c>
      <c r="F48" s="21" t="str">
        <f>IF(特定項目一覧!I7="","",特定項目一覧!I7)</f>
        <v/>
      </c>
      <c r="G48" s="22" t="str">
        <f>IF(特定項目一覧!J7="","",特定項目一覧!J7)</f>
        <v/>
      </c>
      <c r="H48" s="29" t="str">
        <f>IF(特定項目一覧!K7="","",特定項目一覧!K7)</f>
        <v/>
      </c>
      <c r="I48" s="27" t="str">
        <f>IF(特定項目一覧!L7="","",特定項目一覧!L7)</f>
        <v/>
      </c>
      <c r="J48" s="20" t="str">
        <f>IF(特定項目一覧!M7="","",特定項目一覧!M7)</f>
        <v/>
      </c>
      <c r="K48" s="22" t="str">
        <f>IF(特定項目一覧!N7="","",特定項目一覧!N7)</f>
        <v/>
      </c>
      <c r="L48" s="28" t="str">
        <f>IF(特定項目一覧!O7="","",特定項目一覧!O7)</f>
        <v/>
      </c>
      <c r="M48" s="27" t="str">
        <f>IF(特定項目一覧!P7="","",特定項目一覧!P7)</f>
        <v/>
      </c>
      <c r="N48" s="21" t="str">
        <f>IF(特定項目一覧!Q7="","",特定項目一覧!Q7)</f>
        <v/>
      </c>
      <c r="O48" s="22" t="str">
        <f>IF(特定項目一覧!R7="","",特定項目一覧!R7)</f>
        <v/>
      </c>
      <c r="P48" s="28" t="str">
        <f>IF(特定項目一覧!S7="","",特定項目一覧!S7)</f>
        <v/>
      </c>
      <c r="Q48" s="27" t="str">
        <f>IF(特定項目一覧!T7="","",特定項目一覧!T7)</f>
        <v/>
      </c>
      <c r="R48" s="20" t="str">
        <f>IF(特定項目一覧!U7="","",特定項目一覧!U7)</f>
        <v/>
      </c>
      <c r="S48" s="22" t="str">
        <f>IF(特定項目一覧!V7="","",特定項目一覧!V7)</f>
        <v/>
      </c>
      <c r="T48" s="28">
        <f>IF(特定項目一覧!W7="","",特定項目一覧!W7)</f>
        <v>0</v>
      </c>
      <c r="U48" s="22" t="str">
        <f>IF(特定項目一覧!X7="","",特定項目一覧!X7)</f>
        <v/>
      </c>
      <c r="W48" s="19" t="str">
        <f>IF(入力!$C$4="","",入力!$C$4)</f>
        <v>2015.08.15</v>
      </c>
      <c r="X48" s="30" t="str">
        <f>E48</f>
        <v/>
      </c>
      <c r="Y48" s="30" t="str">
        <f>G48</f>
        <v/>
      </c>
      <c r="Z48" s="30" t="str">
        <f>I48</f>
        <v/>
      </c>
      <c r="AA48" s="30" t="str">
        <f>K48</f>
        <v/>
      </c>
      <c r="AB48" s="30" t="str">
        <f>M48</f>
        <v/>
      </c>
      <c r="AC48" s="30" t="str">
        <f>O48</f>
        <v/>
      </c>
      <c r="AD48" s="30" t="str">
        <f>Q48</f>
        <v/>
      </c>
      <c r="AE48" s="30" t="str">
        <f>S48</f>
        <v/>
      </c>
    </row>
    <row r="49" spans="1:26">
      <c r="A49" s="71"/>
      <c r="B49" s="72"/>
      <c r="C49" s="73"/>
      <c r="D49" s="74"/>
      <c r="E49" s="75"/>
      <c r="F49" s="76"/>
      <c r="G49" s="77"/>
      <c r="H49" s="78"/>
      <c r="I49" s="75"/>
      <c r="J49" s="76"/>
      <c r="K49" s="77"/>
      <c r="L49" s="74"/>
      <c r="M49" s="75"/>
      <c r="N49" s="76"/>
      <c r="O49" s="77"/>
      <c r="P49" s="74"/>
      <c r="Q49" s="75"/>
      <c r="R49" s="72"/>
      <c r="S49" s="77"/>
      <c r="T49" s="78"/>
      <c r="U49" s="77"/>
    </row>
    <row r="50" spans="1:26">
      <c r="A50" s="79"/>
      <c r="B50" s="72"/>
      <c r="C50" s="77"/>
      <c r="D50" s="76"/>
      <c r="E50" s="77"/>
      <c r="F50" s="76"/>
      <c r="G50" s="77"/>
      <c r="H50" s="72"/>
      <c r="I50" s="77"/>
      <c r="J50" s="76"/>
      <c r="K50" s="77"/>
      <c r="L50" s="76"/>
      <c r="M50" s="77"/>
      <c r="N50" s="76"/>
      <c r="O50" s="77"/>
      <c r="P50" s="76"/>
      <c r="Q50" s="77"/>
      <c r="R50" s="72"/>
      <c r="S50" s="77"/>
      <c r="T50" s="72"/>
      <c r="U50" s="77"/>
    </row>
    <row r="51" spans="1:26">
      <c r="A51" s="79"/>
      <c r="B51" s="80"/>
      <c r="C51" s="81"/>
      <c r="D51" s="76"/>
      <c r="E51" s="75"/>
      <c r="F51" s="76"/>
      <c r="G51" s="77"/>
      <c r="H51" s="78"/>
      <c r="I51" s="75"/>
      <c r="J51" s="76"/>
      <c r="K51" s="77"/>
      <c r="L51" s="74"/>
      <c r="M51" s="75"/>
      <c r="N51" s="76"/>
      <c r="O51" s="77"/>
      <c r="P51" s="74"/>
      <c r="Q51" s="75"/>
      <c r="R51" s="72"/>
      <c r="S51" s="77"/>
      <c r="T51" s="78"/>
      <c r="U51" s="77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16"/>
      <c r="N55" s="6"/>
      <c r="O55" s="6"/>
      <c r="P55" s="6"/>
      <c r="Q55" s="6"/>
      <c r="R55" s="6"/>
      <c r="S55" s="6"/>
      <c r="T55" s="6"/>
      <c r="U55" s="6"/>
    </row>
    <row r="56" spans="1:2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6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6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6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6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X61" s="12" t="s">
        <v>24</v>
      </c>
      <c r="Y61" s="12" t="s">
        <v>96</v>
      </c>
      <c r="Z61" s="12" t="s">
        <v>25</v>
      </c>
    </row>
    <row r="62" spans="1:26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W62" s="19" t="str">
        <f>IF(入力!$C$4="","",入力!$C$4)</f>
        <v>2015.08.15</v>
      </c>
      <c r="X62" s="24" t="str">
        <f>IF(特定項目一覧!AL7="","",特定項目一覧!AL7)</f>
        <v/>
      </c>
      <c r="Y62" s="31" t="str">
        <f>IF(特定項目一覧!AK7="","",特定項目一覧!AK7)</f>
        <v/>
      </c>
      <c r="Z62" s="32" t="str">
        <f>IF(特定項目一覧!AM7="","",特定項目一覧!AM7)</f>
        <v/>
      </c>
    </row>
    <row r="63" spans="1:2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3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3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3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3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3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3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3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3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3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3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3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9" spans="1:33">
      <c r="A79" s="628"/>
      <c r="B79" s="629"/>
      <c r="C79" s="629"/>
      <c r="D79" s="629"/>
      <c r="E79" s="629"/>
      <c r="F79" s="629"/>
      <c r="G79" s="629"/>
      <c r="H79" s="629"/>
      <c r="I79" s="629"/>
      <c r="J79" s="629"/>
      <c r="K79" s="630"/>
      <c r="L79" s="12" t="s">
        <v>20</v>
      </c>
      <c r="M79" s="637" t="s">
        <v>18</v>
      </c>
      <c r="N79" s="637"/>
      <c r="O79" s="637"/>
      <c r="P79" s="637"/>
      <c r="Q79" s="637"/>
      <c r="R79" s="637"/>
      <c r="S79" s="637"/>
      <c r="T79" s="637"/>
      <c r="U79" s="637"/>
      <c r="X79" s="12"/>
      <c r="Y79" s="167"/>
      <c r="Z79" s="167"/>
      <c r="AA79" s="167"/>
      <c r="AB79" s="167"/>
      <c r="AC79" s="167"/>
      <c r="AD79" s="167"/>
      <c r="AE79" s="167"/>
      <c r="AF79" s="167"/>
      <c r="AG79" s="167"/>
    </row>
    <row r="80" spans="1:33">
      <c r="A80" s="631"/>
      <c r="B80" s="632"/>
      <c r="C80" s="632"/>
      <c r="D80" s="632"/>
      <c r="E80" s="632"/>
      <c r="F80" s="632"/>
      <c r="G80" s="632"/>
      <c r="H80" s="632"/>
      <c r="I80" s="632"/>
      <c r="J80" s="632"/>
      <c r="K80" s="633"/>
      <c r="L80" s="12" t="s">
        <v>20</v>
      </c>
      <c r="M80" s="642" t="s">
        <v>19</v>
      </c>
      <c r="N80" s="642"/>
      <c r="O80" s="642"/>
      <c r="P80" s="642"/>
      <c r="Q80" s="642"/>
      <c r="R80" s="642"/>
      <c r="S80" s="642"/>
      <c r="T80" s="642"/>
      <c r="U80" s="642"/>
      <c r="X80" s="12"/>
      <c r="Y80" s="168"/>
      <c r="Z80" s="168"/>
      <c r="AA80" s="168"/>
      <c r="AB80" s="168"/>
      <c r="AC80" s="168"/>
      <c r="AD80" s="168"/>
      <c r="AE80" s="168"/>
      <c r="AF80" s="168"/>
      <c r="AG80" s="168"/>
    </row>
    <row r="81" spans="1:33">
      <c r="A81" s="634"/>
      <c r="B81" s="635"/>
      <c r="C81" s="635"/>
      <c r="D81" s="635"/>
      <c r="E81" s="635"/>
      <c r="F81" s="635"/>
      <c r="G81" s="635"/>
      <c r="H81" s="635"/>
      <c r="I81" s="635"/>
      <c r="J81" s="635"/>
      <c r="K81" s="636"/>
      <c r="L81" s="12" t="s">
        <v>20</v>
      </c>
      <c r="M81" s="643" t="s">
        <v>108</v>
      </c>
      <c r="N81" s="643"/>
      <c r="O81" s="643"/>
      <c r="P81" s="643"/>
      <c r="Q81" s="643"/>
      <c r="R81" s="643"/>
      <c r="S81" s="643"/>
      <c r="T81" s="643"/>
      <c r="U81" s="643"/>
      <c r="X81" s="12"/>
      <c r="Y81" s="169"/>
      <c r="Z81" s="169"/>
      <c r="AA81" s="169"/>
      <c r="AB81" s="169"/>
      <c r="AC81" s="169"/>
      <c r="AD81" s="169"/>
      <c r="AE81" s="169"/>
      <c r="AF81" s="169"/>
      <c r="AG81" s="169"/>
    </row>
    <row r="83" spans="1:33" ht="30" customHeight="1">
      <c r="A83" s="653" t="str">
        <f>$A$1</f>
        <v>２０１５年　全国●●●選抜　バレーボール体力指数レーダーチャート</v>
      </c>
      <c r="B83" s="653"/>
      <c r="C83" s="653"/>
      <c r="D83" s="653"/>
      <c r="E83" s="653"/>
      <c r="F83" s="653"/>
      <c r="G83" s="653"/>
      <c r="H83" s="653"/>
      <c r="I83" s="653"/>
      <c r="J83" s="653"/>
      <c r="K83" s="653"/>
      <c r="L83" s="653"/>
      <c r="M83" s="653"/>
      <c r="N83" s="653"/>
      <c r="O83" s="653"/>
      <c r="P83" s="653"/>
      <c r="Q83" s="653"/>
      <c r="R83" s="653"/>
      <c r="S83" s="653"/>
      <c r="T83" s="653"/>
      <c r="U83" s="653"/>
      <c r="X83" s="25"/>
      <c r="Y83" s="25"/>
      <c r="Z83" s="25"/>
      <c r="AA83" s="25"/>
      <c r="AB83" s="25"/>
      <c r="AC83" s="25"/>
      <c r="AD83" s="25"/>
      <c r="AE83" s="25"/>
      <c r="AF83" s="25"/>
    </row>
    <row r="84" spans="1:33" ht="22.5" customHeight="1">
      <c r="A84" s="10" t="s">
        <v>10</v>
      </c>
      <c r="B84" s="654" t="str">
        <f>IF(表示変換!B8="","",表示変換!B8)</f>
        <v/>
      </c>
      <c r="C84" s="654"/>
      <c r="D84" s="9"/>
      <c r="E84" s="10" t="s">
        <v>11</v>
      </c>
      <c r="F84" s="655" t="str">
        <f>IF(表示変換!I8="","",表示変換!I8)</f>
        <v/>
      </c>
      <c r="G84" s="655"/>
      <c r="H84" s="13" t="s">
        <v>12</v>
      </c>
      <c r="I84" s="14"/>
      <c r="J84" s="13" t="s">
        <v>13</v>
      </c>
      <c r="K84" s="655" t="str">
        <f>IF(表示変換!J8="","",表示変換!J8)</f>
        <v/>
      </c>
      <c r="L84" s="655"/>
      <c r="M84" s="10" t="s">
        <v>14</v>
      </c>
      <c r="N84" s="6"/>
      <c r="O84" s="654" t="s">
        <v>15</v>
      </c>
      <c r="P84" s="654"/>
      <c r="Q84" s="654" t="str">
        <f>IF(表示変換!H8="","",表示変換!H8)</f>
        <v/>
      </c>
      <c r="R84" s="654"/>
      <c r="S84" s="656" t="str">
        <f>IF(入力!$C$4="","",入力!$C$4)</f>
        <v>2015.08.15</v>
      </c>
      <c r="T84" s="656"/>
      <c r="U84" s="9" t="s">
        <v>102</v>
      </c>
      <c r="X84" s="25"/>
      <c r="Y84" s="25"/>
      <c r="Z84" s="25"/>
      <c r="AA84" s="25"/>
      <c r="AB84" s="25"/>
      <c r="AC84" s="25"/>
      <c r="AD84" s="25"/>
      <c r="AE84" s="25"/>
      <c r="AF84" s="25"/>
    </row>
    <row r="85" spans="1:33" ht="12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X85" s="25"/>
      <c r="Y85" s="25"/>
      <c r="Z85" s="25"/>
      <c r="AA85" s="25"/>
      <c r="AB85" s="25"/>
      <c r="AC85" s="25"/>
      <c r="AD85" s="25"/>
      <c r="AE85" s="25"/>
      <c r="AF85" s="25"/>
    </row>
    <row r="86" spans="1:33" ht="22.5" customHeight="1">
      <c r="A86" s="644" t="s">
        <v>5</v>
      </c>
      <c r="B86" s="647" t="s">
        <v>6</v>
      </c>
      <c r="C86" s="650" t="s">
        <v>0</v>
      </c>
      <c r="D86" s="638" t="s">
        <v>45</v>
      </c>
      <c r="E86" s="639"/>
      <c r="F86" s="638" t="s">
        <v>57</v>
      </c>
      <c r="G86" s="639"/>
      <c r="H86" s="638" t="s">
        <v>58</v>
      </c>
      <c r="I86" s="639"/>
      <c r="J86" s="638" t="s">
        <v>41</v>
      </c>
      <c r="K86" s="639"/>
      <c r="L86" s="640" t="s">
        <v>60</v>
      </c>
      <c r="M86" s="641"/>
      <c r="N86" s="640" t="s">
        <v>61</v>
      </c>
      <c r="O86" s="641"/>
      <c r="P86" s="640" t="s">
        <v>42</v>
      </c>
      <c r="Q86" s="641"/>
      <c r="R86" s="638" t="s">
        <v>46</v>
      </c>
      <c r="S86" s="639"/>
      <c r="T86" s="173" t="s">
        <v>1</v>
      </c>
      <c r="U86" s="174" t="s">
        <v>2</v>
      </c>
      <c r="X86" s="25"/>
      <c r="Y86" s="25"/>
      <c r="Z86" s="25"/>
      <c r="AA86" s="25"/>
      <c r="AB86" s="25"/>
      <c r="AC86" s="25"/>
      <c r="AD86" s="25"/>
      <c r="AE86" s="25"/>
      <c r="AF86" s="25"/>
    </row>
    <row r="87" spans="1:33">
      <c r="A87" s="645"/>
      <c r="B87" s="648"/>
      <c r="C87" s="651"/>
      <c r="D87" s="1" t="s">
        <v>3</v>
      </c>
      <c r="E87" s="3" t="s">
        <v>4</v>
      </c>
      <c r="F87" s="1" t="s">
        <v>3</v>
      </c>
      <c r="G87" s="3" t="s">
        <v>4</v>
      </c>
      <c r="H87" s="1" t="s">
        <v>3</v>
      </c>
      <c r="I87" s="3" t="s">
        <v>4</v>
      </c>
      <c r="J87" s="1" t="s">
        <v>3</v>
      </c>
      <c r="K87" s="3" t="s">
        <v>4</v>
      </c>
      <c r="L87" s="1" t="s">
        <v>3</v>
      </c>
      <c r="M87" s="3" t="s">
        <v>4</v>
      </c>
      <c r="N87" s="1" t="s">
        <v>3</v>
      </c>
      <c r="O87" s="3" t="s">
        <v>4</v>
      </c>
      <c r="P87" s="1" t="s">
        <v>3</v>
      </c>
      <c r="Q87" s="3" t="s">
        <v>4</v>
      </c>
      <c r="R87" s="1" t="s">
        <v>3</v>
      </c>
      <c r="S87" s="3" t="s">
        <v>4</v>
      </c>
      <c r="T87" s="7"/>
      <c r="U87" s="8"/>
      <c r="X87" s="25"/>
      <c r="Y87" s="25"/>
      <c r="Z87" s="25"/>
      <c r="AA87" s="25"/>
      <c r="AB87" s="25"/>
      <c r="AC87" s="25"/>
      <c r="AD87" s="25"/>
      <c r="AE87" s="25"/>
      <c r="AF87" s="25"/>
    </row>
    <row r="88" spans="1:33">
      <c r="A88" s="646"/>
      <c r="B88" s="649"/>
      <c r="C88" s="652"/>
      <c r="D88" s="2" t="str">
        <f>IF(表示変換!$N$5="","",表示変換!$N$5)</f>
        <v>sec</v>
      </c>
      <c r="E88" s="4" t="s">
        <v>7</v>
      </c>
      <c r="F88" s="2" t="str">
        <f>IF(表示変換!$O$5="","",表示変換!$O$5)</f>
        <v>sec</v>
      </c>
      <c r="G88" s="4" t="s">
        <v>7</v>
      </c>
      <c r="H88" s="2" t="str">
        <f>IF(表示変換!$P$5="","",表示変換!$P$5)</f>
        <v>sec</v>
      </c>
      <c r="I88" s="4" t="s">
        <v>7</v>
      </c>
      <c r="J88" s="2" t="str">
        <f>IF(表示変換!$Q$5="","",表示変換!$Q$5)</f>
        <v>cm</v>
      </c>
      <c r="K88" s="4" t="s">
        <v>7</v>
      </c>
      <c r="L88" s="2" t="str">
        <f>IF(表示変換!$R$5="","",表示変換!$R$5)</f>
        <v>cm</v>
      </c>
      <c r="M88" s="4" t="s">
        <v>7</v>
      </c>
      <c r="N88" s="2" t="str">
        <f>IF(表示変換!$S$5="","",表示変換!$S$5)</f>
        <v>m</v>
      </c>
      <c r="O88" s="4" t="s">
        <v>7</v>
      </c>
      <c r="P88" s="2" t="str">
        <f>IF(表示変換!$T$5="","",表示変換!$T$5)</f>
        <v>回</v>
      </c>
      <c r="Q88" s="4" t="s">
        <v>7</v>
      </c>
      <c r="R88" s="2" t="str">
        <f>IF(表示変換!$U$5="","",表示変換!$U$5)</f>
        <v>m</v>
      </c>
      <c r="S88" s="4" t="s">
        <v>7</v>
      </c>
      <c r="T88" s="2" t="s">
        <v>8</v>
      </c>
      <c r="U88" s="5" t="s">
        <v>9</v>
      </c>
      <c r="X88" s="26" t="s">
        <v>16</v>
      </c>
      <c r="Y88" s="26" t="s">
        <v>17</v>
      </c>
      <c r="Z88" s="26" t="s">
        <v>76</v>
      </c>
      <c r="AA88" s="26" t="s">
        <v>28</v>
      </c>
      <c r="AB88" s="26" t="s">
        <v>77</v>
      </c>
      <c r="AC88" s="26" t="s">
        <v>68</v>
      </c>
      <c r="AD88" s="26" t="s">
        <v>80</v>
      </c>
      <c r="AE88" s="11" t="s">
        <v>79</v>
      </c>
      <c r="AF88" s="25"/>
    </row>
    <row r="89" spans="1:33">
      <c r="A89" s="17" t="str">
        <f>IF(入力!$C$4="","",入力!$C$4)</f>
        <v>2015.08.15</v>
      </c>
      <c r="B89" s="20">
        <f>IF(表示変換!A8="","",表示変換!A8)</f>
        <v>3</v>
      </c>
      <c r="C89" s="18" t="str">
        <f>IF(表示変換!B8="","",表示変換!B8)</f>
        <v/>
      </c>
      <c r="D89" s="21" t="str">
        <f>IF(特定項目一覧!G8="","",特定項目一覧!G8)</f>
        <v/>
      </c>
      <c r="E89" s="27" t="str">
        <f>IF(特定項目一覧!H8="","",特定項目一覧!H8)</f>
        <v/>
      </c>
      <c r="F89" s="21" t="str">
        <f>IF(特定項目一覧!I8="","",特定項目一覧!I8)</f>
        <v/>
      </c>
      <c r="G89" s="22" t="str">
        <f>IF(特定項目一覧!J8="","",特定項目一覧!J8)</f>
        <v/>
      </c>
      <c r="H89" s="29" t="str">
        <f>IF(特定項目一覧!K8="","",特定項目一覧!K8)</f>
        <v/>
      </c>
      <c r="I89" s="27" t="str">
        <f>IF(特定項目一覧!L8="","",特定項目一覧!L8)</f>
        <v/>
      </c>
      <c r="J89" s="20" t="str">
        <f>IF(特定項目一覧!M8="","",特定項目一覧!M8)</f>
        <v/>
      </c>
      <c r="K89" s="22" t="str">
        <f>IF(特定項目一覧!N8="","",特定項目一覧!N8)</f>
        <v/>
      </c>
      <c r="L89" s="27" t="str">
        <f>IF(特定項目一覧!O8="","",特定項目一覧!O8)</f>
        <v/>
      </c>
      <c r="M89" s="22" t="str">
        <f>IF(特定項目一覧!P8="","",特定項目一覧!P8)</f>
        <v/>
      </c>
      <c r="N89" s="172" t="str">
        <f>IF(特定項目一覧!Q8="","",特定項目一覧!Q8)</f>
        <v/>
      </c>
      <c r="O89" s="22" t="str">
        <f>IF(特定項目一覧!R8="","",特定項目一覧!R8)</f>
        <v/>
      </c>
      <c r="P89" s="27" t="str">
        <f>IF(特定項目一覧!S8="","",特定項目一覧!S8)</f>
        <v/>
      </c>
      <c r="Q89" s="22" t="str">
        <f>IF(特定項目一覧!T8="","",特定項目一覧!T8)</f>
        <v/>
      </c>
      <c r="R89" s="27" t="str">
        <f>IF(特定項目一覧!U8="","",特定項目一覧!U8)</f>
        <v/>
      </c>
      <c r="S89" s="22" t="str">
        <f>IF(特定項目一覧!V8="","",特定項目一覧!V8)</f>
        <v/>
      </c>
      <c r="T89" s="20">
        <f>IF(特定項目一覧!W8="","",特定項目一覧!W8)</f>
        <v>0</v>
      </c>
      <c r="U89" s="170" t="str">
        <f>IF(特定項目一覧!X8="","",特定項目一覧!X8)</f>
        <v/>
      </c>
      <c r="W89" s="19" t="str">
        <f>IF(入力!$C$4="","",入力!$C$4)</f>
        <v>2015.08.15</v>
      </c>
      <c r="X89" s="30" t="str">
        <f>E89</f>
        <v/>
      </c>
      <c r="Y89" s="30" t="str">
        <f>G89</f>
        <v/>
      </c>
      <c r="Z89" s="30" t="str">
        <f>I89</f>
        <v/>
      </c>
      <c r="AA89" s="30" t="str">
        <f>K89</f>
        <v/>
      </c>
      <c r="AB89" s="30" t="str">
        <f>M89</f>
        <v/>
      </c>
      <c r="AC89" s="30" t="str">
        <f>O89</f>
        <v/>
      </c>
      <c r="AD89" s="30" t="str">
        <f>Q89</f>
        <v/>
      </c>
      <c r="AE89" s="30" t="str">
        <f>S89</f>
        <v/>
      </c>
      <c r="AF89" s="25"/>
    </row>
    <row r="90" spans="1:33">
      <c r="A90" s="71"/>
      <c r="B90" s="72"/>
      <c r="C90" s="73"/>
      <c r="D90" s="74"/>
      <c r="E90" s="75"/>
      <c r="F90" s="76"/>
      <c r="G90" s="77"/>
      <c r="H90" s="78"/>
      <c r="I90" s="75"/>
      <c r="J90" s="76"/>
      <c r="K90" s="77"/>
      <c r="L90" s="74"/>
      <c r="M90" s="75"/>
      <c r="N90" s="76"/>
      <c r="O90" s="77"/>
      <c r="P90" s="74"/>
      <c r="Q90" s="75"/>
      <c r="R90" s="72"/>
      <c r="S90" s="77"/>
      <c r="T90" s="78"/>
      <c r="U90" s="77"/>
      <c r="W90" s="19"/>
      <c r="X90" s="23"/>
      <c r="Y90" s="23"/>
      <c r="Z90" s="23"/>
      <c r="AA90" s="23"/>
      <c r="AB90" s="23"/>
      <c r="AC90" s="23"/>
      <c r="AD90" s="23"/>
      <c r="AE90" s="23"/>
      <c r="AF90" s="25"/>
    </row>
    <row r="91" spans="1:33">
      <c r="A91" s="79"/>
      <c r="B91" s="72"/>
      <c r="C91" s="77"/>
      <c r="D91" s="76"/>
      <c r="E91" s="77"/>
      <c r="F91" s="76"/>
      <c r="G91" s="77"/>
      <c r="H91" s="72"/>
      <c r="I91" s="77"/>
      <c r="J91" s="76"/>
      <c r="K91" s="77"/>
      <c r="L91" s="76"/>
      <c r="M91" s="77"/>
      <c r="N91" s="76"/>
      <c r="O91" s="77"/>
      <c r="P91" s="76"/>
      <c r="Q91" s="77"/>
      <c r="R91" s="72"/>
      <c r="S91" s="77"/>
      <c r="T91" s="72"/>
      <c r="U91" s="77"/>
      <c r="W91" s="19"/>
      <c r="X91" s="23"/>
      <c r="Y91" s="23"/>
      <c r="Z91" s="23"/>
      <c r="AA91" s="23"/>
      <c r="AB91" s="23"/>
      <c r="AC91" s="23"/>
      <c r="AD91" s="23"/>
      <c r="AE91" s="23"/>
      <c r="AF91" s="25"/>
    </row>
    <row r="92" spans="1:33">
      <c r="A92" s="79"/>
      <c r="B92" s="80"/>
      <c r="C92" s="81"/>
      <c r="D92" s="76"/>
      <c r="E92" s="75"/>
      <c r="F92" s="76"/>
      <c r="G92" s="77"/>
      <c r="H92" s="78"/>
      <c r="I92" s="75"/>
      <c r="J92" s="76"/>
      <c r="K92" s="77"/>
      <c r="L92" s="74"/>
      <c r="M92" s="75"/>
      <c r="N92" s="76"/>
      <c r="O92" s="77"/>
      <c r="P92" s="74"/>
      <c r="Q92" s="75"/>
      <c r="R92" s="72"/>
      <c r="S92" s="77"/>
      <c r="T92" s="78"/>
      <c r="U92" s="77"/>
      <c r="X92" s="25"/>
      <c r="Y92" s="25"/>
      <c r="Z92" s="25"/>
      <c r="AA92" s="25"/>
      <c r="AB92" s="25"/>
      <c r="AC92" s="25"/>
      <c r="AD92" s="25"/>
      <c r="AE92" s="25"/>
      <c r="AF92" s="25"/>
    </row>
    <row r="93" spans="1:3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X93" s="25"/>
      <c r="Y93" s="25"/>
      <c r="Z93" s="25"/>
      <c r="AA93" s="25"/>
      <c r="AB93" s="25"/>
      <c r="AC93" s="25"/>
      <c r="AD93" s="25"/>
      <c r="AE93" s="25"/>
      <c r="AF93" s="25"/>
    </row>
    <row r="94" spans="1:3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X94" s="25"/>
      <c r="Y94" s="25"/>
      <c r="Z94" s="25"/>
      <c r="AA94" s="25"/>
      <c r="AB94" s="25"/>
      <c r="AC94" s="25"/>
      <c r="AD94" s="25"/>
      <c r="AE94" s="25"/>
      <c r="AF94" s="25"/>
    </row>
    <row r="95" spans="1:3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X95" s="25"/>
      <c r="Y95" s="25"/>
      <c r="Z95" s="25"/>
      <c r="AA95" s="25"/>
      <c r="AB95" s="25"/>
      <c r="AC95" s="25"/>
      <c r="AD95" s="25"/>
      <c r="AE95" s="25"/>
      <c r="AF95" s="25"/>
    </row>
    <row r="96" spans="1:3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16"/>
      <c r="N96" s="6"/>
      <c r="O96" s="6"/>
      <c r="P96" s="6"/>
      <c r="Q96" s="6"/>
      <c r="R96" s="6"/>
      <c r="S96" s="6"/>
      <c r="T96" s="6"/>
      <c r="U96" s="6"/>
      <c r="X96" s="25"/>
      <c r="Y96" s="25"/>
      <c r="Z96" s="25"/>
      <c r="AA96" s="25"/>
      <c r="AB96" s="25"/>
      <c r="AC96" s="25"/>
      <c r="AD96" s="25"/>
      <c r="AE96" s="25"/>
      <c r="AF96" s="25"/>
    </row>
    <row r="97" spans="1:3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X97" s="25"/>
      <c r="Y97" s="25"/>
      <c r="Z97" s="25"/>
      <c r="AA97" s="25"/>
      <c r="AB97" s="25"/>
      <c r="AC97" s="25"/>
      <c r="AD97" s="25"/>
      <c r="AE97" s="25"/>
      <c r="AF97" s="25"/>
    </row>
    <row r="98" spans="1:3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X98" s="25"/>
      <c r="Y98" s="25"/>
      <c r="Z98" s="25"/>
      <c r="AA98" s="25"/>
      <c r="AB98" s="25"/>
      <c r="AC98" s="25"/>
      <c r="AD98" s="25"/>
      <c r="AE98" s="25"/>
      <c r="AF98" s="25"/>
    </row>
    <row r="99" spans="1:3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X99" s="25"/>
      <c r="Y99" s="25"/>
      <c r="Z99" s="25"/>
      <c r="AA99" s="25"/>
      <c r="AB99" s="25"/>
      <c r="AC99" s="25"/>
      <c r="AD99" s="25"/>
      <c r="AE99" s="25"/>
      <c r="AF99" s="25"/>
    </row>
    <row r="100" spans="1:3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X100" s="25"/>
      <c r="Y100" s="25"/>
      <c r="Z100" s="25"/>
      <c r="AA100" s="25"/>
      <c r="AB100" s="25"/>
      <c r="AC100" s="25"/>
      <c r="AD100" s="25"/>
      <c r="AE100" s="25"/>
      <c r="AF100" s="25"/>
    </row>
    <row r="101" spans="1:3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X101" s="25"/>
      <c r="Y101" s="25"/>
      <c r="Z101" s="25"/>
      <c r="AA101" s="25"/>
      <c r="AB101" s="25"/>
      <c r="AC101" s="25"/>
      <c r="AD101" s="25"/>
      <c r="AE101" s="25"/>
      <c r="AF101" s="25"/>
    </row>
    <row r="102" spans="1:3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X102" s="12" t="s">
        <v>24</v>
      </c>
      <c r="Y102" s="12" t="s">
        <v>96</v>
      </c>
      <c r="Z102" s="12" t="s">
        <v>25</v>
      </c>
      <c r="AA102" s="25"/>
      <c r="AB102" s="25"/>
      <c r="AC102" s="25"/>
      <c r="AD102" s="25"/>
      <c r="AE102" s="25"/>
      <c r="AF102" s="25"/>
    </row>
    <row r="103" spans="1:3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W103" s="19" t="str">
        <f>IF(入力!$C$4="","",入力!$C$4)</f>
        <v>2015.08.15</v>
      </c>
      <c r="X103" s="24" t="str">
        <f>IF(特定項目一覧!AL8="","",特定項目一覧!AL8)</f>
        <v/>
      </c>
      <c r="Y103" s="31" t="str">
        <f>IF(特定項目一覧!AK8="","",特定項目一覧!AK8)</f>
        <v/>
      </c>
      <c r="Z103" s="32" t="str">
        <f>IF(特定項目一覧!AM8="","",特定項目一覧!AM8)</f>
        <v/>
      </c>
      <c r="AA103" s="25"/>
      <c r="AB103" s="25"/>
      <c r="AC103" s="25"/>
      <c r="AD103" s="25"/>
      <c r="AE103" s="25"/>
      <c r="AF103" s="25"/>
    </row>
    <row r="104" spans="1:3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W104" s="19"/>
      <c r="X104" s="24"/>
      <c r="Y104" s="24"/>
      <c r="Z104" s="24"/>
      <c r="AA104" s="25"/>
      <c r="AB104" s="25"/>
      <c r="AC104" s="25"/>
      <c r="AD104" s="25"/>
      <c r="AE104" s="25"/>
      <c r="AF104" s="25"/>
    </row>
    <row r="105" spans="1:3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W105" s="19"/>
      <c r="X105" s="34"/>
      <c r="Y105" s="34"/>
      <c r="Z105" s="35"/>
      <c r="AA105" s="25"/>
      <c r="AB105" s="25"/>
      <c r="AC105" s="25"/>
      <c r="AD105" s="25"/>
      <c r="AE105" s="25"/>
      <c r="AF105" s="25"/>
    </row>
    <row r="106" spans="1:3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X106" s="25"/>
      <c r="Y106" s="25"/>
      <c r="Z106" s="25"/>
      <c r="AA106" s="25"/>
      <c r="AB106" s="25"/>
      <c r="AC106" s="25"/>
      <c r="AD106" s="25"/>
      <c r="AE106" s="25"/>
      <c r="AF106" s="25"/>
    </row>
    <row r="107" spans="1:3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X107" s="25"/>
      <c r="Y107" s="25"/>
      <c r="Z107" s="25"/>
      <c r="AA107" s="25"/>
      <c r="AB107" s="25"/>
      <c r="AC107" s="25"/>
      <c r="AD107" s="25"/>
      <c r="AE107" s="25"/>
      <c r="AF107" s="25"/>
    </row>
    <row r="108" spans="1:3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X108" s="25"/>
      <c r="Y108" s="25"/>
      <c r="Z108" s="25"/>
      <c r="AA108" s="25"/>
      <c r="AB108" s="25"/>
      <c r="AC108" s="25"/>
      <c r="AD108" s="25"/>
      <c r="AE108" s="25"/>
      <c r="AF108" s="25"/>
    </row>
    <row r="109" spans="1:3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X109" s="25"/>
      <c r="Y109" s="25"/>
      <c r="Z109" s="25"/>
      <c r="AA109" s="25"/>
      <c r="AB109" s="25"/>
      <c r="AC109" s="25"/>
      <c r="AD109" s="25"/>
      <c r="AE109" s="25"/>
      <c r="AF109" s="25"/>
    </row>
    <row r="110" spans="1:3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X110" s="25"/>
      <c r="Y110" s="25"/>
      <c r="Z110" s="25"/>
      <c r="AA110" s="25"/>
      <c r="AB110" s="25"/>
      <c r="AC110" s="25"/>
      <c r="AD110" s="25"/>
      <c r="AE110" s="25"/>
      <c r="AF110" s="25"/>
    </row>
    <row r="111" spans="1:3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X111" s="25"/>
      <c r="Y111" s="25"/>
      <c r="Z111" s="25"/>
      <c r="AA111" s="25"/>
      <c r="AB111" s="25"/>
      <c r="AC111" s="25"/>
      <c r="AD111" s="25"/>
      <c r="AE111" s="25"/>
      <c r="AF111" s="25"/>
    </row>
    <row r="112" spans="1:3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X112" s="25"/>
      <c r="Y112" s="25"/>
      <c r="Z112" s="25"/>
      <c r="AA112" s="25"/>
      <c r="AB112" s="25"/>
      <c r="AC112" s="25"/>
      <c r="AD112" s="25"/>
      <c r="AE112" s="25"/>
      <c r="AF112" s="25"/>
    </row>
    <row r="113" spans="1:3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X113" s="25"/>
      <c r="Y113" s="25"/>
      <c r="Z113" s="25"/>
      <c r="AA113" s="25"/>
      <c r="AB113" s="25"/>
      <c r="AC113" s="25"/>
      <c r="AD113" s="25"/>
      <c r="AE113" s="25"/>
      <c r="AF113" s="25"/>
    </row>
    <row r="114" spans="1:3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X114" s="25"/>
      <c r="Y114" s="25"/>
      <c r="Z114" s="25"/>
      <c r="AA114" s="25"/>
      <c r="AB114" s="25"/>
      <c r="AC114" s="25"/>
      <c r="AD114" s="25"/>
      <c r="AE114" s="25"/>
      <c r="AF114" s="25"/>
    </row>
    <row r="115" spans="1:3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X115" s="25"/>
      <c r="Y115" s="25"/>
      <c r="Z115" s="25"/>
      <c r="AA115" s="25"/>
      <c r="AB115" s="25"/>
      <c r="AC115" s="25"/>
      <c r="AD115" s="25"/>
      <c r="AE115" s="25"/>
      <c r="AF115" s="25"/>
    </row>
    <row r="116" spans="1:3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X116" s="25"/>
      <c r="Y116" s="25"/>
      <c r="Z116" s="25"/>
      <c r="AA116" s="25"/>
      <c r="AB116" s="25"/>
      <c r="AC116" s="25"/>
      <c r="AD116" s="25"/>
      <c r="AE116" s="25"/>
      <c r="AF116" s="25"/>
    </row>
    <row r="117" spans="1:33">
      <c r="X117" s="25"/>
      <c r="Y117" s="25"/>
      <c r="Z117" s="25"/>
      <c r="AA117" s="25"/>
      <c r="AB117" s="25"/>
      <c r="AC117" s="25"/>
      <c r="AD117" s="25"/>
      <c r="AE117" s="25"/>
      <c r="AF117" s="25"/>
    </row>
    <row r="118" spans="1:33">
      <c r="X118" s="25"/>
      <c r="Y118" s="25"/>
      <c r="Z118" s="25"/>
      <c r="AA118" s="25"/>
      <c r="AB118" s="25"/>
      <c r="AC118" s="25"/>
      <c r="AD118" s="25"/>
      <c r="AE118" s="25"/>
      <c r="AF118" s="25"/>
    </row>
    <row r="119" spans="1:33">
      <c r="X119" s="25"/>
      <c r="Y119" s="25"/>
      <c r="Z119" s="25"/>
      <c r="AA119" s="25"/>
      <c r="AB119" s="25"/>
      <c r="AC119" s="25"/>
      <c r="AD119" s="25"/>
      <c r="AE119" s="25"/>
      <c r="AF119" s="25"/>
    </row>
    <row r="120" spans="1:33">
      <c r="A120" s="628"/>
      <c r="B120" s="629"/>
      <c r="C120" s="629"/>
      <c r="D120" s="629"/>
      <c r="E120" s="629"/>
      <c r="F120" s="629"/>
      <c r="G120" s="629"/>
      <c r="H120" s="629"/>
      <c r="I120" s="629"/>
      <c r="J120" s="629"/>
      <c r="K120" s="630"/>
      <c r="L120" s="12" t="s">
        <v>20</v>
      </c>
      <c r="M120" s="637" t="s">
        <v>18</v>
      </c>
      <c r="N120" s="637"/>
      <c r="O120" s="637"/>
      <c r="P120" s="637"/>
      <c r="Q120" s="637"/>
      <c r="R120" s="637"/>
      <c r="S120" s="637"/>
      <c r="T120" s="637"/>
      <c r="U120" s="637"/>
      <c r="X120" s="12"/>
      <c r="Y120" s="637"/>
      <c r="Z120" s="637"/>
      <c r="AA120" s="637"/>
      <c r="AB120" s="637"/>
      <c r="AC120" s="637"/>
      <c r="AD120" s="637"/>
      <c r="AE120" s="637"/>
      <c r="AF120" s="637"/>
      <c r="AG120" s="637"/>
    </row>
    <row r="121" spans="1:33">
      <c r="A121" s="631"/>
      <c r="B121" s="632"/>
      <c r="C121" s="632"/>
      <c r="D121" s="632"/>
      <c r="E121" s="632"/>
      <c r="F121" s="632"/>
      <c r="G121" s="632"/>
      <c r="H121" s="632"/>
      <c r="I121" s="632"/>
      <c r="J121" s="632"/>
      <c r="K121" s="633"/>
      <c r="L121" s="12" t="s">
        <v>20</v>
      </c>
      <c r="M121" s="642" t="s">
        <v>19</v>
      </c>
      <c r="N121" s="642"/>
      <c r="O121" s="642"/>
      <c r="P121" s="642"/>
      <c r="Q121" s="642"/>
      <c r="R121" s="642"/>
      <c r="S121" s="642"/>
      <c r="T121" s="642"/>
      <c r="U121" s="642"/>
      <c r="X121" s="12"/>
      <c r="Y121" s="642"/>
      <c r="Z121" s="642"/>
      <c r="AA121" s="642"/>
      <c r="AB121" s="642"/>
      <c r="AC121" s="642"/>
      <c r="AD121" s="642"/>
      <c r="AE121" s="642"/>
      <c r="AF121" s="642"/>
      <c r="AG121" s="642"/>
    </row>
    <row r="122" spans="1:33">
      <c r="A122" s="634"/>
      <c r="B122" s="635"/>
      <c r="C122" s="635"/>
      <c r="D122" s="635"/>
      <c r="E122" s="635"/>
      <c r="F122" s="635"/>
      <c r="G122" s="635"/>
      <c r="H122" s="635"/>
      <c r="I122" s="635"/>
      <c r="J122" s="635"/>
      <c r="K122" s="636"/>
      <c r="L122" s="12" t="s">
        <v>20</v>
      </c>
      <c r="M122" s="643" t="s">
        <v>108</v>
      </c>
      <c r="N122" s="643"/>
      <c r="O122" s="643"/>
      <c r="P122" s="643"/>
      <c r="Q122" s="643"/>
      <c r="R122" s="643"/>
      <c r="S122" s="643"/>
      <c r="T122" s="643"/>
      <c r="U122" s="643"/>
      <c r="X122" s="12"/>
      <c r="Y122" s="643"/>
      <c r="Z122" s="643"/>
      <c r="AA122" s="643"/>
      <c r="AB122" s="643"/>
      <c r="AC122" s="643"/>
      <c r="AD122" s="643"/>
      <c r="AE122" s="643"/>
      <c r="AF122" s="643"/>
      <c r="AG122" s="643"/>
    </row>
    <row r="124" spans="1:33" ht="30" customHeight="1">
      <c r="A124" s="653" t="str">
        <f>$A$1</f>
        <v>２０１５年　全国●●●選抜　バレーボール体力指数レーダーチャート</v>
      </c>
      <c r="B124" s="653"/>
      <c r="C124" s="653"/>
      <c r="D124" s="653"/>
      <c r="E124" s="653"/>
      <c r="F124" s="653"/>
      <c r="G124" s="653"/>
      <c r="H124" s="653"/>
      <c r="I124" s="653"/>
      <c r="J124" s="653"/>
      <c r="K124" s="653"/>
      <c r="L124" s="653"/>
      <c r="M124" s="653"/>
      <c r="N124" s="653"/>
      <c r="O124" s="653"/>
      <c r="P124" s="653"/>
      <c r="Q124" s="653"/>
      <c r="R124" s="653"/>
      <c r="S124" s="653"/>
      <c r="T124" s="653"/>
      <c r="U124" s="653"/>
      <c r="X124" s="25"/>
      <c r="Y124" s="25"/>
      <c r="Z124" s="25"/>
      <c r="AA124" s="25"/>
      <c r="AB124" s="25"/>
      <c r="AC124" s="25"/>
      <c r="AD124" s="25"/>
      <c r="AE124" s="25"/>
      <c r="AF124" s="25"/>
    </row>
    <row r="125" spans="1:33" ht="22.5" customHeight="1">
      <c r="A125" s="10" t="s">
        <v>10</v>
      </c>
      <c r="B125" s="654" t="str">
        <f>IF(表示変換!B9="","",表示変換!B9)</f>
        <v/>
      </c>
      <c r="C125" s="654"/>
      <c r="D125" s="9"/>
      <c r="E125" s="10" t="s">
        <v>11</v>
      </c>
      <c r="F125" s="655" t="str">
        <f>IF(表示変換!I9="","",表示変換!I9)</f>
        <v/>
      </c>
      <c r="G125" s="655"/>
      <c r="H125" s="13" t="s">
        <v>12</v>
      </c>
      <c r="I125" s="14"/>
      <c r="J125" s="13" t="s">
        <v>13</v>
      </c>
      <c r="K125" s="655" t="str">
        <f>IF(表示変換!J9="","",表示変換!J9)</f>
        <v/>
      </c>
      <c r="L125" s="655"/>
      <c r="M125" s="10" t="s">
        <v>14</v>
      </c>
      <c r="N125" s="6"/>
      <c r="O125" s="654" t="s">
        <v>15</v>
      </c>
      <c r="P125" s="654"/>
      <c r="Q125" s="654" t="str">
        <f>IF(表示変換!H9="","",表示変換!H9)</f>
        <v/>
      </c>
      <c r="R125" s="654"/>
      <c r="S125" s="656" t="str">
        <f>IF(入力!$C$4="","",入力!$C$4)</f>
        <v>2015.08.15</v>
      </c>
      <c r="T125" s="656"/>
      <c r="U125" s="9" t="s">
        <v>102</v>
      </c>
      <c r="X125" s="25"/>
      <c r="Y125" s="25"/>
      <c r="Z125" s="25"/>
      <c r="AA125" s="25"/>
      <c r="AB125" s="25"/>
      <c r="AC125" s="25"/>
      <c r="AD125" s="25"/>
      <c r="AE125" s="25"/>
      <c r="AF125" s="25"/>
    </row>
    <row r="126" spans="1:33" ht="12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X126" s="25"/>
      <c r="Y126" s="25"/>
      <c r="Z126" s="25"/>
      <c r="AA126" s="25"/>
      <c r="AB126" s="25"/>
      <c r="AC126" s="25"/>
      <c r="AD126" s="25"/>
      <c r="AE126" s="25"/>
      <c r="AF126" s="25"/>
    </row>
    <row r="127" spans="1:33" ht="22.5" customHeight="1">
      <c r="A127" s="644" t="s">
        <v>5</v>
      </c>
      <c r="B127" s="647" t="s">
        <v>6</v>
      </c>
      <c r="C127" s="650" t="s">
        <v>0</v>
      </c>
      <c r="D127" s="638" t="s">
        <v>103</v>
      </c>
      <c r="E127" s="639"/>
      <c r="F127" s="638" t="s">
        <v>104</v>
      </c>
      <c r="G127" s="639"/>
      <c r="H127" s="638" t="s">
        <v>58</v>
      </c>
      <c r="I127" s="639"/>
      <c r="J127" s="638" t="s">
        <v>41</v>
      </c>
      <c r="K127" s="639"/>
      <c r="L127" s="640" t="s">
        <v>105</v>
      </c>
      <c r="M127" s="641"/>
      <c r="N127" s="640" t="s">
        <v>106</v>
      </c>
      <c r="O127" s="641"/>
      <c r="P127" s="640" t="s">
        <v>42</v>
      </c>
      <c r="Q127" s="641"/>
      <c r="R127" s="638" t="s">
        <v>107</v>
      </c>
      <c r="S127" s="639"/>
      <c r="T127" s="173" t="s">
        <v>1</v>
      </c>
      <c r="U127" s="174" t="s">
        <v>2</v>
      </c>
      <c r="X127" s="25"/>
      <c r="Y127" s="25"/>
      <c r="Z127" s="25"/>
      <c r="AA127" s="25"/>
      <c r="AB127" s="25"/>
      <c r="AC127" s="25"/>
      <c r="AD127" s="25"/>
      <c r="AE127" s="25"/>
      <c r="AF127" s="25"/>
    </row>
    <row r="128" spans="1:33">
      <c r="A128" s="645"/>
      <c r="B128" s="648"/>
      <c r="C128" s="651"/>
      <c r="D128" s="1" t="s">
        <v>3</v>
      </c>
      <c r="E128" s="3" t="s">
        <v>4</v>
      </c>
      <c r="F128" s="1" t="s">
        <v>3</v>
      </c>
      <c r="G128" s="3" t="s">
        <v>4</v>
      </c>
      <c r="H128" s="1" t="s">
        <v>3</v>
      </c>
      <c r="I128" s="3" t="s">
        <v>4</v>
      </c>
      <c r="J128" s="1" t="s">
        <v>3</v>
      </c>
      <c r="K128" s="3" t="s">
        <v>4</v>
      </c>
      <c r="L128" s="1" t="s">
        <v>3</v>
      </c>
      <c r="M128" s="3" t="s">
        <v>4</v>
      </c>
      <c r="N128" s="1" t="s">
        <v>3</v>
      </c>
      <c r="O128" s="3" t="s">
        <v>4</v>
      </c>
      <c r="P128" s="1" t="s">
        <v>3</v>
      </c>
      <c r="Q128" s="3" t="s">
        <v>4</v>
      </c>
      <c r="R128" s="1" t="s">
        <v>3</v>
      </c>
      <c r="S128" s="3" t="s">
        <v>4</v>
      </c>
      <c r="T128" s="7"/>
      <c r="U128" s="8"/>
      <c r="X128" s="25"/>
      <c r="Y128" s="25"/>
      <c r="Z128" s="25"/>
      <c r="AA128" s="25"/>
      <c r="AB128" s="25"/>
      <c r="AC128" s="25"/>
      <c r="AD128" s="25"/>
      <c r="AE128" s="25"/>
      <c r="AF128" s="25"/>
    </row>
    <row r="129" spans="1:32">
      <c r="A129" s="646"/>
      <c r="B129" s="649"/>
      <c r="C129" s="652"/>
      <c r="D129" s="2" t="str">
        <f>IF(表示変換!$N$5="","",表示変換!$N$5)</f>
        <v>sec</v>
      </c>
      <c r="E129" s="4" t="s">
        <v>7</v>
      </c>
      <c r="F129" s="2" t="str">
        <f>IF(表示変換!$O$5="","",表示変換!$O$5)</f>
        <v>sec</v>
      </c>
      <c r="G129" s="4" t="s">
        <v>7</v>
      </c>
      <c r="H129" s="2" t="str">
        <f>IF(表示変換!$P$5="","",表示変換!$P$5)</f>
        <v>sec</v>
      </c>
      <c r="I129" s="4" t="s">
        <v>7</v>
      </c>
      <c r="J129" s="2" t="str">
        <f>IF(表示変換!$Q$5="","",表示変換!$Q$5)</f>
        <v>cm</v>
      </c>
      <c r="K129" s="4" t="s">
        <v>7</v>
      </c>
      <c r="L129" s="2" t="str">
        <f>IF(表示変換!$R$5="","",表示変換!$R$5)</f>
        <v>cm</v>
      </c>
      <c r="M129" s="4" t="s">
        <v>7</v>
      </c>
      <c r="N129" s="2" t="str">
        <f>IF(表示変換!$S$5="","",表示変換!$S$5)</f>
        <v>m</v>
      </c>
      <c r="O129" s="4" t="s">
        <v>7</v>
      </c>
      <c r="P129" s="2" t="str">
        <f>IF(表示変換!$T$5="","",表示変換!$T$5)</f>
        <v>回</v>
      </c>
      <c r="Q129" s="4" t="s">
        <v>7</v>
      </c>
      <c r="R129" s="2" t="str">
        <f>IF(表示変換!$U$5="","",表示変換!$U$5)</f>
        <v>m</v>
      </c>
      <c r="S129" s="4" t="s">
        <v>7</v>
      </c>
      <c r="T129" s="2" t="s">
        <v>8</v>
      </c>
      <c r="U129" s="5" t="s">
        <v>9</v>
      </c>
      <c r="X129" s="26" t="s">
        <v>16</v>
      </c>
      <c r="Y129" s="26" t="s">
        <v>17</v>
      </c>
      <c r="Z129" s="26" t="s">
        <v>76</v>
      </c>
      <c r="AA129" s="26" t="s">
        <v>28</v>
      </c>
      <c r="AB129" s="26" t="s">
        <v>77</v>
      </c>
      <c r="AC129" s="26" t="s">
        <v>68</v>
      </c>
      <c r="AD129" s="26" t="s">
        <v>80</v>
      </c>
      <c r="AE129" s="11" t="s">
        <v>79</v>
      </c>
      <c r="AF129" s="25"/>
    </row>
    <row r="130" spans="1:32">
      <c r="A130" s="17" t="str">
        <f>IF(入力!$C$4="","",入力!$C$4)</f>
        <v>2015.08.15</v>
      </c>
      <c r="B130" s="20">
        <f>IF(表示変換!A9="","",表示変換!A9)</f>
        <v>4</v>
      </c>
      <c r="C130" s="18" t="str">
        <f>IF(表示変換!B9="","",表示変換!B9)</f>
        <v/>
      </c>
      <c r="D130" s="21" t="str">
        <f>IF(特定項目一覧!G9="","",特定項目一覧!G9)</f>
        <v/>
      </c>
      <c r="E130" s="27" t="str">
        <f>IF(特定項目一覧!H9="","",特定項目一覧!H9)</f>
        <v/>
      </c>
      <c r="F130" s="21" t="str">
        <f>IF(特定項目一覧!I9="","",特定項目一覧!I9)</f>
        <v/>
      </c>
      <c r="G130" s="22" t="str">
        <f>IF(特定項目一覧!J9="","",特定項目一覧!J9)</f>
        <v/>
      </c>
      <c r="H130" s="29" t="str">
        <f>IF(特定項目一覧!K9="","",特定項目一覧!K9)</f>
        <v/>
      </c>
      <c r="I130" s="27" t="str">
        <f>IF(特定項目一覧!L9="","",特定項目一覧!L9)</f>
        <v/>
      </c>
      <c r="J130" s="20" t="str">
        <f>IF(特定項目一覧!M9="","",特定項目一覧!M9)</f>
        <v/>
      </c>
      <c r="K130" s="22" t="str">
        <f>IF(特定項目一覧!N9="","",特定項目一覧!N9)</f>
        <v/>
      </c>
      <c r="L130" s="28" t="str">
        <f>IF(特定項目一覧!O9="","",特定項目一覧!O9)</f>
        <v/>
      </c>
      <c r="M130" s="27" t="str">
        <f>IF(特定項目一覧!P9="","",特定項目一覧!P9)</f>
        <v/>
      </c>
      <c r="N130" s="21" t="str">
        <f>IF(特定項目一覧!Q9="","",特定項目一覧!Q9)</f>
        <v/>
      </c>
      <c r="O130" s="22" t="str">
        <f>IF(特定項目一覧!R9="","",特定項目一覧!R9)</f>
        <v/>
      </c>
      <c r="P130" s="28" t="str">
        <f>IF(特定項目一覧!S9="","",特定項目一覧!S9)</f>
        <v/>
      </c>
      <c r="Q130" s="27" t="str">
        <f>IF(特定項目一覧!T9="","",特定項目一覧!T9)</f>
        <v/>
      </c>
      <c r="R130" s="20" t="str">
        <f>IF(特定項目一覧!U9="","",特定項目一覧!U9)</f>
        <v/>
      </c>
      <c r="S130" s="22" t="str">
        <f>IF(特定項目一覧!V9="","",特定項目一覧!V9)</f>
        <v/>
      </c>
      <c r="T130" s="28">
        <f>IF(特定項目一覧!W9="","",特定項目一覧!W9)</f>
        <v>0</v>
      </c>
      <c r="U130" s="22" t="str">
        <f>IF(特定項目一覧!X9="","",特定項目一覧!X9)</f>
        <v/>
      </c>
      <c r="W130" s="19" t="str">
        <f>IF(入力!$C$4="","",入力!$C$4)</f>
        <v>2015.08.15</v>
      </c>
      <c r="X130" s="30" t="str">
        <f>E130</f>
        <v/>
      </c>
      <c r="Y130" s="30" t="str">
        <f>G130</f>
        <v/>
      </c>
      <c r="Z130" s="30" t="str">
        <f>I130</f>
        <v/>
      </c>
      <c r="AA130" s="30" t="str">
        <f>K130</f>
        <v/>
      </c>
      <c r="AB130" s="30" t="str">
        <f>M130</f>
        <v/>
      </c>
      <c r="AC130" s="30" t="str">
        <f>O130</f>
        <v/>
      </c>
      <c r="AD130" s="30" t="str">
        <f>Q130</f>
        <v/>
      </c>
      <c r="AE130" s="30" t="str">
        <f>S130</f>
        <v/>
      </c>
      <c r="AF130" s="25"/>
    </row>
    <row r="131" spans="1:32">
      <c r="A131" s="71"/>
      <c r="B131" s="72"/>
      <c r="C131" s="73"/>
      <c r="D131" s="74"/>
      <c r="E131" s="75"/>
      <c r="F131" s="76"/>
      <c r="G131" s="77"/>
      <c r="H131" s="78"/>
      <c r="I131" s="75"/>
      <c r="J131" s="76"/>
      <c r="K131" s="77"/>
      <c r="L131" s="74"/>
      <c r="M131" s="75"/>
      <c r="N131" s="76"/>
      <c r="O131" s="77"/>
      <c r="P131" s="74"/>
      <c r="Q131" s="75"/>
      <c r="R131" s="72"/>
      <c r="S131" s="77"/>
      <c r="T131" s="78"/>
      <c r="U131" s="77"/>
      <c r="W131" s="19"/>
      <c r="X131" s="23"/>
      <c r="Y131" s="23"/>
      <c r="Z131" s="23"/>
      <c r="AA131" s="23"/>
      <c r="AB131" s="23"/>
      <c r="AC131" s="23"/>
      <c r="AD131" s="23"/>
      <c r="AE131" s="23"/>
      <c r="AF131" s="25"/>
    </row>
    <row r="132" spans="1:32">
      <c r="A132" s="79"/>
      <c r="B132" s="72"/>
      <c r="C132" s="77"/>
      <c r="D132" s="76"/>
      <c r="E132" s="77"/>
      <c r="F132" s="76"/>
      <c r="G132" s="77"/>
      <c r="H132" s="72"/>
      <c r="I132" s="77"/>
      <c r="J132" s="76"/>
      <c r="K132" s="77"/>
      <c r="L132" s="76"/>
      <c r="M132" s="77"/>
      <c r="N132" s="76"/>
      <c r="O132" s="77"/>
      <c r="P132" s="76"/>
      <c r="Q132" s="77"/>
      <c r="R132" s="72"/>
      <c r="S132" s="77"/>
      <c r="T132" s="72"/>
      <c r="U132" s="77"/>
      <c r="W132" s="19"/>
      <c r="X132" s="23"/>
      <c r="Y132" s="23"/>
      <c r="Z132" s="23"/>
      <c r="AA132" s="23"/>
      <c r="AB132" s="23"/>
      <c r="AC132" s="23"/>
      <c r="AD132" s="23"/>
      <c r="AE132" s="23"/>
      <c r="AF132" s="25"/>
    </row>
    <row r="133" spans="1:32">
      <c r="A133" s="79"/>
      <c r="B133" s="80"/>
      <c r="C133" s="81"/>
      <c r="D133" s="76"/>
      <c r="E133" s="75"/>
      <c r="F133" s="76"/>
      <c r="G133" s="77"/>
      <c r="H133" s="78"/>
      <c r="I133" s="75"/>
      <c r="J133" s="76"/>
      <c r="K133" s="77"/>
      <c r="L133" s="74"/>
      <c r="M133" s="75"/>
      <c r="N133" s="76"/>
      <c r="O133" s="77"/>
      <c r="P133" s="74"/>
      <c r="Q133" s="75"/>
      <c r="R133" s="72"/>
      <c r="S133" s="77"/>
      <c r="T133" s="78"/>
      <c r="U133" s="77"/>
      <c r="X133" s="25"/>
      <c r="Y133" s="25"/>
      <c r="Z133" s="25"/>
      <c r="AA133" s="25"/>
      <c r="AB133" s="25"/>
      <c r="AC133" s="25"/>
      <c r="AD133" s="25"/>
      <c r="AE133" s="25"/>
      <c r="AF133" s="25"/>
    </row>
    <row r="134" spans="1:3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X134" s="25"/>
      <c r="Y134" s="25"/>
      <c r="Z134" s="25"/>
      <c r="AA134" s="25"/>
      <c r="AB134" s="25"/>
      <c r="AC134" s="25"/>
      <c r="AD134" s="25"/>
      <c r="AE134" s="25"/>
      <c r="AF134" s="25"/>
    </row>
    <row r="135" spans="1:3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X135" s="25"/>
      <c r="Y135" s="25"/>
      <c r="Z135" s="25"/>
      <c r="AA135" s="25"/>
      <c r="AB135" s="25"/>
      <c r="AC135" s="25"/>
      <c r="AD135" s="25"/>
      <c r="AE135" s="25"/>
      <c r="AF135" s="25"/>
    </row>
    <row r="136" spans="1:3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X136" s="25"/>
      <c r="Y136" s="25"/>
      <c r="Z136" s="25"/>
      <c r="AA136" s="25"/>
      <c r="AB136" s="25"/>
      <c r="AC136" s="25"/>
      <c r="AD136" s="25"/>
      <c r="AE136" s="25"/>
      <c r="AF136" s="25"/>
    </row>
    <row r="137" spans="1:3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16"/>
      <c r="N137" s="6"/>
      <c r="O137" s="6"/>
      <c r="P137" s="6"/>
      <c r="Q137" s="6"/>
      <c r="R137" s="6"/>
      <c r="S137" s="6"/>
      <c r="T137" s="6"/>
      <c r="U137" s="6"/>
      <c r="X137" s="25"/>
      <c r="Y137" s="25"/>
      <c r="Z137" s="25"/>
      <c r="AA137" s="25"/>
      <c r="AB137" s="25"/>
      <c r="AC137" s="25"/>
      <c r="AD137" s="25"/>
      <c r="AE137" s="25"/>
      <c r="AF137" s="25"/>
    </row>
    <row r="138" spans="1:3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X138" s="25"/>
      <c r="Y138" s="25"/>
      <c r="Z138" s="25"/>
      <c r="AA138" s="25"/>
      <c r="AB138" s="25"/>
      <c r="AC138" s="25"/>
      <c r="AD138" s="25"/>
      <c r="AE138" s="25"/>
      <c r="AF138" s="25"/>
    </row>
    <row r="139" spans="1:3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X139" s="25"/>
      <c r="Y139" s="25"/>
      <c r="Z139" s="25"/>
      <c r="AA139" s="25"/>
      <c r="AB139" s="25"/>
      <c r="AC139" s="25"/>
      <c r="AD139" s="25"/>
      <c r="AE139" s="25"/>
      <c r="AF139" s="25"/>
    </row>
    <row r="140" spans="1:3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X140" s="25"/>
      <c r="Y140" s="25"/>
      <c r="Z140" s="25"/>
      <c r="AA140" s="25"/>
      <c r="AB140" s="25"/>
      <c r="AC140" s="25"/>
      <c r="AD140" s="25"/>
      <c r="AE140" s="25"/>
      <c r="AF140" s="25"/>
    </row>
    <row r="141" spans="1:3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X141" s="25"/>
      <c r="Y141" s="25"/>
      <c r="Z141" s="25"/>
      <c r="AA141" s="25"/>
      <c r="AB141" s="25"/>
      <c r="AC141" s="25"/>
      <c r="AD141" s="25"/>
      <c r="AE141" s="25"/>
      <c r="AF141" s="25"/>
    </row>
    <row r="142" spans="1:3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X142" s="25"/>
      <c r="Y142" s="25"/>
      <c r="Z142" s="25"/>
      <c r="AA142" s="25"/>
      <c r="AB142" s="25"/>
      <c r="AC142" s="25"/>
      <c r="AD142" s="25"/>
      <c r="AE142" s="25"/>
      <c r="AF142" s="25"/>
    </row>
    <row r="143" spans="1:3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X143" s="12" t="s">
        <v>24</v>
      </c>
      <c r="Y143" s="12" t="s">
        <v>96</v>
      </c>
      <c r="Z143" s="12" t="s">
        <v>25</v>
      </c>
      <c r="AA143" s="25"/>
      <c r="AB143" s="25"/>
      <c r="AC143" s="25"/>
      <c r="AD143" s="25"/>
      <c r="AE143" s="25"/>
      <c r="AF143" s="25"/>
    </row>
    <row r="144" spans="1:3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W144" s="19" t="str">
        <f>IF(入力!$C$4="","",入力!$C$4)</f>
        <v>2015.08.15</v>
      </c>
      <c r="X144" s="24" t="str">
        <f>IF(特定項目一覧!AL9="","",特定項目一覧!AL9)</f>
        <v/>
      </c>
      <c r="Y144" s="31" t="str">
        <f>IF(特定項目一覧!AK9="","",特定項目一覧!AK9)</f>
        <v/>
      </c>
      <c r="Z144" s="32" t="str">
        <f>IF(特定項目一覧!AM9="","",特定項目一覧!AM9)</f>
        <v/>
      </c>
      <c r="AA144" s="25"/>
      <c r="AB144" s="25"/>
      <c r="AC144" s="25"/>
      <c r="AD144" s="25"/>
      <c r="AE144" s="25"/>
      <c r="AF144" s="25"/>
    </row>
    <row r="145" spans="1:3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W145" s="19"/>
      <c r="X145" s="24"/>
      <c r="Y145" s="24"/>
      <c r="Z145" s="24"/>
      <c r="AA145" s="25"/>
      <c r="AB145" s="25"/>
      <c r="AC145" s="25"/>
      <c r="AD145" s="25"/>
      <c r="AE145" s="25"/>
      <c r="AF145" s="25"/>
    </row>
    <row r="146" spans="1:3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W146" s="19"/>
      <c r="X146" s="34"/>
      <c r="Y146" s="34"/>
      <c r="Z146" s="35"/>
      <c r="AA146" s="25"/>
      <c r="AB146" s="25"/>
      <c r="AC146" s="25"/>
      <c r="AD146" s="25"/>
      <c r="AE146" s="25"/>
      <c r="AF146" s="25"/>
    </row>
    <row r="147" spans="1:3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X147" s="25"/>
      <c r="Y147" s="25"/>
      <c r="Z147" s="25"/>
      <c r="AA147" s="25"/>
      <c r="AB147" s="25"/>
      <c r="AC147" s="25"/>
      <c r="AD147" s="25"/>
      <c r="AE147" s="25"/>
      <c r="AF147" s="25"/>
    </row>
    <row r="148" spans="1:3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X148" s="25"/>
      <c r="Y148" s="25"/>
      <c r="Z148" s="25"/>
      <c r="AA148" s="25"/>
      <c r="AB148" s="25"/>
      <c r="AC148" s="25"/>
      <c r="AD148" s="25"/>
      <c r="AE148" s="25"/>
      <c r="AF148" s="25"/>
    </row>
    <row r="149" spans="1:3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X149" s="25"/>
      <c r="Y149" s="25"/>
      <c r="Z149" s="25"/>
      <c r="AA149" s="25"/>
      <c r="AB149" s="25"/>
      <c r="AC149" s="25"/>
      <c r="AD149" s="25"/>
      <c r="AE149" s="25"/>
      <c r="AF149" s="25"/>
    </row>
    <row r="150" spans="1:3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X150" s="25"/>
      <c r="Y150" s="25"/>
      <c r="Z150" s="25"/>
      <c r="AA150" s="25"/>
      <c r="AB150" s="25"/>
      <c r="AC150" s="25"/>
      <c r="AD150" s="25"/>
      <c r="AE150" s="25"/>
      <c r="AF150" s="25"/>
    </row>
    <row r="151" spans="1:3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X151" s="25"/>
      <c r="Y151" s="25"/>
      <c r="Z151" s="25"/>
      <c r="AA151" s="25"/>
      <c r="AB151" s="25"/>
      <c r="AC151" s="25"/>
      <c r="AD151" s="25"/>
      <c r="AE151" s="25"/>
      <c r="AF151" s="25"/>
    </row>
    <row r="152" spans="1:3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X152" s="25"/>
      <c r="Y152" s="25"/>
      <c r="Z152" s="25"/>
      <c r="AA152" s="25"/>
      <c r="AB152" s="25"/>
      <c r="AC152" s="25"/>
      <c r="AD152" s="25"/>
      <c r="AE152" s="25"/>
      <c r="AF152" s="25"/>
    </row>
    <row r="153" spans="1:3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X153" s="25"/>
      <c r="Y153" s="25"/>
      <c r="Z153" s="25"/>
      <c r="AA153" s="25"/>
      <c r="AB153" s="25"/>
      <c r="AC153" s="25"/>
      <c r="AD153" s="25"/>
      <c r="AE153" s="25"/>
      <c r="AF153" s="25"/>
    </row>
    <row r="154" spans="1:3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X154" s="25"/>
      <c r="Y154" s="25"/>
      <c r="Z154" s="25"/>
      <c r="AA154" s="25"/>
      <c r="AB154" s="25"/>
      <c r="AC154" s="25"/>
      <c r="AD154" s="25"/>
      <c r="AE154" s="25"/>
      <c r="AF154" s="25"/>
    </row>
    <row r="155" spans="1:3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X155" s="25"/>
      <c r="Y155" s="25"/>
      <c r="Z155" s="25"/>
      <c r="AA155" s="25"/>
      <c r="AB155" s="25"/>
      <c r="AC155" s="25"/>
      <c r="AD155" s="25"/>
      <c r="AE155" s="25"/>
      <c r="AF155" s="25"/>
    </row>
    <row r="156" spans="1:3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X156" s="25"/>
      <c r="Y156" s="25"/>
      <c r="Z156" s="25"/>
      <c r="AA156" s="25"/>
      <c r="AB156" s="25"/>
      <c r="AC156" s="25"/>
      <c r="AD156" s="25"/>
      <c r="AE156" s="25"/>
      <c r="AF156" s="25"/>
    </row>
    <row r="157" spans="1:3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X157" s="25"/>
      <c r="Y157" s="25"/>
      <c r="Z157" s="25"/>
      <c r="AA157" s="25"/>
      <c r="AB157" s="25"/>
      <c r="AC157" s="25"/>
      <c r="AD157" s="25"/>
      <c r="AE157" s="25"/>
      <c r="AF157" s="25"/>
    </row>
    <row r="158" spans="1:32">
      <c r="X158" s="25"/>
      <c r="Y158" s="25"/>
      <c r="Z158" s="25"/>
      <c r="AA158" s="25"/>
      <c r="AB158" s="25"/>
      <c r="AC158" s="25"/>
      <c r="AD158" s="25"/>
      <c r="AE158" s="25"/>
      <c r="AF158" s="25"/>
    </row>
    <row r="159" spans="1:32">
      <c r="X159" s="25"/>
      <c r="Y159" s="25"/>
      <c r="Z159" s="25"/>
      <c r="AA159" s="25"/>
      <c r="AB159" s="25"/>
      <c r="AC159" s="25"/>
      <c r="AD159" s="25"/>
      <c r="AE159" s="25"/>
      <c r="AF159" s="25"/>
    </row>
    <row r="160" spans="1:32">
      <c r="X160" s="25"/>
      <c r="Y160" s="25"/>
      <c r="Z160" s="25"/>
      <c r="AA160" s="25"/>
      <c r="AB160" s="25"/>
      <c r="AC160" s="25"/>
      <c r="AD160" s="25"/>
      <c r="AE160" s="25"/>
      <c r="AF160" s="25"/>
    </row>
    <row r="161" spans="1:32">
      <c r="A161" s="628"/>
      <c r="B161" s="629"/>
      <c r="C161" s="629"/>
      <c r="D161" s="629"/>
      <c r="E161" s="629"/>
      <c r="F161" s="629"/>
      <c r="G161" s="629"/>
      <c r="H161" s="629"/>
      <c r="I161" s="629"/>
      <c r="J161" s="629"/>
      <c r="K161" s="630"/>
      <c r="L161" s="12" t="s">
        <v>20</v>
      </c>
      <c r="M161" s="637" t="s">
        <v>18</v>
      </c>
      <c r="N161" s="637"/>
      <c r="O161" s="637"/>
      <c r="P161" s="637"/>
      <c r="Q161" s="637"/>
      <c r="R161" s="637"/>
      <c r="S161" s="637"/>
      <c r="T161" s="637"/>
      <c r="U161" s="637"/>
      <c r="X161" s="12"/>
      <c r="Y161" s="167"/>
      <c r="Z161" s="167"/>
      <c r="AA161" s="167"/>
      <c r="AB161" s="167"/>
      <c r="AC161" s="167"/>
      <c r="AD161" s="167"/>
      <c r="AE161" s="167"/>
      <c r="AF161" s="167"/>
    </row>
    <row r="162" spans="1:32">
      <c r="A162" s="631"/>
      <c r="B162" s="632"/>
      <c r="C162" s="632"/>
      <c r="D162" s="632"/>
      <c r="E162" s="632"/>
      <c r="F162" s="632"/>
      <c r="G162" s="632"/>
      <c r="H162" s="632"/>
      <c r="I162" s="632"/>
      <c r="J162" s="632"/>
      <c r="K162" s="633"/>
      <c r="L162" s="12" t="s">
        <v>20</v>
      </c>
      <c r="M162" s="642" t="s">
        <v>19</v>
      </c>
      <c r="N162" s="642"/>
      <c r="O162" s="642"/>
      <c r="P162" s="642"/>
      <c r="Q162" s="642"/>
      <c r="R162" s="642"/>
      <c r="S162" s="642"/>
      <c r="T162" s="642"/>
      <c r="U162" s="642"/>
      <c r="X162" s="12"/>
      <c r="Y162" s="168"/>
      <c r="Z162" s="168"/>
      <c r="AA162" s="168"/>
      <c r="AB162" s="168"/>
      <c r="AC162" s="168"/>
      <c r="AD162" s="168"/>
      <c r="AE162" s="168"/>
      <c r="AF162" s="168"/>
    </row>
    <row r="163" spans="1:32">
      <c r="A163" s="634"/>
      <c r="B163" s="635"/>
      <c r="C163" s="635"/>
      <c r="D163" s="635"/>
      <c r="E163" s="635"/>
      <c r="F163" s="635"/>
      <c r="G163" s="635"/>
      <c r="H163" s="635"/>
      <c r="I163" s="635"/>
      <c r="J163" s="635"/>
      <c r="K163" s="636"/>
      <c r="L163" s="12" t="s">
        <v>20</v>
      </c>
      <c r="M163" s="643" t="s">
        <v>108</v>
      </c>
      <c r="N163" s="643"/>
      <c r="O163" s="643"/>
      <c r="P163" s="643"/>
      <c r="Q163" s="643"/>
      <c r="R163" s="643"/>
      <c r="S163" s="643"/>
      <c r="T163" s="643"/>
      <c r="U163" s="643"/>
      <c r="X163" s="12"/>
      <c r="Y163" s="169"/>
      <c r="Z163" s="169"/>
      <c r="AA163" s="169"/>
      <c r="AB163" s="169"/>
      <c r="AC163" s="169"/>
      <c r="AD163" s="169"/>
      <c r="AE163" s="169"/>
      <c r="AF163" s="169"/>
    </row>
    <row r="165" spans="1:32" ht="30" customHeight="1">
      <c r="A165" s="653" t="str">
        <f>$A$1</f>
        <v>２０１５年　全国●●●選抜　バレーボール体力指数レーダーチャート</v>
      </c>
      <c r="B165" s="653"/>
      <c r="C165" s="653"/>
      <c r="D165" s="653"/>
      <c r="E165" s="653"/>
      <c r="F165" s="653"/>
      <c r="G165" s="653"/>
      <c r="H165" s="653"/>
      <c r="I165" s="653"/>
      <c r="J165" s="653"/>
      <c r="K165" s="653"/>
      <c r="L165" s="653"/>
      <c r="M165" s="653"/>
      <c r="N165" s="653"/>
      <c r="O165" s="653"/>
      <c r="P165" s="653"/>
      <c r="Q165" s="653"/>
      <c r="R165" s="653"/>
      <c r="S165" s="653"/>
      <c r="T165" s="653"/>
      <c r="U165" s="653"/>
      <c r="X165" s="25"/>
      <c r="Y165" s="25"/>
      <c r="Z165" s="25"/>
      <c r="AA165" s="25"/>
      <c r="AB165" s="25"/>
      <c r="AC165" s="25"/>
      <c r="AD165" s="25"/>
      <c r="AE165" s="25"/>
      <c r="AF165" s="25"/>
    </row>
    <row r="166" spans="1:32" ht="22.5" customHeight="1">
      <c r="A166" s="10" t="s">
        <v>10</v>
      </c>
      <c r="B166" s="654" t="str">
        <f>IF(表示変換!B10="","",表示変換!B10)</f>
        <v/>
      </c>
      <c r="C166" s="654"/>
      <c r="D166" s="9"/>
      <c r="E166" s="10" t="s">
        <v>11</v>
      </c>
      <c r="F166" s="655" t="str">
        <f>IF(表示変換!I10="","",表示変換!I10)</f>
        <v/>
      </c>
      <c r="G166" s="655"/>
      <c r="H166" s="13" t="s">
        <v>12</v>
      </c>
      <c r="I166" s="14"/>
      <c r="J166" s="13" t="s">
        <v>13</v>
      </c>
      <c r="K166" s="655" t="str">
        <f>IF(表示変換!J10="","",表示変換!J10)</f>
        <v/>
      </c>
      <c r="L166" s="655"/>
      <c r="M166" s="10" t="s">
        <v>14</v>
      </c>
      <c r="N166" s="6"/>
      <c r="O166" s="654" t="s">
        <v>15</v>
      </c>
      <c r="P166" s="654"/>
      <c r="Q166" s="654" t="str">
        <f>IF(表示変換!H10="","",表示変換!H10)</f>
        <v/>
      </c>
      <c r="R166" s="654"/>
      <c r="S166" s="656" t="str">
        <f>IF(入力!$C$4="","",入力!$C$4)</f>
        <v>2015.08.15</v>
      </c>
      <c r="T166" s="656"/>
      <c r="U166" s="9" t="s">
        <v>102</v>
      </c>
      <c r="X166" s="25"/>
      <c r="Y166" s="25"/>
      <c r="Z166" s="25"/>
      <c r="AA166" s="25"/>
      <c r="AB166" s="25"/>
      <c r="AC166" s="25"/>
      <c r="AD166" s="25"/>
      <c r="AE166" s="25"/>
      <c r="AF166" s="25"/>
    </row>
    <row r="167" spans="1:32" ht="12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X167" s="25"/>
      <c r="Y167" s="25"/>
      <c r="Z167" s="25"/>
      <c r="AA167" s="25"/>
      <c r="AB167" s="25"/>
      <c r="AC167" s="25"/>
      <c r="AD167" s="25"/>
      <c r="AE167" s="25"/>
      <c r="AF167" s="25"/>
    </row>
    <row r="168" spans="1:32" ht="22.5" customHeight="1">
      <c r="A168" s="644" t="s">
        <v>5</v>
      </c>
      <c r="B168" s="647" t="s">
        <v>6</v>
      </c>
      <c r="C168" s="650" t="s">
        <v>0</v>
      </c>
      <c r="D168" s="638" t="s">
        <v>103</v>
      </c>
      <c r="E168" s="639"/>
      <c r="F168" s="638" t="s">
        <v>104</v>
      </c>
      <c r="G168" s="639"/>
      <c r="H168" s="638" t="s">
        <v>58</v>
      </c>
      <c r="I168" s="639"/>
      <c r="J168" s="638" t="s">
        <v>41</v>
      </c>
      <c r="K168" s="639"/>
      <c r="L168" s="640" t="s">
        <v>105</v>
      </c>
      <c r="M168" s="641"/>
      <c r="N168" s="640" t="s">
        <v>106</v>
      </c>
      <c r="O168" s="641"/>
      <c r="P168" s="640" t="s">
        <v>42</v>
      </c>
      <c r="Q168" s="641"/>
      <c r="R168" s="638" t="s">
        <v>107</v>
      </c>
      <c r="S168" s="639"/>
      <c r="T168" s="173" t="s">
        <v>1</v>
      </c>
      <c r="U168" s="174" t="s">
        <v>2</v>
      </c>
      <c r="X168" s="25"/>
      <c r="Y168" s="25"/>
      <c r="Z168" s="25"/>
      <c r="AA168" s="25"/>
      <c r="AB168" s="25"/>
      <c r="AC168" s="25"/>
      <c r="AD168" s="25"/>
      <c r="AE168" s="25"/>
      <c r="AF168" s="25"/>
    </row>
    <row r="169" spans="1:32">
      <c r="A169" s="645"/>
      <c r="B169" s="648"/>
      <c r="C169" s="651"/>
      <c r="D169" s="1" t="s">
        <v>3</v>
      </c>
      <c r="E169" s="3" t="s">
        <v>4</v>
      </c>
      <c r="F169" s="1" t="s">
        <v>3</v>
      </c>
      <c r="G169" s="3" t="s">
        <v>4</v>
      </c>
      <c r="H169" s="1" t="s">
        <v>3</v>
      </c>
      <c r="I169" s="3" t="s">
        <v>4</v>
      </c>
      <c r="J169" s="1" t="s">
        <v>3</v>
      </c>
      <c r="K169" s="3" t="s">
        <v>4</v>
      </c>
      <c r="L169" s="1" t="s">
        <v>3</v>
      </c>
      <c r="M169" s="3" t="s">
        <v>4</v>
      </c>
      <c r="N169" s="1" t="s">
        <v>3</v>
      </c>
      <c r="O169" s="3" t="s">
        <v>4</v>
      </c>
      <c r="P169" s="1" t="s">
        <v>3</v>
      </c>
      <c r="Q169" s="3" t="s">
        <v>4</v>
      </c>
      <c r="R169" s="1" t="s">
        <v>3</v>
      </c>
      <c r="S169" s="3" t="s">
        <v>4</v>
      </c>
      <c r="T169" s="7"/>
      <c r="U169" s="8"/>
      <c r="X169" s="25"/>
      <c r="Y169" s="25"/>
      <c r="Z169" s="25"/>
      <c r="AA169" s="25"/>
      <c r="AB169" s="25"/>
      <c r="AC169" s="25"/>
      <c r="AD169" s="25"/>
      <c r="AE169" s="25"/>
      <c r="AF169" s="25"/>
    </row>
    <row r="170" spans="1:32">
      <c r="A170" s="646"/>
      <c r="B170" s="649"/>
      <c r="C170" s="652"/>
      <c r="D170" s="2" t="str">
        <f>IF(表示変換!$N$5="","",表示変換!$N$5)</f>
        <v>sec</v>
      </c>
      <c r="E170" s="4" t="s">
        <v>7</v>
      </c>
      <c r="F170" s="2" t="str">
        <f>IF(表示変換!$O$5="","",表示変換!$O$5)</f>
        <v>sec</v>
      </c>
      <c r="G170" s="4" t="s">
        <v>7</v>
      </c>
      <c r="H170" s="2" t="str">
        <f>IF(表示変換!$P$5="","",表示変換!$P$5)</f>
        <v>sec</v>
      </c>
      <c r="I170" s="4" t="s">
        <v>7</v>
      </c>
      <c r="J170" s="2" t="str">
        <f>IF(表示変換!$Q$5="","",表示変換!$Q$5)</f>
        <v>cm</v>
      </c>
      <c r="K170" s="4" t="s">
        <v>7</v>
      </c>
      <c r="L170" s="2" t="str">
        <f>IF(表示変換!$R$5="","",表示変換!$R$5)</f>
        <v>cm</v>
      </c>
      <c r="M170" s="4" t="s">
        <v>7</v>
      </c>
      <c r="N170" s="2" t="str">
        <f>IF(表示変換!$S$5="","",表示変換!$S$5)</f>
        <v>m</v>
      </c>
      <c r="O170" s="4" t="s">
        <v>7</v>
      </c>
      <c r="P170" s="2" t="str">
        <f>IF(表示変換!$T$5="","",表示変換!$T$5)</f>
        <v>回</v>
      </c>
      <c r="Q170" s="4" t="s">
        <v>7</v>
      </c>
      <c r="R170" s="2" t="str">
        <f>IF(表示変換!$U$5="","",表示変換!$U$5)</f>
        <v>m</v>
      </c>
      <c r="S170" s="4" t="s">
        <v>7</v>
      </c>
      <c r="T170" s="2" t="s">
        <v>8</v>
      </c>
      <c r="U170" s="5" t="s">
        <v>9</v>
      </c>
      <c r="X170" s="26" t="s">
        <v>16</v>
      </c>
      <c r="Y170" s="26" t="s">
        <v>17</v>
      </c>
      <c r="Z170" s="26" t="s">
        <v>76</v>
      </c>
      <c r="AA170" s="26" t="s">
        <v>28</v>
      </c>
      <c r="AB170" s="26" t="s">
        <v>77</v>
      </c>
      <c r="AC170" s="26" t="s">
        <v>68</v>
      </c>
      <c r="AD170" s="26" t="s">
        <v>80</v>
      </c>
      <c r="AE170" s="11" t="s">
        <v>79</v>
      </c>
      <c r="AF170" s="25"/>
    </row>
    <row r="171" spans="1:32">
      <c r="A171" s="17" t="str">
        <f>IF(入力!$C$4="","",入力!$C$4)</f>
        <v>2015.08.15</v>
      </c>
      <c r="B171" s="20">
        <f>IF(表示変換!A10="","",表示変換!A10)</f>
        <v>5</v>
      </c>
      <c r="C171" s="18" t="str">
        <f>IF(表示変換!B10="","",表示変換!B10)</f>
        <v/>
      </c>
      <c r="D171" s="21" t="str">
        <f>IF(特定項目一覧!G10="","",特定項目一覧!G10)</f>
        <v/>
      </c>
      <c r="E171" s="27" t="str">
        <f>IF(特定項目一覧!H10="","",特定項目一覧!H10)</f>
        <v/>
      </c>
      <c r="F171" s="21" t="str">
        <f>IF(特定項目一覧!I10="","",特定項目一覧!I10)</f>
        <v/>
      </c>
      <c r="G171" s="22" t="str">
        <f>IF(特定項目一覧!J10="","",特定項目一覧!J10)</f>
        <v/>
      </c>
      <c r="H171" s="29" t="str">
        <f>IF(特定項目一覧!K10="","",特定項目一覧!K10)</f>
        <v/>
      </c>
      <c r="I171" s="27" t="str">
        <f>IF(特定項目一覧!L10="","",特定項目一覧!L10)</f>
        <v/>
      </c>
      <c r="J171" s="20" t="str">
        <f>IF(特定項目一覧!M10="","",特定項目一覧!M10)</f>
        <v/>
      </c>
      <c r="K171" s="22" t="str">
        <f>IF(特定項目一覧!N10="","",特定項目一覧!N10)</f>
        <v/>
      </c>
      <c r="L171" s="28" t="str">
        <f>IF(特定項目一覧!O10="","",特定項目一覧!O10)</f>
        <v/>
      </c>
      <c r="M171" s="27" t="str">
        <f>IF(特定項目一覧!P10="","",特定項目一覧!P10)</f>
        <v/>
      </c>
      <c r="N171" s="21" t="str">
        <f>IF(特定項目一覧!Q10="","",特定項目一覧!Q10)</f>
        <v/>
      </c>
      <c r="O171" s="22" t="str">
        <f>IF(特定項目一覧!R10="","",特定項目一覧!R10)</f>
        <v/>
      </c>
      <c r="P171" s="28" t="str">
        <f>IF(特定項目一覧!S10="","",特定項目一覧!S10)</f>
        <v/>
      </c>
      <c r="Q171" s="27" t="str">
        <f>IF(特定項目一覧!T10="","",特定項目一覧!T10)</f>
        <v/>
      </c>
      <c r="R171" s="20" t="str">
        <f>IF(特定項目一覧!U10="","",特定項目一覧!U10)</f>
        <v/>
      </c>
      <c r="S171" s="22" t="str">
        <f>IF(特定項目一覧!V10="","",特定項目一覧!V10)</f>
        <v/>
      </c>
      <c r="T171" s="28">
        <f>IF(特定項目一覧!W10="","",特定項目一覧!W10)</f>
        <v>0</v>
      </c>
      <c r="U171" s="22" t="str">
        <f>IF(特定項目一覧!X10="","",特定項目一覧!X10)</f>
        <v/>
      </c>
      <c r="W171" s="19" t="str">
        <f>IF(入力!$C$4="","",入力!$C$4)</f>
        <v>2015.08.15</v>
      </c>
      <c r="X171" s="30" t="str">
        <f>E171</f>
        <v/>
      </c>
      <c r="Y171" s="30" t="str">
        <f>G171</f>
        <v/>
      </c>
      <c r="Z171" s="30" t="str">
        <f>I171</f>
        <v/>
      </c>
      <c r="AA171" s="30" t="str">
        <f>K171</f>
        <v/>
      </c>
      <c r="AB171" s="30" t="str">
        <f>M171</f>
        <v/>
      </c>
      <c r="AC171" s="30" t="str">
        <f>O171</f>
        <v/>
      </c>
      <c r="AD171" s="30" t="str">
        <f>Q171</f>
        <v/>
      </c>
      <c r="AE171" s="30" t="str">
        <f>S171</f>
        <v/>
      </c>
      <c r="AF171" s="25"/>
    </row>
    <row r="172" spans="1:32">
      <c r="A172" s="71"/>
      <c r="B172" s="72"/>
      <c r="C172" s="73"/>
      <c r="D172" s="74"/>
      <c r="E172" s="75"/>
      <c r="F172" s="76"/>
      <c r="G172" s="77"/>
      <c r="H172" s="78"/>
      <c r="I172" s="75"/>
      <c r="J172" s="76"/>
      <c r="K172" s="77"/>
      <c r="L172" s="74"/>
      <c r="M172" s="75"/>
      <c r="N172" s="76"/>
      <c r="O172" s="77"/>
      <c r="P172" s="74"/>
      <c r="Q172" s="75"/>
      <c r="R172" s="72"/>
      <c r="S172" s="77"/>
      <c r="T172" s="78"/>
      <c r="U172" s="77"/>
      <c r="W172" s="19"/>
      <c r="X172" s="23"/>
      <c r="Y172" s="23"/>
      <c r="Z172" s="23"/>
      <c r="AA172" s="23"/>
      <c r="AB172" s="23"/>
      <c r="AC172" s="23"/>
      <c r="AD172" s="23"/>
      <c r="AE172" s="23"/>
      <c r="AF172" s="25"/>
    </row>
    <row r="173" spans="1:32">
      <c r="A173" s="79"/>
      <c r="B173" s="72"/>
      <c r="C173" s="77"/>
      <c r="D173" s="76"/>
      <c r="E173" s="77"/>
      <c r="F173" s="76"/>
      <c r="G173" s="77"/>
      <c r="H173" s="72"/>
      <c r="I173" s="77"/>
      <c r="J173" s="76"/>
      <c r="K173" s="77"/>
      <c r="L173" s="76"/>
      <c r="M173" s="77"/>
      <c r="N173" s="76"/>
      <c r="O173" s="77"/>
      <c r="P173" s="76"/>
      <c r="Q173" s="77"/>
      <c r="R173" s="72"/>
      <c r="S173" s="77"/>
      <c r="T173" s="72"/>
      <c r="U173" s="77"/>
      <c r="W173" s="19"/>
      <c r="X173" s="23"/>
      <c r="Y173" s="23"/>
      <c r="Z173" s="23"/>
      <c r="AA173" s="23"/>
      <c r="AB173" s="23"/>
      <c r="AC173" s="23"/>
      <c r="AD173" s="23"/>
      <c r="AE173" s="23"/>
      <c r="AF173" s="25"/>
    </row>
    <row r="174" spans="1:32">
      <c r="A174" s="79"/>
      <c r="B174" s="80"/>
      <c r="C174" s="81"/>
      <c r="D174" s="76"/>
      <c r="E174" s="75"/>
      <c r="F174" s="76"/>
      <c r="G174" s="77"/>
      <c r="H174" s="78"/>
      <c r="I174" s="75"/>
      <c r="J174" s="76"/>
      <c r="K174" s="77"/>
      <c r="L174" s="74"/>
      <c r="M174" s="75"/>
      <c r="N174" s="76"/>
      <c r="O174" s="77"/>
      <c r="P174" s="74"/>
      <c r="Q174" s="75"/>
      <c r="R174" s="72"/>
      <c r="S174" s="77"/>
      <c r="T174" s="78"/>
      <c r="U174" s="77"/>
      <c r="X174" s="25"/>
      <c r="Y174" s="25"/>
      <c r="Z174" s="25"/>
      <c r="AA174" s="25"/>
      <c r="AB174" s="25"/>
      <c r="AC174" s="25"/>
      <c r="AD174" s="25"/>
      <c r="AE174" s="25"/>
      <c r="AF174" s="25"/>
    </row>
    <row r="175" spans="1:3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X175" s="25"/>
      <c r="Y175" s="25"/>
      <c r="Z175" s="25"/>
      <c r="AA175" s="25"/>
      <c r="AB175" s="25"/>
      <c r="AC175" s="25"/>
      <c r="AD175" s="25"/>
      <c r="AE175" s="25"/>
      <c r="AF175" s="25"/>
    </row>
    <row r="176" spans="1:3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X176" s="25"/>
      <c r="Y176" s="25"/>
      <c r="Z176" s="25"/>
      <c r="AA176" s="25"/>
      <c r="AB176" s="25"/>
      <c r="AC176" s="25"/>
      <c r="AD176" s="25"/>
      <c r="AE176" s="25"/>
      <c r="AF176" s="25"/>
    </row>
    <row r="177" spans="1:3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X177" s="25"/>
      <c r="Y177" s="25"/>
      <c r="Z177" s="25"/>
      <c r="AA177" s="25"/>
      <c r="AB177" s="25"/>
      <c r="AC177" s="25"/>
      <c r="AD177" s="25"/>
      <c r="AE177" s="25"/>
      <c r="AF177" s="25"/>
    </row>
    <row r="178" spans="1:3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16"/>
      <c r="N178" s="6"/>
      <c r="O178" s="6"/>
      <c r="P178" s="6"/>
      <c r="Q178" s="6"/>
      <c r="R178" s="6"/>
      <c r="S178" s="6"/>
      <c r="T178" s="6"/>
      <c r="U178" s="6"/>
      <c r="X178" s="25"/>
      <c r="Y178" s="25"/>
      <c r="Z178" s="25"/>
      <c r="AA178" s="25"/>
      <c r="AB178" s="25"/>
      <c r="AC178" s="25"/>
      <c r="AD178" s="25"/>
      <c r="AE178" s="25"/>
      <c r="AF178" s="25"/>
    </row>
    <row r="179" spans="1:3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X179" s="25"/>
      <c r="Y179" s="25"/>
      <c r="Z179" s="25"/>
      <c r="AA179" s="25"/>
      <c r="AB179" s="25"/>
      <c r="AC179" s="25"/>
      <c r="AD179" s="25"/>
      <c r="AE179" s="25"/>
      <c r="AF179" s="25"/>
    </row>
    <row r="180" spans="1:3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X180" s="25"/>
      <c r="Y180" s="25"/>
      <c r="Z180" s="25"/>
      <c r="AA180" s="25"/>
      <c r="AB180" s="25"/>
      <c r="AC180" s="25"/>
      <c r="AD180" s="25"/>
      <c r="AE180" s="25"/>
      <c r="AF180" s="25"/>
    </row>
    <row r="181" spans="1:3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X181" s="25"/>
      <c r="Y181" s="25"/>
      <c r="Z181" s="25"/>
      <c r="AA181" s="25"/>
      <c r="AB181" s="25"/>
      <c r="AC181" s="25"/>
      <c r="AD181" s="25"/>
      <c r="AE181" s="25"/>
      <c r="AF181" s="25"/>
    </row>
    <row r="182" spans="1:3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X182" s="25"/>
      <c r="Y182" s="25"/>
      <c r="Z182" s="25"/>
      <c r="AA182" s="25"/>
      <c r="AB182" s="25"/>
      <c r="AC182" s="25"/>
      <c r="AD182" s="25"/>
      <c r="AE182" s="25"/>
      <c r="AF182" s="25"/>
    </row>
    <row r="183" spans="1:3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X183" s="25"/>
      <c r="Y183" s="25"/>
      <c r="Z183" s="25"/>
      <c r="AA183" s="25"/>
      <c r="AB183" s="25"/>
      <c r="AC183" s="25"/>
      <c r="AD183" s="25"/>
      <c r="AE183" s="25"/>
      <c r="AF183" s="25"/>
    </row>
    <row r="184" spans="1:3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X184" s="12" t="s">
        <v>24</v>
      </c>
      <c r="Y184" s="12" t="s">
        <v>96</v>
      </c>
      <c r="Z184" s="12" t="s">
        <v>25</v>
      </c>
      <c r="AA184" s="25"/>
      <c r="AB184" s="25"/>
      <c r="AC184" s="25"/>
      <c r="AD184" s="25"/>
      <c r="AE184" s="25"/>
      <c r="AF184" s="25"/>
    </row>
    <row r="185" spans="1:3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W185" s="19" t="str">
        <f>IF(入力!$C$4="","",入力!$C$4)</f>
        <v>2015.08.15</v>
      </c>
      <c r="X185" s="24" t="str">
        <f>IF(特定項目一覧!AL10="","",特定項目一覧!AL10)</f>
        <v/>
      </c>
      <c r="Y185" s="31" t="str">
        <f>IF(特定項目一覧!AK10="","",特定項目一覧!AK10)</f>
        <v/>
      </c>
      <c r="Z185" s="32" t="str">
        <f>IF(特定項目一覧!AM10="","",特定項目一覧!AM10)</f>
        <v/>
      </c>
      <c r="AA185" s="25"/>
      <c r="AB185" s="25"/>
      <c r="AC185" s="25"/>
      <c r="AD185" s="25"/>
      <c r="AE185" s="25"/>
      <c r="AF185" s="25"/>
    </row>
    <row r="186" spans="1:3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W186" s="19"/>
      <c r="X186" s="24"/>
      <c r="Y186" s="24"/>
      <c r="Z186" s="24"/>
      <c r="AA186" s="25"/>
      <c r="AB186" s="25"/>
      <c r="AC186" s="25"/>
      <c r="AD186" s="25"/>
      <c r="AE186" s="25"/>
      <c r="AF186" s="25"/>
    </row>
    <row r="187" spans="1:3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W187" s="19"/>
      <c r="X187" s="34"/>
      <c r="Y187" s="34"/>
      <c r="Z187" s="35"/>
      <c r="AA187" s="25"/>
      <c r="AB187" s="25"/>
      <c r="AC187" s="25"/>
      <c r="AD187" s="25"/>
      <c r="AE187" s="25"/>
      <c r="AF187" s="25"/>
    </row>
    <row r="188" spans="1:3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X188" s="25"/>
      <c r="Y188" s="25"/>
      <c r="Z188" s="25"/>
      <c r="AA188" s="25"/>
      <c r="AB188" s="25"/>
      <c r="AC188" s="25"/>
      <c r="AD188" s="25"/>
      <c r="AE188" s="25"/>
      <c r="AF188" s="25"/>
    </row>
    <row r="189" spans="1:3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X189" s="25"/>
      <c r="Y189" s="25"/>
      <c r="Z189" s="25"/>
      <c r="AA189" s="25"/>
      <c r="AB189" s="25"/>
      <c r="AC189" s="25"/>
      <c r="AD189" s="25"/>
      <c r="AE189" s="25"/>
      <c r="AF189" s="25"/>
    </row>
    <row r="190" spans="1:3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X190" s="25"/>
      <c r="Y190" s="25"/>
      <c r="Z190" s="25"/>
      <c r="AA190" s="25"/>
      <c r="AB190" s="25"/>
      <c r="AC190" s="25"/>
      <c r="AD190" s="25"/>
      <c r="AE190" s="25"/>
      <c r="AF190" s="25"/>
    </row>
    <row r="191" spans="1:3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X191" s="25"/>
      <c r="Y191" s="25"/>
      <c r="Z191" s="25"/>
      <c r="AA191" s="25"/>
      <c r="AB191" s="25"/>
      <c r="AC191" s="25"/>
      <c r="AD191" s="25"/>
      <c r="AE191" s="25"/>
      <c r="AF191" s="25"/>
    </row>
    <row r="192" spans="1:3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X192" s="25"/>
      <c r="Y192" s="25"/>
      <c r="Z192" s="25"/>
      <c r="AA192" s="25"/>
      <c r="AB192" s="25"/>
      <c r="AC192" s="25"/>
      <c r="AD192" s="25"/>
      <c r="AE192" s="25"/>
      <c r="AF192" s="25"/>
    </row>
    <row r="193" spans="1:3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X193" s="25"/>
      <c r="Y193" s="25"/>
      <c r="Z193" s="25"/>
      <c r="AA193" s="25"/>
      <c r="AB193" s="25"/>
      <c r="AC193" s="25"/>
      <c r="AD193" s="25"/>
      <c r="AE193" s="25"/>
      <c r="AF193" s="25"/>
    </row>
    <row r="194" spans="1:3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X194" s="25"/>
      <c r="Y194" s="25"/>
      <c r="Z194" s="25"/>
      <c r="AA194" s="25"/>
      <c r="AB194" s="25"/>
      <c r="AC194" s="25"/>
      <c r="AD194" s="25"/>
      <c r="AE194" s="25"/>
      <c r="AF194" s="25"/>
    </row>
    <row r="195" spans="1:3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X195" s="25"/>
      <c r="Y195" s="25"/>
      <c r="Z195" s="25"/>
      <c r="AA195" s="25"/>
      <c r="AB195" s="25"/>
      <c r="AC195" s="25"/>
      <c r="AD195" s="25"/>
      <c r="AE195" s="25"/>
      <c r="AF195" s="25"/>
    </row>
    <row r="196" spans="1:3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X196" s="25"/>
      <c r="Y196" s="25"/>
      <c r="Z196" s="25"/>
      <c r="AA196" s="25"/>
      <c r="AB196" s="25"/>
      <c r="AC196" s="25"/>
      <c r="AD196" s="25"/>
      <c r="AE196" s="25"/>
      <c r="AF196" s="25"/>
    </row>
    <row r="197" spans="1:3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X197" s="25"/>
      <c r="Y197" s="25"/>
      <c r="Z197" s="25"/>
      <c r="AA197" s="25"/>
      <c r="AB197" s="25"/>
      <c r="AC197" s="25"/>
      <c r="AD197" s="25"/>
      <c r="AE197" s="25"/>
      <c r="AF197" s="25"/>
    </row>
    <row r="198" spans="1:3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X198" s="25"/>
      <c r="Y198" s="25"/>
      <c r="Z198" s="25"/>
      <c r="AA198" s="25"/>
      <c r="AB198" s="25"/>
      <c r="AC198" s="25"/>
      <c r="AD198" s="25"/>
      <c r="AE198" s="25"/>
      <c r="AF198" s="25"/>
    </row>
    <row r="199" spans="1:32">
      <c r="X199" s="25"/>
      <c r="Y199" s="25"/>
      <c r="Z199" s="25"/>
      <c r="AA199" s="25"/>
      <c r="AB199" s="25"/>
      <c r="AC199" s="25"/>
      <c r="AD199" s="25"/>
      <c r="AE199" s="25"/>
      <c r="AF199" s="25"/>
    </row>
    <row r="200" spans="1:32">
      <c r="X200" s="25"/>
      <c r="Y200" s="25"/>
      <c r="Z200" s="25"/>
      <c r="AA200" s="25"/>
      <c r="AB200" s="25"/>
      <c r="AC200" s="25"/>
      <c r="AD200" s="25"/>
      <c r="AE200" s="25"/>
      <c r="AF200" s="25"/>
    </row>
    <row r="201" spans="1:32">
      <c r="X201" s="25"/>
      <c r="Y201" s="25"/>
      <c r="Z201" s="25"/>
      <c r="AA201" s="25"/>
      <c r="AB201" s="25"/>
      <c r="AC201" s="25"/>
      <c r="AD201" s="25"/>
      <c r="AE201" s="25"/>
      <c r="AF201" s="25"/>
    </row>
    <row r="202" spans="1:32">
      <c r="A202" s="628"/>
      <c r="B202" s="629"/>
      <c r="C202" s="629"/>
      <c r="D202" s="629"/>
      <c r="E202" s="629"/>
      <c r="F202" s="629"/>
      <c r="G202" s="629"/>
      <c r="H202" s="629"/>
      <c r="I202" s="629"/>
      <c r="J202" s="629"/>
      <c r="K202" s="630"/>
      <c r="L202" s="12" t="s">
        <v>20</v>
      </c>
      <c r="M202" s="637" t="s">
        <v>18</v>
      </c>
      <c r="N202" s="637"/>
      <c r="O202" s="637"/>
      <c r="P202" s="637"/>
      <c r="Q202" s="637"/>
      <c r="R202" s="637"/>
      <c r="S202" s="637"/>
      <c r="T202" s="637"/>
      <c r="U202" s="637"/>
      <c r="X202" s="12"/>
      <c r="Y202" s="167"/>
      <c r="Z202" s="167"/>
      <c r="AA202" s="167"/>
      <c r="AB202" s="167"/>
      <c r="AC202" s="167"/>
      <c r="AD202" s="167"/>
      <c r="AE202" s="167"/>
      <c r="AF202" s="167"/>
    </row>
    <row r="203" spans="1:32">
      <c r="A203" s="631"/>
      <c r="B203" s="632"/>
      <c r="C203" s="632"/>
      <c r="D203" s="632"/>
      <c r="E203" s="632"/>
      <c r="F203" s="632"/>
      <c r="G203" s="632"/>
      <c r="H203" s="632"/>
      <c r="I203" s="632"/>
      <c r="J203" s="632"/>
      <c r="K203" s="633"/>
      <c r="L203" s="12" t="s">
        <v>20</v>
      </c>
      <c r="M203" s="642" t="s">
        <v>19</v>
      </c>
      <c r="N203" s="642"/>
      <c r="O203" s="642"/>
      <c r="P203" s="642"/>
      <c r="Q203" s="642"/>
      <c r="R203" s="642"/>
      <c r="S203" s="642"/>
      <c r="T203" s="642"/>
      <c r="U203" s="642"/>
      <c r="X203" s="12"/>
      <c r="Y203" s="168"/>
      <c r="Z203" s="168"/>
      <c r="AA203" s="168"/>
      <c r="AB203" s="168"/>
      <c r="AC203" s="168"/>
      <c r="AD203" s="168"/>
      <c r="AE203" s="168"/>
      <c r="AF203" s="168"/>
    </row>
    <row r="204" spans="1:32">
      <c r="A204" s="634"/>
      <c r="B204" s="635"/>
      <c r="C204" s="635"/>
      <c r="D204" s="635"/>
      <c r="E204" s="635"/>
      <c r="F204" s="635"/>
      <c r="G204" s="635"/>
      <c r="H204" s="635"/>
      <c r="I204" s="635"/>
      <c r="J204" s="635"/>
      <c r="K204" s="636"/>
      <c r="L204" s="12" t="s">
        <v>20</v>
      </c>
      <c r="M204" s="643" t="s">
        <v>108</v>
      </c>
      <c r="N204" s="643"/>
      <c r="O204" s="643"/>
      <c r="P204" s="643"/>
      <c r="Q204" s="643"/>
      <c r="R204" s="643"/>
      <c r="S204" s="643"/>
      <c r="T204" s="643"/>
      <c r="U204" s="643"/>
      <c r="X204" s="12"/>
      <c r="Y204" s="169"/>
      <c r="Z204" s="169"/>
      <c r="AA204" s="169"/>
      <c r="AB204" s="169"/>
      <c r="AC204" s="169"/>
      <c r="AD204" s="169"/>
      <c r="AE204" s="169"/>
      <c r="AF204" s="169"/>
    </row>
    <row r="206" spans="1:32" ht="30" customHeight="1">
      <c r="A206" s="653" t="str">
        <f>$A$1</f>
        <v>２０１５年　全国●●●選抜　バレーボール体力指数レーダーチャート</v>
      </c>
      <c r="B206" s="653"/>
      <c r="C206" s="653"/>
      <c r="D206" s="653"/>
      <c r="E206" s="653"/>
      <c r="F206" s="653"/>
      <c r="G206" s="653"/>
      <c r="H206" s="653"/>
      <c r="I206" s="653"/>
      <c r="J206" s="653"/>
      <c r="K206" s="653"/>
      <c r="L206" s="653"/>
      <c r="M206" s="653"/>
      <c r="N206" s="653"/>
      <c r="O206" s="653"/>
      <c r="P206" s="653"/>
      <c r="Q206" s="653"/>
      <c r="R206" s="653"/>
      <c r="S206" s="653"/>
      <c r="T206" s="653"/>
      <c r="U206" s="653"/>
      <c r="X206" s="25"/>
      <c r="Y206" s="25"/>
      <c r="Z206" s="25"/>
      <c r="AA206" s="25"/>
      <c r="AB206" s="25"/>
      <c r="AC206" s="25"/>
      <c r="AD206" s="25"/>
      <c r="AE206" s="25"/>
      <c r="AF206" s="25"/>
    </row>
    <row r="207" spans="1:32" ht="22.5" customHeight="1">
      <c r="A207" s="10" t="s">
        <v>10</v>
      </c>
      <c r="B207" s="654" t="str">
        <f>IF(表示変換!B11="","",表示変換!B11)</f>
        <v/>
      </c>
      <c r="C207" s="654"/>
      <c r="D207" s="9"/>
      <c r="E207" s="10" t="s">
        <v>11</v>
      </c>
      <c r="F207" s="655" t="str">
        <f>IF(表示変換!I11="","",表示変換!I11)</f>
        <v/>
      </c>
      <c r="G207" s="655"/>
      <c r="H207" s="13" t="s">
        <v>12</v>
      </c>
      <c r="I207" s="14"/>
      <c r="J207" s="13" t="s">
        <v>13</v>
      </c>
      <c r="K207" s="655" t="str">
        <f>IF(表示変換!J11="","",表示変換!J11)</f>
        <v/>
      </c>
      <c r="L207" s="655"/>
      <c r="M207" s="10" t="s">
        <v>14</v>
      </c>
      <c r="N207" s="6"/>
      <c r="O207" s="654" t="s">
        <v>15</v>
      </c>
      <c r="P207" s="654"/>
      <c r="Q207" s="654" t="str">
        <f>IF(表示変換!H11="","",表示変換!H11)</f>
        <v/>
      </c>
      <c r="R207" s="654"/>
      <c r="S207" s="656" t="str">
        <f>IF(入力!$C$4="","",入力!$C$4)</f>
        <v>2015.08.15</v>
      </c>
      <c r="T207" s="656"/>
      <c r="U207" s="9" t="s">
        <v>102</v>
      </c>
      <c r="X207" s="25"/>
      <c r="Y207" s="25"/>
      <c r="Z207" s="25"/>
      <c r="AA207" s="25"/>
      <c r="AB207" s="25"/>
      <c r="AC207" s="25"/>
      <c r="AD207" s="25"/>
      <c r="AE207" s="25"/>
      <c r="AF207" s="25"/>
    </row>
    <row r="208" spans="1:32" ht="12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X208" s="25"/>
      <c r="Y208" s="25"/>
      <c r="Z208" s="25"/>
      <c r="AA208" s="25"/>
      <c r="AB208" s="25"/>
      <c r="AC208" s="25"/>
      <c r="AD208" s="25"/>
      <c r="AE208" s="25"/>
      <c r="AF208" s="25"/>
    </row>
    <row r="209" spans="1:32" ht="22.5" customHeight="1">
      <c r="A209" s="644" t="s">
        <v>5</v>
      </c>
      <c r="B209" s="647" t="s">
        <v>6</v>
      </c>
      <c r="C209" s="650" t="s">
        <v>0</v>
      </c>
      <c r="D209" s="638" t="s">
        <v>45</v>
      </c>
      <c r="E209" s="639"/>
      <c r="F209" s="638" t="s">
        <v>57</v>
      </c>
      <c r="G209" s="639"/>
      <c r="H209" s="638" t="s">
        <v>58</v>
      </c>
      <c r="I209" s="639"/>
      <c r="J209" s="638" t="s">
        <v>41</v>
      </c>
      <c r="K209" s="639"/>
      <c r="L209" s="640" t="s">
        <v>60</v>
      </c>
      <c r="M209" s="641"/>
      <c r="N209" s="640" t="s">
        <v>61</v>
      </c>
      <c r="O209" s="641"/>
      <c r="P209" s="640" t="s">
        <v>42</v>
      </c>
      <c r="Q209" s="641"/>
      <c r="R209" s="638" t="s">
        <v>46</v>
      </c>
      <c r="S209" s="639"/>
      <c r="T209" s="173" t="s">
        <v>1</v>
      </c>
      <c r="U209" s="174" t="s">
        <v>2</v>
      </c>
      <c r="X209" s="25"/>
      <c r="Y209" s="25"/>
      <c r="Z209" s="25"/>
      <c r="AA209" s="25"/>
      <c r="AB209" s="25"/>
      <c r="AC209" s="25"/>
      <c r="AD209" s="25"/>
      <c r="AE209" s="25"/>
      <c r="AF209" s="25"/>
    </row>
    <row r="210" spans="1:32">
      <c r="A210" s="645"/>
      <c r="B210" s="648"/>
      <c r="C210" s="651"/>
      <c r="D210" s="1" t="s">
        <v>3</v>
      </c>
      <c r="E210" s="3" t="s">
        <v>4</v>
      </c>
      <c r="F210" s="1" t="s">
        <v>3</v>
      </c>
      <c r="G210" s="3" t="s">
        <v>4</v>
      </c>
      <c r="H210" s="1" t="s">
        <v>3</v>
      </c>
      <c r="I210" s="3" t="s">
        <v>4</v>
      </c>
      <c r="J210" s="1" t="s">
        <v>3</v>
      </c>
      <c r="K210" s="3" t="s">
        <v>4</v>
      </c>
      <c r="L210" s="1" t="s">
        <v>3</v>
      </c>
      <c r="M210" s="3" t="s">
        <v>4</v>
      </c>
      <c r="N210" s="1" t="s">
        <v>3</v>
      </c>
      <c r="O210" s="3" t="s">
        <v>4</v>
      </c>
      <c r="P210" s="1" t="s">
        <v>3</v>
      </c>
      <c r="Q210" s="3" t="s">
        <v>4</v>
      </c>
      <c r="R210" s="1" t="s">
        <v>3</v>
      </c>
      <c r="S210" s="3" t="s">
        <v>4</v>
      </c>
      <c r="T210" s="7"/>
      <c r="U210" s="8"/>
      <c r="X210" s="25"/>
      <c r="Y210" s="25"/>
      <c r="Z210" s="25"/>
      <c r="AA210" s="25"/>
      <c r="AB210" s="25"/>
      <c r="AC210" s="25"/>
      <c r="AD210" s="25"/>
      <c r="AE210" s="25"/>
      <c r="AF210" s="25"/>
    </row>
    <row r="211" spans="1:32">
      <c r="A211" s="646"/>
      <c r="B211" s="649"/>
      <c r="C211" s="652"/>
      <c r="D211" s="2" t="str">
        <f>IF(表示変換!$N$5="","",表示変換!$N$5)</f>
        <v>sec</v>
      </c>
      <c r="E211" s="4" t="s">
        <v>7</v>
      </c>
      <c r="F211" s="2" t="str">
        <f>IF(表示変換!$O$5="","",表示変換!$O$5)</f>
        <v>sec</v>
      </c>
      <c r="G211" s="4" t="s">
        <v>7</v>
      </c>
      <c r="H211" s="2" t="str">
        <f>IF(表示変換!$P$5="","",表示変換!$P$5)</f>
        <v>sec</v>
      </c>
      <c r="I211" s="4" t="s">
        <v>7</v>
      </c>
      <c r="J211" s="2" t="str">
        <f>IF(表示変換!$Q$5="","",表示変換!$Q$5)</f>
        <v>cm</v>
      </c>
      <c r="K211" s="4" t="s">
        <v>7</v>
      </c>
      <c r="L211" s="2" t="str">
        <f>IF(表示変換!$R$5="","",表示変換!$R$5)</f>
        <v>cm</v>
      </c>
      <c r="M211" s="4" t="s">
        <v>7</v>
      </c>
      <c r="N211" s="2" t="str">
        <f>IF(表示変換!$S$5="","",表示変換!$S$5)</f>
        <v>m</v>
      </c>
      <c r="O211" s="4" t="s">
        <v>7</v>
      </c>
      <c r="P211" s="2" t="str">
        <f>IF(表示変換!$T$5="","",表示変換!$T$5)</f>
        <v>回</v>
      </c>
      <c r="Q211" s="4" t="s">
        <v>7</v>
      </c>
      <c r="R211" s="2" t="str">
        <f>IF(表示変換!$U$5="","",表示変換!$U$5)</f>
        <v>m</v>
      </c>
      <c r="S211" s="4" t="s">
        <v>7</v>
      </c>
      <c r="T211" s="2" t="s">
        <v>8</v>
      </c>
      <c r="U211" s="5" t="s">
        <v>9</v>
      </c>
      <c r="X211" s="26" t="s">
        <v>16</v>
      </c>
      <c r="Y211" s="26" t="s">
        <v>17</v>
      </c>
      <c r="Z211" s="26" t="s">
        <v>76</v>
      </c>
      <c r="AA211" s="26" t="s">
        <v>28</v>
      </c>
      <c r="AB211" s="26" t="s">
        <v>77</v>
      </c>
      <c r="AC211" s="26" t="s">
        <v>68</v>
      </c>
      <c r="AD211" s="26" t="s">
        <v>80</v>
      </c>
      <c r="AE211" s="11" t="s">
        <v>79</v>
      </c>
      <c r="AF211" s="25"/>
    </row>
    <row r="212" spans="1:32">
      <c r="A212" s="17" t="str">
        <f>IF(入力!$C$4="","",入力!$C$4)</f>
        <v>2015.08.15</v>
      </c>
      <c r="B212" s="20">
        <f>IF(表示変換!A11="","",表示変換!A11)</f>
        <v>6</v>
      </c>
      <c r="C212" s="18" t="str">
        <f>IF(表示変換!B11="","",表示変換!B11)</f>
        <v/>
      </c>
      <c r="D212" s="21" t="str">
        <f>IF(特定項目一覧!G11="","",特定項目一覧!G11)</f>
        <v/>
      </c>
      <c r="E212" s="27" t="str">
        <f>IF(特定項目一覧!H11="","",特定項目一覧!H11)</f>
        <v/>
      </c>
      <c r="F212" s="21" t="str">
        <f>IF(特定項目一覧!I11="","",特定項目一覧!I11)</f>
        <v/>
      </c>
      <c r="G212" s="22" t="str">
        <f>IF(特定項目一覧!J11="","",特定項目一覧!J11)</f>
        <v/>
      </c>
      <c r="H212" s="29" t="str">
        <f>IF(特定項目一覧!K11="","",特定項目一覧!K11)</f>
        <v/>
      </c>
      <c r="I212" s="27" t="str">
        <f>IF(特定項目一覧!L11="","",特定項目一覧!L11)</f>
        <v/>
      </c>
      <c r="J212" s="20" t="str">
        <f>IF(特定項目一覧!M11="","",特定項目一覧!M11)</f>
        <v/>
      </c>
      <c r="K212" s="22" t="str">
        <f>IF(特定項目一覧!N11="","",特定項目一覧!N11)</f>
        <v/>
      </c>
      <c r="L212" s="28" t="str">
        <f>IF(特定項目一覧!O11="","",特定項目一覧!O11)</f>
        <v/>
      </c>
      <c r="M212" s="27" t="str">
        <f>IF(特定項目一覧!P11="","",特定項目一覧!P11)</f>
        <v/>
      </c>
      <c r="N212" s="21" t="str">
        <f>IF(特定項目一覧!Q11="","",特定項目一覧!Q11)</f>
        <v/>
      </c>
      <c r="O212" s="22" t="str">
        <f>IF(特定項目一覧!R11="","",特定項目一覧!R11)</f>
        <v/>
      </c>
      <c r="P212" s="28" t="str">
        <f>IF(特定項目一覧!S11="","",特定項目一覧!S11)</f>
        <v/>
      </c>
      <c r="Q212" s="27" t="str">
        <f>IF(特定項目一覧!T11="","",特定項目一覧!T11)</f>
        <v/>
      </c>
      <c r="R212" s="20" t="str">
        <f>IF(特定項目一覧!U11="","",特定項目一覧!U11)</f>
        <v/>
      </c>
      <c r="S212" s="22" t="str">
        <f>IF(特定項目一覧!V11="","",特定項目一覧!V11)</f>
        <v/>
      </c>
      <c r="T212" s="28">
        <f>IF(特定項目一覧!W11="","",特定項目一覧!W11)</f>
        <v>0</v>
      </c>
      <c r="U212" s="22" t="str">
        <f>IF(特定項目一覧!X11="","",特定項目一覧!X11)</f>
        <v/>
      </c>
      <c r="W212" s="19" t="str">
        <f>IF(入力!$C$4="","",入力!$C$4)</f>
        <v>2015.08.15</v>
      </c>
      <c r="X212" s="30" t="str">
        <f>E212</f>
        <v/>
      </c>
      <c r="Y212" s="30" t="str">
        <f>G212</f>
        <v/>
      </c>
      <c r="Z212" s="30" t="str">
        <f>I212</f>
        <v/>
      </c>
      <c r="AA212" s="30" t="str">
        <f>K212</f>
        <v/>
      </c>
      <c r="AB212" s="30" t="str">
        <f>M212</f>
        <v/>
      </c>
      <c r="AC212" s="30" t="str">
        <f>O212</f>
        <v/>
      </c>
      <c r="AD212" s="30" t="str">
        <f>Q212</f>
        <v/>
      </c>
      <c r="AE212" s="30" t="str">
        <f>S212</f>
        <v/>
      </c>
      <c r="AF212" s="25"/>
    </row>
    <row r="213" spans="1:32">
      <c r="A213" s="71"/>
      <c r="B213" s="72"/>
      <c r="C213" s="73"/>
      <c r="D213" s="74"/>
      <c r="E213" s="75"/>
      <c r="F213" s="76"/>
      <c r="G213" s="77"/>
      <c r="H213" s="78"/>
      <c r="I213" s="75"/>
      <c r="J213" s="76"/>
      <c r="K213" s="77"/>
      <c r="L213" s="74"/>
      <c r="M213" s="75"/>
      <c r="N213" s="76"/>
      <c r="O213" s="77"/>
      <c r="P213" s="74"/>
      <c r="Q213" s="75"/>
      <c r="R213" s="72"/>
      <c r="S213" s="77"/>
      <c r="T213" s="78"/>
      <c r="U213" s="77"/>
      <c r="W213" s="19"/>
      <c r="X213" s="23"/>
      <c r="Y213" s="23"/>
      <c r="Z213" s="23"/>
      <c r="AA213" s="23"/>
      <c r="AB213" s="23"/>
      <c r="AC213" s="23"/>
      <c r="AD213" s="23"/>
      <c r="AE213" s="23"/>
      <c r="AF213" s="25"/>
    </row>
    <row r="214" spans="1:32">
      <c r="A214" s="79"/>
      <c r="B214" s="72"/>
      <c r="C214" s="77"/>
      <c r="D214" s="76"/>
      <c r="E214" s="77"/>
      <c r="F214" s="76"/>
      <c r="G214" s="77"/>
      <c r="H214" s="72"/>
      <c r="I214" s="77"/>
      <c r="J214" s="76"/>
      <c r="K214" s="77"/>
      <c r="L214" s="76"/>
      <c r="M214" s="77"/>
      <c r="N214" s="76"/>
      <c r="O214" s="77"/>
      <c r="P214" s="76"/>
      <c r="Q214" s="77"/>
      <c r="R214" s="72"/>
      <c r="S214" s="77"/>
      <c r="T214" s="72"/>
      <c r="U214" s="77"/>
      <c r="W214" s="19"/>
      <c r="X214" s="23"/>
      <c r="Y214" s="23"/>
      <c r="Z214" s="23"/>
      <c r="AA214" s="23"/>
      <c r="AB214" s="23"/>
      <c r="AC214" s="23"/>
      <c r="AD214" s="23"/>
      <c r="AE214" s="23"/>
      <c r="AF214" s="25"/>
    </row>
    <row r="215" spans="1:32">
      <c r="A215" s="79"/>
      <c r="B215" s="80"/>
      <c r="C215" s="81"/>
      <c r="D215" s="76"/>
      <c r="E215" s="75"/>
      <c r="F215" s="76"/>
      <c r="G215" s="77"/>
      <c r="H215" s="78"/>
      <c r="I215" s="75"/>
      <c r="J215" s="76"/>
      <c r="K215" s="77"/>
      <c r="L215" s="74"/>
      <c r="M215" s="75"/>
      <c r="N215" s="76"/>
      <c r="O215" s="77"/>
      <c r="P215" s="74"/>
      <c r="Q215" s="75"/>
      <c r="R215" s="72"/>
      <c r="S215" s="77"/>
      <c r="T215" s="78"/>
      <c r="U215" s="77"/>
      <c r="X215" s="25"/>
      <c r="Y215" s="25"/>
      <c r="Z215" s="25"/>
      <c r="AA215" s="25"/>
      <c r="AB215" s="25"/>
      <c r="AC215" s="25"/>
      <c r="AD215" s="25"/>
      <c r="AE215" s="25"/>
      <c r="AF215" s="25"/>
    </row>
    <row r="216" spans="1:3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X216" s="25"/>
      <c r="Y216" s="25"/>
      <c r="Z216" s="25"/>
      <c r="AA216" s="25"/>
      <c r="AB216" s="25"/>
      <c r="AC216" s="25"/>
      <c r="AD216" s="25"/>
      <c r="AE216" s="25"/>
      <c r="AF216" s="25"/>
    </row>
    <row r="217" spans="1:3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X217" s="25"/>
      <c r="Y217" s="25"/>
      <c r="Z217" s="25"/>
      <c r="AA217" s="25"/>
      <c r="AB217" s="25"/>
      <c r="AC217" s="25"/>
      <c r="AD217" s="25"/>
      <c r="AE217" s="25"/>
      <c r="AF217" s="25"/>
    </row>
    <row r="218" spans="1:3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X218" s="25"/>
      <c r="Y218" s="25"/>
      <c r="Z218" s="25"/>
      <c r="AA218" s="25"/>
      <c r="AB218" s="25"/>
      <c r="AC218" s="25"/>
      <c r="AD218" s="25"/>
      <c r="AE218" s="25"/>
      <c r="AF218" s="25"/>
    </row>
    <row r="219" spans="1:3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16"/>
      <c r="N219" s="6"/>
      <c r="O219" s="6"/>
      <c r="P219" s="6"/>
      <c r="Q219" s="6"/>
      <c r="R219" s="6"/>
      <c r="S219" s="6"/>
      <c r="T219" s="6"/>
      <c r="U219" s="6"/>
      <c r="X219" s="25"/>
      <c r="Y219" s="25"/>
      <c r="Z219" s="25"/>
      <c r="AA219" s="25"/>
      <c r="AB219" s="25"/>
      <c r="AC219" s="25"/>
      <c r="AD219" s="25"/>
      <c r="AE219" s="25"/>
      <c r="AF219" s="25"/>
    </row>
    <row r="220" spans="1:3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X220" s="25"/>
      <c r="Y220" s="25"/>
      <c r="Z220" s="25"/>
      <c r="AA220" s="25"/>
      <c r="AB220" s="25"/>
      <c r="AC220" s="25"/>
      <c r="AD220" s="25"/>
      <c r="AE220" s="25"/>
      <c r="AF220" s="25"/>
    </row>
    <row r="221" spans="1:3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X221" s="25"/>
      <c r="Y221" s="25"/>
      <c r="Z221" s="25"/>
      <c r="AA221" s="25"/>
      <c r="AB221" s="25"/>
      <c r="AC221" s="25"/>
      <c r="AD221" s="25"/>
      <c r="AE221" s="25"/>
      <c r="AF221" s="25"/>
    </row>
    <row r="222" spans="1:3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X222" s="25"/>
      <c r="Y222" s="25"/>
      <c r="Z222" s="25"/>
      <c r="AA222" s="25"/>
      <c r="AB222" s="25"/>
      <c r="AC222" s="25"/>
      <c r="AD222" s="25"/>
      <c r="AE222" s="25"/>
      <c r="AF222" s="25"/>
    </row>
    <row r="223" spans="1:3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X223" s="25"/>
      <c r="Y223" s="25"/>
      <c r="Z223" s="25"/>
      <c r="AA223" s="25"/>
      <c r="AB223" s="25"/>
      <c r="AC223" s="25"/>
      <c r="AD223" s="25"/>
      <c r="AE223" s="25"/>
      <c r="AF223" s="25"/>
    </row>
    <row r="224" spans="1:3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X224" s="25"/>
      <c r="Y224" s="25"/>
      <c r="Z224" s="25"/>
      <c r="AA224" s="25"/>
      <c r="AB224" s="25"/>
      <c r="AC224" s="25"/>
      <c r="AD224" s="25"/>
      <c r="AE224" s="25"/>
      <c r="AF224" s="25"/>
    </row>
    <row r="225" spans="1:3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X225" s="12" t="s">
        <v>24</v>
      </c>
      <c r="Y225" s="12" t="s">
        <v>96</v>
      </c>
      <c r="Z225" s="12" t="s">
        <v>25</v>
      </c>
      <c r="AA225" s="25"/>
      <c r="AB225" s="25"/>
      <c r="AC225" s="25"/>
      <c r="AD225" s="25"/>
      <c r="AE225" s="25"/>
      <c r="AF225" s="25"/>
    </row>
    <row r="226" spans="1:3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W226" s="19" t="str">
        <f>IF(入力!$C$4="","",入力!$C$4)</f>
        <v>2015.08.15</v>
      </c>
      <c r="X226" s="24" t="str">
        <f>IF(特定項目一覧!AL11="","",特定項目一覧!AL11)</f>
        <v/>
      </c>
      <c r="Y226" s="31" t="str">
        <f>IF(特定項目一覧!AK11="","",特定項目一覧!AK11)</f>
        <v/>
      </c>
      <c r="Z226" s="32" t="str">
        <f>IF(特定項目一覧!AM11="","",特定項目一覧!AM11)</f>
        <v/>
      </c>
      <c r="AA226" s="25"/>
      <c r="AB226" s="25"/>
      <c r="AC226" s="25"/>
      <c r="AD226" s="25"/>
      <c r="AE226" s="25"/>
      <c r="AF226" s="25"/>
    </row>
    <row r="227" spans="1:3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W227" s="19"/>
      <c r="X227" s="24"/>
      <c r="Y227" s="24"/>
      <c r="Z227" s="24"/>
      <c r="AA227" s="25"/>
      <c r="AB227" s="25"/>
      <c r="AC227" s="25"/>
      <c r="AD227" s="25"/>
      <c r="AE227" s="25"/>
      <c r="AF227" s="25"/>
    </row>
    <row r="228" spans="1:3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W228" s="19"/>
      <c r="X228" s="34"/>
      <c r="Y228" s="34"/>
      <c r="Z228" s="35"/>
      <c r="AA228" s="25"/>
      <c r="AB228" s="25"/>
      <c r="AC228" s="25"/>
      <c r="AD228" s="25"/>
      <c r="AE228" s="25"/>
      <c r="AF228" s="25"/>
    </row>
    <row r="229" spans="1:3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X229" s="25"/>
      <c r="Y229" s="25"/>
      <c r="Z229" s="25"/>
      <c r="AA229" s="25"/>
      <c r="AB229" s="25"/>
      <c r="AC229" s="25"/>
      <c r="AD229" s="25"/>
      <c r="AE229" s="25"/>
      <c r="AF229" s="25"/>
    </row>
    <row r="230" spans="1:3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X230" s="25"/>
      <c r="Y230" s="25"/>
      <c r="Z230" s="25"/>
      <c r="AA230" s="25"/>
      <c r="AB230" s="25"/>
      <c r="AC230" s="25"/>
      <c r="AD230" s="25"/>
      <c r="AE230" s="25"/>
      <c r="AF230" s="25"/>
    </row>
    <row r="231" spans="1:3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X231" s="25"/>
      <c r="Y231" s="25"/>
      <c r="Z231" s="25"/>
      <c r="AA231" s="25"/>
      <c r="AB231" s="25"/>
      <c r="AC231" s="25"/>
      <c r="AD231" s="25"/>
      <c r="AE231" s="25"/>
      <c r="AF231" s="25"/>
    </row>
    <row r="232" spans="1: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X232" s="25"/>
      <c r="Y232" s="25"/>
      <c r="Z232" s="25"/>
      <c r="AA232" s="25"/>
      <c r="AB232" s="25"/>
      <c r="AC232" s="25"/>
      <c r="AD232" s="25"/>
      <c r="AE232" s="25"/>
      <c r="AF232" s="25"/>
    </row>
    <row r="233" spans="1:3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X233" s="25"/>
      <c r="Y233" s="25"/>
      <c r="Z233" s="25"/>
      <c r="AA233" s="25"/>
      <c r="AB233" s="25"/>
      <c r="AC233" s="25"/>
      <c r="AD233" s="25"/>
      <c r="AE233" s="25"/>
      <c r="AF233" s="25"/>
    </row>
    <row r="234" spans="1:3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X234" s="25"/>
      <c r="Y234" s="25"/>
      <c r="Z234" s="25"/>
      <c r="AA234" s="25"/>
      <c r="AB234" s="25"/>
      <c r="AC234" s="25"/>
      <c r="AD234" s="25"/>
      <c r="AE234" s="25"/>
      <c r="AF234" s="25"/>
    </row>
    <row r="235" spans="1:3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X235" s="25"/>
      <c r="Y235" s="25"/>
      <c r="Z235" s="25"/>
      <c r="AA235" s="25"/>
      <c r="AB235" s="25"/>
      <c r="AC235" s="25"/>
      <c r="AD235" s="25"/>
      <c r="AE235" s="25"/>
      <c r="AF235" s="25"/>
    </row>
    <row r="236" spans="1:3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X236" s="25"/>
      <c r="Y236" s="25"/>
      <c r="Z236" s="25"/>
      <c r="AA236" s="25"/>
      <c r="AB236" s="25"/>
      <c r="AC236" s="25"/>
      <c r="AD236" s="25"/>
      <c r="AE236" s="25"/>
      <c r="AF236" s="25"/>
    </row>
    <row r="237" spans="1:3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X237" s="25"/>
      <c r="Y237" s="25"/>
      <c r="Z237" s="25"/>
      <c r="AA237" s="25"/>
      <c r="AB237" s="25"/>
      <c r="AC237" s="25"/>
      <c r="AD237" s="25"/>
      <c r="AE237" s="25"/>
      <c r="AF237" s="25"/>
    </row>
    <row r="238" spans="1:3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X238" s="25"/>
      <c r="Y238" s="25"/>
      <c r="Z238" s="25"/>
      <c r="AA238" s="25"/>
      <c r="AB238" s="25"/>
      <c r="AC238" s="25"/>
      <c r="AD238" s="25"/>
      <c r="AE238" s="25"/>
      <c r="AF238" s="25"/>
    </row>
    <row r="239" spans="1:3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X239" s="25"/>
      <c r="Y239" s="25"/>
      <c r="Z239" s="25"/>
      <c r="AA239" s="25"/>
      <c r="AB239" s="25"/>
      <c r="AC239" s="25"/>
      <c r="AD239" s="25"/>
      <c r="AE239" s="25"/>
      <c r="AF239" s="25"/>
    </row>
    <row r="240" spans="1:32">
      <c r="X240" s="25"/>
      <c r="Y240" s="25"/>
      <c r="Z240" s="25"/>
      <c r="AA240" s="25"/>
      <c r="AB240" s="25"/>
      <c r="AC240" s="25"/>
      <c r="AD240" s="25"/>
      <c r="AE240" s="25"/>
      <c r="AF240" s="25"/>
    </row>
    <row r="241" spans="1:32">
      <c r="X241" s="25"/>
      <c r="Y241" s="25"/>
      <c r="Z241" s="25"/>
      <c r="AA241" s="25"/>
      <c r="AB241" s="25"/>
      <c r="AC241" s="25"/>
      <c r="AD241" s="25"/>
      <c r="AE241" s="25"/>
      <c r="AF241" s="25"/>
    </row>
    <row r="242" spans="1:32">
      <c r="X242" s="25"/>
      <c r="Y242" s="25"/>
      <c r="Z242" s="25"/>
      <c r="AA242" s="25"/>
      <c r="AB242" s="25"/>
      <c r="AC242" s="25"/>
      <c r="AD242" s="25"/>
      <c r="AE242" s="25"/>
      <c r="AF242" s="25"/>
    </row>
    <row r="243" spans="1:32">
      <c r="A243" s="628"/>
      <c r="B243" s="629"/>
      <c r="C243" s="629"/>
      <c r="D243" s="629"/>
      <c r="E243" s="629"/>
      <c r="F243" s="629"/>
      <c r="G243" s="629"/>
      <c r="H243" s="629"/>
      <c r="I243" s="629"/>
      <c r="J243" s="629"/>
      <c r="K243" s="630"/>
      <c r="L243" s="12" t="s">
        <v>20</v>
      </c>
      <c r="M243" s="637" t="s">
        <v>18</v>
      </c>
      <c r="N243" s="637"/>
      <c r="O243" s="637"/>
      <c r="P243" s="637"/>
      <c r="Q243" s="637"/>
      <c r="R243" s="637"/>
      <c r="S243" s="637"/>
      <c r="T243" s="637"/>
      <c r="U243" s="637"/>
      <c r="X243" s="12"/>
      <c r="Y243" s="167"/>
      <c r="Z243" s="167"/>
      <c r="AA243" s="167"/>
      <c r="AB243" s="167"/>
      <c r="AC243" s="167"/>
      <c r="AD243" s="167"/>
      <c r="AE243" s="167"/>
      <c r="AF243" s="167"/>
    </row>
    <row r="244" spans="1:32">
      <c r="A244" s="631"/>
      <c r="B244" s="632"/>
      <c r="C244" s="632"/>
      <c r="D244" s="632"/>
      <c r="E244" s="632"/>
      <c r="F244" s="632"/>
      <c r="G244" s="632"/>
      <c r="H244" s="632"/>
      <c r="I244" s="632"/>
      <c r="J244" s="632"/>
      <c r="K244" s="633"/>
      <c r="L244" s="12" t="s">
        <v>20</v>
      </c>
      <c r="M244" s="642" t="s">
        <v>19</v>
      </c>
      <c r="N244" s="642"/>
      <c r="O244" s="642"/>
      <c r="P244" s="642"/>
      <c r="Q244" s="642"/>
      <c r="R244" s="642"/>
      <c r="S244" s="642"/>
      <c r="T244" s="642"/>
      <c r="U244" s="642"/>
      <c r="X244" s="12"/>
      <c r="Y244" s="168"/>
      <c r="Z244" s="168"/>
      <c r="AA244" s="168"/>
      <c r="AB244" s="168"/>
      <c r="AC244" s="168"/>
      <c r="AD244" s="168"/>
      <c r="AE244" s="168"/>
      <c r="AF244" s="168"/>
    </row>
    <row r="245" spans="1:32">
      <c r="A245" s="634"/>
      <c r="B245" s="635"/>
      <c r="C245" s="635"/>
      <c r="D245" s="635"/>
      <c r="E245" s="635"/>
      <c r="F245" s="635"/>
      <c r="G245" s="635"/>
      <c r="H245" s="635"/>
      <c r="I245" s="635"/>
      <c r="J245" s="635"/>
      <c r="K245" s="636"/>
      <c r="L245" s="12" t="s">
        <v>20</v>
      </c>
      <c r="M245" s="643" t="s">
        <v>108</v>
      </c>
      <c r="N245" s="643"/>
      <c r="O245" s="643"/>
      <c r="P245" s="643"/>
      <c r="Q245" s="643"/>
      <c r="R245" s="643"/>
      <c r="S245" s="643"/>
      <c r="T245" s="643"/>
      <c r="U245" s="643"/>
      <c r="X245" s="12"/>
      <c r="Y245" s="169"/>
      <c r="Z245" s="169"/>
      <c r="AA245" s="169"/>
      <c r="AB245" s="169"/>
      <c r="AC245" s="169"/>
      <c r="AD245" s="169"/>
      <c r="AE245" s="169"/>
      <c r="AF245" s="169"/>
    </row>
    <row r="247" spans="1:32" ht="30" customHeight="1">
      <c r="A247" s="653" t="str">
        <f>$A$1</f>
        <v>２０１５年　全国●●●選抜　バレーボール体力指数レーダーチャート</v>
      </c>
      <c r="B247" s="653"/>
      <c r="C247" s="653"/>
      <c r="D247" s="653"/>
      <c r="E247" s="653"/>
      <c r="F247" s="653"/>
      <c r="G247" s="653"/>
      <c r="H247" s="653"/>
      <c r="I247" s="653"/>
      <c r="J247" s="653"/>
      <c r="K247" s="653"/>
      <c r="L247" s="653"/>
      <c r="M247" s="653"/>
      <c r="N247" s="653"/>
      <c r="O247" s="653"/>
      <c r="P247" s="653"/>
      <c r="Q247" s="653"/>
      <c r="R247" s="653"/>
      <c r="S247" s="653"/>
      <c r="T247" s="653"/>
      <c r="U247" s="653"/>
      <c r="X247" s="25"/>
      <c r="Y247" s="25"/>
      <c r="Z247" s="25"/>
      <c r="AA247" s="25"/>
      <c r="AB247" s="25"/>
      <c r="AC247" s="25"/>
      <c r="AD247" s="25"/>
      <c r="AE247" s="25"/>
      <c r="AF247" s="25"/>
    </row>
    <row r="248" spans="1:32" ht="22.5" customHeight="1">
      <c r="A248" s="10" t="s">
        <v>10</v>
      </c>
      <c r="B248" s="654" t="str">
        <f>IF(表示変換!B12="","",表示変換!B12)</f>
        <v/>
      </c>
      <c r="C248" s="654"/>
      <c r="D248" s="9"/>
      <c r="E248" s="10" t="s">
        <v>11</v>
      </c>
      <c r="F248" s="655" t="str">
        <f>IF(表示変換!I12="","",表示変換!I12)</f>
        <v/>
      </c>
      <c r="G248" s="655"/>
      <c r="H248" s="13" t="s">
        <v>12</v>
      </c>
      <c r="I248" s="14"/>
      <c r="J248" s="13" t="s">
        <v>13</v>
      </c>
      <c r="K248" s="655" t="str">
        <f>IF(表示変換!J12="","",表示変換!J12)</f>
        <v/>
      </c>
      <c r="L248" s="655"/>
      <c r="M248" s="10" t="s">
        <v>14</v>
      </c>
      <c r="N248" s="6"/>
      <c r="O248" s="654" t="s">
        <v>15</v>
      </c>
      <c r="P248" s="654"/>
      <c r="Q248" s="654" t="str">
        <f>IF(表示変換!H12="","",表示変換!H12)</f>
        <v/>
      </c>
      <c r="R248" s="654"/>
      <c r="S248" s="656" t="str">
        <f>IF(入力!$C$4="","",入力!$C$4)</f>
        <v>2015.08.15</v>
      </c>
      <c r="T248" s="656"/>
      <c r="U248" s="9" t="s">
        <v>102</v>
      </c>
      <c r="X248" s="25"/>
      <c r="Y248" s="25"/>
      <c r="Z248" s="25"/>
      <c r="AA248" s="25"/>
      <c r="AB248" s="25"/>
      <c r="AC248" s="25"/>
      <c r="AD248" s="25"/>
      <c r="AE248" s="25"/>
      <c r="AF248" s="25"/>
    </row>
    <row r="249" spans="1:32" ht="12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X249" s="25"/>
      <c r="Y249" s="25"/>
      <c r="Z249" s="25"/>
      <c r="AA249" s="25"/>
      <c r="AB249" s="25"/>
      <c r="AC249" s="25"/>
      <c r="AD249" s="25"/>
      <c r="AE249" s="25"/>
      <c r="AF249" s="25"/>
    </row>
    <row r="250" spans="1:32" ht="22.5" customHeight="1">
      <c r="A250" s="644" t="s">
        <v>5</v>
      </c>
      <c r="B250" s="647" t="s">
        <v>6</v>
      </c>
      <c r="C250" s="650" t="s">
        <v>0</v>
      </c>
      <c r="D250" s="638" t="s">
        <v>45</v>
      </c>
      <c r="E250" s="639"/>
      <c r="F250" s="638" t="s">
        <v>57</v>
      </c>
      <c r="G250" s="639"/>
      <c r="H250" s="638" t="s">
        <v>58</v>
      </c>
      <c r="I250" s="639"/>
      <c r="J250" s="638" t="s">
        <v>41</v>
      </c>
      <c r="K250" s="639"/>
      <c r="L250" s="640" t="s">
        <v>60</v>
      </c>
      <c r="M250" s="641"/>
      <c r="N250" s="640" t="s">
        <v>61</v>
      </c>
      <c r="O250" s="641"/>
      <c r="P250" s="640" t="s">
        <v>42</v>
      </c>
      <c r="Q250" s="641"/>
      <c r="R250" s="638" t="s">
        <v>46</v>
      </c>
      <c r="S250" s="639"/>
      <c r="T250" s="173" t="s">
        <v>1</v>
      </c>
      <c r="U250" s="174" t="s">
        <v>2</v>
      </c>
      <c r="X250" s="25"/>
      <c r="Y250" s="25"/>
      <c r="Z250" s="25"/>
      <c r="AA250" s="25"/>
      <c r="AB250" s="25"/>
      <c r="AC250" s="25"/>
      <c r="AD250" s="25"/>
      <c r="AE250" s="25"/>
      <c r="AF250" s="25"/>
    </row>
    <row r="251" spans="1:32">
      <c r="A251" s="645"/>
      <c r="B251" s="648"/>
      <c r="C251" s="651"/>
      <c r="D251" s="1" t="s">
        <v>3</v>
      </c>
      <c r="E251" s="3" t="s">
        <v>4</v>
      </c>
      <c r="F251" s="1" t="s">
        <v>3</v>
      </c>
      <c r="G251" s="3" t="s">
        <v>4</v>
      </c>
      <c r="H251" s="1" t="s">
        <v>3</v>
      </c>
      <c r="I251" s="3" t="s">
        <v>4</v>
      </c>
      <c r="J251" s="1" t="s">
        <v>3</v>
      </c>
      <c r="K251" s="3" t="s">
        <v>4</v>
      </c>
      <c r="L251" s="1" t="s">
        <v>3</v>
      </c>
      <c r="M251" s="3" t="s">
        <v>4</v>
      </c>
      <c r="N251" s="1" t="s">
        <v>3</v>
      </c>
      <c r="O251" s="3" t="s">
        <v>4</v>
      </c>
      <c r="P251" s="1" t="s">
        <v>3</v>
      </c>
      <c r="Q251" s="3" t="s">
        <v>4</v>
      </c>
      <c r="R251" s="1" t="s">
        <v>3</v>
      </c>
      <c r="S251" s="3" t="s">
        <v>4</v>
      </c>
      <c r="T251" s="7"/>
      <c r="U251" s="8"/>
      <c r="X251" s="25"/>
      <c r="Y251" s="25"/>
      <c r="Z251" s="25"/>
      <c r="AA251" s="25"/>
      <c r="AB251" s="25"/>
      <c r="AC251" s="25"/>
      <c r="AD251" s="25"/>
      <c r="AE251" s="25"/>
      <c r="AF251" s="25"/>
    </row>
    <row r="252" spans="1:32">
      <c r="A252" s="646"/>
      <c r="B252" s="649"/>
      <c r="C252" s="652"/>
      <c r="D252" s="2" t="str">
        <f>IF(表示変換!$N$5="","",表示変換!$N$5)</f>
        <v>sec</v>
      </c>
      <c r="E252" s="4" t="s">
        <v>7</v>
      </c>
      <c r="F252" s="2" t="str">
        <f>IF(表示変換!$O$5="","",表示変換!$O$5)</f>
        <v>sec</v>
      </c>
      <c r="G252" s="4" t="s">
        <v>7</v>
      </c>
      <c r="H252" s="2" t="str">
        <f>IF(表示変換!$P$5="","",表示変換!$P$5)</f>
        <v>sec</v>
      </c>
      <c r="I252" s="4" t="s">
        <v>7</v>
      </c>
      <c r="J252" s="2" t="str">
        <f>IF(表示変換!$Q$5="","",表示変換!$Q$5)</f>
        <v>cm</v>
      </c>
      <c r="K252" s="4" t="s">
        <v>7</v>
      </c>
      <c r="L252" s="2" t="str">
        <f>IF(表示変換!$R$5="","",表示変換!$R$5)</f>
        <v>cm</v>
      </c>
      <c r="M252" s="4" t="s">
        <v>7</v>
      </c>
      <c r="N252" s="2" t="str">
        <f>IF(表示変換!$S$5="","",表示変換!$S$5)</f>
        <v>m</v>
      </c>
      <c r="O252" s="4" t="s">
        <v>7</v>
      </c>
      <c r="P252" s="2" t="str">
        <f>IF(表示変換!$T$5="","",表示変換!$T$5)</f>
        <v>回</v>
      </c>
      <c r="Q252" s="4" t="s">
        <v>7</v>
      </c>
      <c r="R252" s="2" t="str">
        <f>IF(表示変換!$U$5="","",表示変換!$U$5)</f>
        <v>m</v>
      </c>
      <c r="S252" s="4" t="s">
        <v>7</v>
      </c>
      <c r="T252" s="2" t="s">
        <v>8</v>
      </c>
      <c r="U252" s="5" t="s">
        <v>9</v>
      </c>
      <c r="X252" s="26" t="s">
        <v>16</v>
      </c>
      <c r="Y252" s="26" t="s">
        <v>17</v>
      </c>
      <c r="Z252" s="26" t="s">
        <v>76</v>
      </c>
      <c r="AA252" s="26" t="s">
        <v>28</v>
      </c>
      <c r="AB252" s="26" t="s">
        <v>77</v>
      </c>
      <c r="AC252" s="26" t="s">
        <v>68</v>
      </c>
      <c r="AD252" s="26" t="s">
        <v>80</v>
      </c>
      <c r="AE252" s="11" t="s">
        <v>79</v>
      </c>
      <c r="AF252" s="25"/>
    </row>
    <row r="253" spans="1:32">
      <c r="A253" s="17" t="str">
        <f>IF(入力!$C$4="","",入力!$C$4)</f>
        <v>2015.08.15</v>
      </c>
      <c r="B253" s="20">
        <f>IF(表示変換!A12="","",表示変換!A12)</f>
        <v>7</v>
      </c>
      <c r="C253" s="18" t="str">
        <f>IF(表示変換!B12="","",表示変換!B12)</f>
        <v/>
      </c>
      <c r="D253" s="21" t="str">
        <f>IF(特定項目一覧!G12="","",特定項目一覧!G12)</f>
        <v/>
      </c>
      <c r="E253" s="27" t="str">
        <f>IF(特定項目一覧!H12="","",特定項目一覧!H12)</f>
        <v/>
      </c>
      <c r="F253" s="21" t="str">
        <f>IF(特定項目一覧!I12="","",特定項目一覧!I12)</f>
        <v/>
      </c>
      <c r="G253" s="22" t="str">
        <f>IF(特定項目一覧!J12="","",特定項目一覧!J12)</f>
        <v/>
      </c>
      <c r="H253" s="29" t="str">
        <f>IF(特定項目一覧!K12="","",特定項目一覧!K12)</f>
        <v/>
      </c>
      <c r="I253" s="27" t="str">
        <f>IF(特定項目一覧!L12="","",特定項目一覧!L12)</f>
        <v/>
      </c>
      <c r="J253" s="20" t="str">
        <f>IF(特定項目一覧!M12="","",特定項目一覧!M12)</f>
        <v/>
      </c>
      <c r="K253" s="22" t="str">
        <f>IF(特定項目一覧!N12="","",特定項目一覧!N12)</f>
        <v/>
      </c>
      <c r="L253" s="28" t="str">
        <f>IF(特定項目一覧!O12="","",特定項目一覧!O12)</f>
        <v/>
      </c>
      <c r="M253" s="27" t="str">
        <f>IF(特定項目一覧!P12="","",特定項目一覧!P12)</f>
        <v/>
      </c>
      <c r="N253" s="21" t="str">
        <f>IF(特定項目一覧!Q12="","",特定項目一覧!Q12)</f>
        <v/>
      </c>
      <c r="O253" s="22" t="str">
        <f>IF(特定項目一覧!R12="","",特定項目一覧!R12)</f>
        <v/>
      </c>
      <c r="P253" s="28" t="str">
        <f>IF(特定項目一覧!S12="","",特定項目一覧!S12)</f>
        <v/>
      </c>
      <c r="Q253" s="27" t="str">
        <f>IF(特定項目一覧!T12="","",特定項目一覧!T12)</f>
        <v/>
      </c>
      <c r="R253" s="20" t="str">
        <f>IF(特定項目一覧!U12="","",特定項目一覧!U12)</f>
        <v/>
      </c>
      <c r="S253" s="22" t="str">
        <f>IF(特定項目一覧!V12="","",特定項目一覧!V12)</f>
        <v/>
      </c>
      <c r="T253" s="28">
        <f>IF(特定項目一覧!W12="","",特定項目一覧!W12)</f>
        <v>0</v>
      </c>
      <c r="U253" s="22" t="str">
        <f>IF(特定項目一覧!X12="","",特定項目一覧!X12)</f>
        <v/>
      </c>
      <c r="W253" s="19" t="str">
        <f>IF(入力!$C$4="","",入力!$C$4)</f>
        <v>2015.08.15</v>
      </c>
      <c r="X253" s="30" t="str">
        <f>E253</f>
        <v/>
      </c>
      <c r="Y253" s="30" t="str">
        <f>G253</f>
        <v/>
      </c>
      <c r="Z253" s="30" t="str">
        <f>I253</f>
        <v/>
      </c>
      <c r="AA253" s="30" t="str">
        <f>K253</f>
        <v/>
      </c>
      <c r="AB253" s="30" t="str">
        <f>M253</f>
        <v/>
      </c>
      <c r="AC253" s="30" t="str">
        <f>O253</f>
        <v/>
      </c>
      <c r="AD253" s="30" t="str">
        <f>Q253</f>
        <v/>
      </c>
      <c r="AE253" s="30" t="str">
        <f>S253</f>
        <v/>
      </c>
      <c r="AF253" s="25"/>
    </row>
    <row r="254" spans="1:32">
      <c r="A254" s="71"/>
      <c r="B254" s="72"/>
      <c r="C254" s="73"/>
      <c r="D254" s="74"/>
      <c r="E254" s="75"/>
      <c r="F254" s="76"/>
      <c r="G254" s="77"/>
      <c r="H254" s="78"/>
      <c r="I254" s="75"/>
      <c r="J254" s="76"/>
      <c r="K254" s="77"/>
      <c r="L254" s="74"/>
      <c r="M254" s="75"/>
      <c r="N254" s="76"/>
      <c r="O254" s="77"/>
      <c r="P254" s="74"/>
      <c r="Q254" s="75"/>
      <c r="R254" s="72"/>
      <c r="S254" s="77"/>
      <c r="T254" s="78"/>
      <c r="U254" s="77"/>
      <c r="W254" s="19"/>
      <c r="X254" s="23"/>
      <c r="Y254" s="23"/>
      <c r="Z254" s="23"/>
      <c r="AA254" s="23"/>
      <c r="AB254" s="23"/>
      <c r="AC254" s="23"/>
      <c r="AD254" s="23"/>
      <c r="AE254" s="23"/>
      <c r="AF254" s="25"/>
    </row>
    <row r="255" spans="1:32">
      <c r="A255" s="79"/>
      <c r="B255" s="72"/>
      <c r="C255" s="77"/>
      <c r="D255" s="76"/>
      <c r="E255" s="77"/>
      <c r="F255" s="76"/>
      <c r="G255" s="77"/>
      <c r="H255" s="72"/>
      <c r="I255" s="77"/>
      <c r="J255" s="76"/>
      <c r="K255" s="77"/>
      <c r="L255" s="76"/>
      <c r="M255" s="77"/>
      <c r="N255" s="76"/>
      <c r="O255" s="77"/>
      <c r="P255" s="76"/>
      <c r="Q255" s="77"/>
      <c r="R255" s="72"/>
      <c r="S255" s="77"/>
      <c r="T255" s="72"/>
      <c r="U255" s="77"/>
      <c r="W255" s="19"/>
      <c r="X255" s="23"/>
      <c r="Y255" s="23"/>
      <c r="Z255" s="23"/>
      <c r="AA255" s="23"/>
      <c r="AB255" s="23"/>
      <c r="AC255" s="23"/>
      <c r="AD255" s="23"/>
      <c r="AE255" s="23"/>
      <c r="AF255" s="25"/>
    </row>
    <row r="256" spans="1:32">
      <c r="A256" s="79"/>
      <c r="B256" s="80"/>
      <c r="C256" s="81"/>
      <c r="D256" s="76"/>
      <c r="E256" s="75"/>
      <c r="F256" s="76"/>
      <c r="G256" s="77"/>
      <c r="H256" s="78"/>
      <c r="I256" s="75"/>
      <c r="J256" s="76"/>
      <c r="K256" s="77"/>
      <c r="L256" s="74"/>
      <c r="M256" s="75"/>
      <c r="N256" s="76"/>
      <c r="O256" s="77"/>
      <c r="P256" s="74"/>
      <c r="Q256" s="75"/>
      <c r="R256" s="72"/>
      <c r="S256" s="77"/>
      <c r="T256" s="78"/>
      <c r="U256" s="77"/>
      <c r="X256" s="25"/>
      <c r="Y256" s="25"/>
      <c r="Z256" s="25"/>
      <c r="AA256" s="25"/>
      <c r="AB256" s="25"/>
      <c r="AC256" s="25"/>
      <c r="AD256" s="25"/>
      <c r="AE256" s="25"/>
      <c r="AF256" s="25"/>
    </row>
    <row r="257" spans="1:3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X257" s="25"/>
      <c r="Y257" s="25"/>
      <c r="Z257" s="25"/>
      <c r="AA257" s="25"/>
      <c r="AB257" s="25"/>
      <c r="AC257" s="25"/>
      <c r="AD257" s="25"/>
      <c r="AE257" s="25"/>
      <c r="AF257" s="25"/>
    </row>
    <row r="258" spans="1:3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X258" s="25"/>
      <c r="Y258" s="25"/>
      <c r="Z258" s="25"/>
      <c r="AA258" s="25"/>
      <c r="AB258" s="25"/>
      <c r="AC258" s="25"/>
      <c r="AD258" s="25"/>
      <c r="AE258" s="25"/>
      <c r="AF258" s="25"/>
    </row>
    <row r="259" spans="1:3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X259" s="25"/>
      <c r="Y259" s="25"/>
      <c r="Z259" s="25"/>
      <c r="AA259" s="25"/>
      <c r="AB259" s="25"/>
      <c r="AC259" s="25"/>
      <c r="AD259" s="25"/>
      <c r="AE259" s="25"/>
      <c r="AF259" s="25"/>
    </row>
    <row r="260" spans="1:3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16"/>
      <c r="N260" s="6"/>
      <c r="O260" s="6"/>
      <c r="P260" s="6"/>
      <c r="Q260" s="6"/>
      <c r="R260" s="6"/>
      <c r="S260" s="6"/>
      <c r="T260" s="6"/>
      <c r="U260" s="6"/>
      <c r="X260" s="25"/>
      <c r="Y260" s="25"/>
      <c r="Z260" s="25"/>
      <c r="AA260" s="25"/>
      <c r="AB260" s="25"/>
      <c r="AC260" s="25"/>
      <c r="AD260" s="25"/>
      <c r="AE260" s="25"/>
      <c r="AF260" s="25"/>
    </row>
    <row r="261" spans="1:3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X261" s="25"/>
      <c r="Y261" s="25"/>
      <c r="Z261" s="25"/>
      <c r="AA261" s="25"/>
      <c r="AB261" s="25"/>
      <c r="AC261" s="25"/>
      <c r="AD261" s="25"/>
      <c r="AE261" s="25"/>
      <c r="AF261" s="25"/>
    </row>
    <row r="262" spans="1:3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X262" s="25"/>
      <c r="Y262" s="25"/>
      <c r="Z262" s="25"/>
      <c r="AA262" s="25"/>
      <c r="AB262" s="25"/>
      <c r="AC262" s="25"/>
      <c r="AD262" s="25"/>
      <c r="AE262" s="25"/>
      <c r="AF262" s="25"/>
    </row>
    <row r="263" spans="1:3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X263" s="25"/>
      <c r="Y263" s="25"/>
      <c r="Z263" s="25"/>
      <c r="AA263" s="25"/>
      <c r="AB263" s="25"/>
      <c r="AC263" s="25"/>
      <c r="AD263" s="25"/>
      <c r="AE263" s="25"/>
      <c r="AF263" s="25"/>
    </row>
    <row r="264" spans="1:3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X264" s="25"/>
      <c r="Y264" s="25"/>
      <c r="Z264" s="25"/>
      <c r="AA264" s="25"/>
      <c r="AB264" s="25"/>
      <c r="AC264" s="25"/>
      <c r="AD264" s="25"/>
      <c r="AE264" s="25"/>
      <c r="AF264" s="25"/>
    </row>
    <row r="265" spans="1:3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X265" s="25"/>
      <c r="Y265" s="25"/>
      <c r="Z265" s="25"/>
      <c r="AA265" s="25"/>
      <c r="AB265" s="25"/>
      <c r="AC265" s="25"/>
      <c r="AD265" s="25"/>
      <c r="AE265" s="25"/>
      <c r="AF265" s="25"/>
    </row>
    <row r="266" spans="1:3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X266" s="12" t="s">
        <v>24</v>
      </c>
      <c r="Y266" s="12" t="s">
        <v>96</v>
      </c>
      <c r="Z266" s="12" t="s">
        <v>25</v>
      </c>
      <c r="AA266" s="25"/>
      <c r="AB266" s="25"/>
      <c r="AC266" s="25"/>
      <c r="AD266" s="25"/>
      <c r="AE266" s="25"/>
      <c r="AF266" s="25"/>
    </row>
    <row r="267" spans="1:3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W267" s="19" t="str">
        <f>IF(入力!$C$4="","",入力!$C$4)</f>
        <v>2015.08.15</v>
      </c>
      <c r="X267" s="24" t="str">
        <f>IF(特定項目一覧!AL12="","",特定項目一覧!AL12)</f>
        <v/>
      </c>
      <c r="Y267" s="31" t="str">
        <f>IF(特定項目一覧!AK12="","",特定項目一覧!AK12)</f>
        <v/>
      </c>
      <c r="Z267" s="32" t="str">
        <f>IF(特定項目一覧!AM12="","",特定項目一覧!AM12)</f>
        <v/>
      </c>
      <c r="AA267" s="25"/>
      <c r="AB267" s="25"/>
      <c r="AC267" s="25"/>
      <c r="AD267" s="25"/>
      <c r="AE267" s="25"/>
      <c r="AF267" s="25"/>
    </row>
    <row r="268" spans="1:3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W268" s="19"/>
      <c r="X268" s="24"/>
      <c r="Y268" s="24"/>
      <c r="Z268" s="24"/>
      <c r="AA268" s="25"/>
      <c r="AB268" s="25"/>
      <c r="AC268" s="25"/>
      <c r="AD268" s="25"/>
      <c r="AE268" s="25"/>
      <c r="AF268" s="25"/>
    </row>
    <row r="269" spans="1:3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W269" s="19"/>
      <c r="X269" s="34"/>
      <c r="Y269" s="34"/>
      <c r="Z269" s="35"/>
      <c r="AA269" s="25"/>
      <c r="AB269" s="25"/>
      <c r="AC269" s="25"/>
      <c r="AD269" s="25"/>
      <c r="AE269" s="25"/>
      <c r="AF269" s="25"/>
    </row>
    <row r="270" spans="1:3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X270" s="25"/>
      <c r="Y270" s="25"/>
      <c r="Z270" s="25"/>
      <c r="AA270" s="25"/>
      <c r="AB270" s="25"/>
      <c r="AC270" s="25"/>
      <c r="AD270" s="25"/>
      <c r="AE270" s="25"/>
      <c r="AF270" s="25"/>
    </row>
    <row r="271" spans="1:3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X271" s="25"/>
      <c r="Y271" s="25"/>
      <c r="Z271" s="25"/>
      <c r="AA271" s="25"/>
      <c r="AB271" s="25"/>
      <c r="AC271" s="25"/>
      <c r="AD271" s="25"/>
      <c r="AE271" s="25"/>
      <c r="AF271" s="25"/>
    </row>
    <row r="272" spans="1:3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X272" s="25"/>
      <c r="Y272" s="25"/>
      <c r="Z272" s="25"/>
      <c r="AA272" s="25"/>
      <c r="AB272" s="25"/>
      <c r="AC272" s="25"/>
      <c r="AD272" s="25"/>
      <c r="AE272" s="25"/>
      <c r="AF272" s="25"/>
    </row>
    <row r="273" spans="1:3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X273" s="25"/>
      <c r="Y273" s="25"/>
      <c r="Z273" s="25"/>
      <c r="AA273" s="25"/>
      <c r="AB273" s="25"/>
      <c r="AC273" s="25"/>
      <c r="AD273" s="25"/>
      <c r="AE273" s="25"/>
      <c r="AF273" s="25"/>
    </row>
    <row r="274" spans="1:3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X274" s="25"/>
      <c r="Y274" s="25"/>
      <c r="Z274" s="25"/>
      <c r="AA274" s="25"/>
      <c r="AB274" s="25"/>
      <c r="AC274" s="25"/>
      <c r="AD274" s="25"/>
      <c r="AE274" s="25"/>
      <c r="AF274" s="25"/>
    </row>
    <row r="275" spans="1:3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X275" s="25"/>
      <c r="Y275" s="25"/>
      <c r="Z275" s="25"/>
      <c r="AA275" s="25"/>
      <c r="AB275" s="25"/>
      <c r="AC275" s="25"/>
      <c r="AD275" s="25"/>
      <c r="AE275" s="25"/>
      <c r="AF275" s="25"/>
    </row>
    <row r="276" spans="1:3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X276" s="25"/>
      <c r="Y276" s="25"/>
      <c r="Z276" s="25"/>
      <c r="AA276" s="25"/>
      <c r="AB276" s="25"/>
      <c r="AC276" s="25"/>
      <c r="AD276" s="25"/>
      <c r="AE276" s="25"/>
      <c r="AF276" s="25"/>
    </row>
    <row r="277" spans="1:3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X277" s="25"/>
      <c r="Y277" s="25"/>
      <c r="Z277" s="25"/>
      <c r="AA277" s="25"/>
      <c r="AB277" s="25"/>
      <c r="AC277" s="25"/>
      <c r="AD277" s="25"/>
      <c r="AE277" s="25"/>
      <c r="AF277" s="25"/>
    </row>
    <row r="278" spans="1:3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X278" s="25"/>
      <c r="Y278" s="25"/>
      <c r="Z278" s="25"/>
      <c r="AA278" s="25"/>
      <c r="AB278" s="25"/>
      <c r="AC278" s="25"/>
      <c r="AD278" s="25"/>
      <c r="AE278" s="25"/>
      <c r="AF278" s="25"/>
    </row>
    <row r="279" spans="1:3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X279" s="25"/>
      <c r="Y279" s="25"/>
      <c r="Z279" s="25"/>
      <c r="AA279" s="25"/>
      <c r="AB279" s="25"/>
      <c r="AC279" s="25"/>
      <c r="AD279" s="25"/>
      <c r="AE279" s="25"/>
      <c r="AF279" s="25"/>
    </row>
    <row r="280" spans="1:3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X280" s="25"/>
      <c r="Y280" s="25"/>
      <c r="Z280" s="25"/>
      <c r="AA280" s="25"/>
      <c r="AB280" s="25"/>
      <c r="AC280" s="25"/>
      <c r="AD280" s="25"/>
      <c r="AE280" s="25"/>
      <c r="AF280" s="25"/>
    </row>
    <row r="281" spans="1:32">
      <c r="X281" s="25"/>
      <c r="Y281" s="25"/>
      <c r="Z281" s="25"/>
      <c r="AA281" s="25"/>
      <c r="AB281" s="25"/>
      <c r="AC281" s="25"/>
      <c r="AD281" s="25"/>
      <c r="AE281" s="25"/>
      <c r="AF281" s="25"/>
    </row>
    <row r="282" spans="1:32">
      <c r="X282" s="25"/>
      <c r="Y282" s="25"/>
      <c r="Z282" s="25"/>
      <c r="AA282" s="25"/>
      <c r="AB282" s="25"/>
      <c r="AC282" s="25"/>
      <c r="AD282" s="25"/>
      <c r="AE282" s="25"/>
      <c r="AF282" s="25"/>
    </row>
    <row r="283" spans="1:32">
      <c r="X283" s="25"/>
      <c r="Y283" s="25"/>
      <c r="Z283" s="25"/>
      <c r="AA283" s="25"/>
      <c r="AB283" s="25"/>
      <c r="AC283" s="25"/>
      <c r="AD283" s="25"/>
      <c r="AE283" s="25"/>
      <c r="AF283" s="25"/>
    </row>
    <row r="284" spans="1:32">
      <c r="A284" s="628"/>
      <c r="B284" s="629"/>
      <c r="C284" s="629"/>
      <c r="D284" s="629"/>
      <c r="E284" s="629"/>
      <c r="F284" s="629"/>
      <c r="G284" s="629"/>
      <c r="H284" s="629"/>
      <c r="I284" s="629"/>
      <c r="J284" s="629"/>
      <c r="K284" s="630"/>
      <c r="L284" s="12" t="s">
        <v>20</v>
      </c>
      <c r="M284" s="637" t="s">
        <v>18</v>
      </c>
      <c r="N284" s="637"/>
      <c r="O284" s="637"/>
      <c r="P284" s="637"/>
      <c r="Q284" s="637"/>
      <c r="R284" s="637"/>
      <c r="S284" s="637"/>
      <c r="T284" s="637"/>
      <c r="U284" s="637"/>
      <c r="X284" s="12"/>
      <c r="Y284" s="167"/>
      <c r="Z284" s="167"/>
      <c r="AA284" s="167"/>
      <c r="AB284" s="167"/>
      <c r="AC284" s="167"/>
      <c r="AD284" s="167"/>
      <c r="AE284" s="167"/>
      <c r="AF284" s="167"/>
    </row>
    <row r="285" spans="1:32">
      <c r="A285" s="631"/>
      <c r="B285" s="632"/>
      <c r="C285" s="632"/>
      <c r="D285" s="632"/>
      <c r="E285" s="632"/>
      <c r="F285" s="632"/>
      <c r="G285" s="632"/>
      <c r="H285" s="632"/>
      <c r="I285" s="632"/>
      <c r="J285" s="632"/>
      <c r="K285" s="633"/>
      <c r="L285" s="12" t="s">
        <v>20</v>
      </c>
      <c r="M285" s="642" t="s">
        <v>19</v>
      </c>
      <c r="N285" s="642"/>
      <c r="O285" s="642"/>
      <c r="P285" s="642"/>
      <c r="Q285" s="642"/>
      <c r="R285" s="642"/>
      <c r="S285" s="642"/>
      <c r="T285" s="642"/>
      <c r="U285" s="642"/>
      <c r="X285" s="12"/>
      <c r="Y285" s="168"/>
      <c r="Z285" s="168"/>
      <c r="AA285" s="168"/>
      <c r="AB285" s="168"/>
      <c r="AC285" s="168"/>
      <c r="AD285" s="168"/>
      <c r="AE285" s="168"/>
      <c r="AF285" s="168"/>
    </row>
    <row r="286" spans="1:32">
      <c r="A286" s="634"/>
      <c r="B286" s="635"/>
      <c r="C286" s="635"/>
      <c r="D286" s="635"/>
      <c r="E286" s="635"/>
      <c r="F286" s="635"/>
      <c r="G286" s="635"/>
      <c r="H286" s="635"/>
      <c r="I286" s="635"/>
      <c r="J286" s="635"/>
      <c r="K286" s="636"/>
      <c r="L286" s="12" t="s">
        <v>20</v>
      </c>
      <c r="M286" s="643" t="s">
        <v>108</v>
      </c>
      <c r="N286" s="643"/>
      <c r="O286" s="643"/>
      <c r="P286" s="643"/>
      <c r="Q286" s="643"/>
      <c r="R286" s="643"/>
      <c r="S286" s="643"/>
      <c r="T286" s="643"/>
      <c r="U286" s="643"/>
      <c r="X286" s="12"/>
      <c r="Y286" s="169"/>
      <c r="Z286" s="169"/>
      <c r="AA286" s="169"/>
      <c r="AB286" s="169"/>
      <c r="AC286" s="169"/>
      <c r="AD286" s="169"/>
      <c r="AE286" s="169"/>
      <c r="AF286" s="169"/>
    </row>
    <row r="288" spans="1:32" ht="30" customHeight="1">
      <c r="A288" s="653" t="str">
        <f>$A$1</f>
        <v>２０１５年　全国●●●選抜　バレーボール体力指数レーダーチャート</v>
      </c>
      <c r="B288" s="653"/>
      <c r="C288" s="653"/>
      <c r="D288" s="653"/>
      <c r="E288" s="653"/>
      <c r="F288" s="653"/>
      <c r="G288" s="653"/>
      <c r="H288" s="653"/>
      <c r="I288" s="653"/>
      <c r="J288" s="653"/>
      <c r="K288" s="653"/>
      <c r="L288" s="653"/>
      <c r="M288" s="653"/>
      <c r="N288" s="653"/>
      <c r="O288" s="653"/>
      <c r="P288" s="653"/>
      <c r="Q288" s="653"/>
      <c r="R288" s="653"/>
      <c r="S288" s="653"/>
      <c r="T288" s="653"/>
      <c r="U288" s="653"/>
      <c r="X288" s="25"/>
      <c r="Y288" s="25"/>
      <c r="Z288" s="25"/>
      <c r="AA288" s="25"/>
      <c r="AB288" s="25"/>
      <c r="AC288" s="25"/>
      <c r="AD288" s="25"/>
      <c r="AE288" s="25"/>
    </row>
    <row r="289" spans="1:31" ht="22.5" customHeight="1">
      <c r="A289" s="10" t="s">
        <v>10</v>
      </c>
      <c r="B289" s="654" t="str">
        <f>IF(表示変換!B13="","",表示変換!B13)</f>
        <v/>
      </c>
      <c r="C289" s="654"/>
      <c r="D289" s="9"/>
      <c r="E289" s="10" t="s">
        <v>11</v>
      </c>
      <c r="F289" s="655" t="str">
        <f>IF(表示変換!I13="","",表示変換!I13)</f>
        <v/>
      </c>
      <c r="G289" s="655"/>
      <c r="H289" s="13" t="s">
        <v>12</v>
      </c>
      <c r="I289" s="14"/>
      <c r="J289" s="13" t="s">
        <v>13</v>
      </c>
      <c r="K289" s="655" t="str">
        <f>IF(表示変換!J13="","",表示変換!J13)</f>
        <v/>
      </c>
      <c r="L289" s="655"/>
      <c r="M289" s="10" t="s">
        <v>14</v>
      </c>
      <c r="N289" s="6"/>
      <c r="O289" s="654" t="s">
        <v>15</v>
      </c>
      <c r="P289" s="654"/>
      <c r="Q289" s="654" t="str">
        <f>IF(表示変換!H13="","",表示変換!H13)</f>
        <v/>
      </c>
      <c r="R289" s="654"/>
      <c r="S289" s="656" t="str">
        <f>IF(入力!$C$4="","",入力!$C$4)</f>
        <v>2015.08.15</v>
      </c>
      <c r="T289" s="656"/>
      <c r="U289" s="9" t="s">
        <v>102</v>
      </c>
      <c r="X289" s="25"/>
      <c r="Y289" s="25"/>
      <c r="Z289" s="25"/>
      <c r="AA289" s="25"/>
      <c r="AB289" s="25"/>
      <c r="AC289" s="25"/>
      <c r="AD289" s="25"/>
      <c r="AE289" s="25"/>
    </row>
    <row r="290" spans="1:31" ht="12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X290" s="25"/>
      <c r="Y290" s="25"/>
      <c r="Z290" s="25"/>
      <c r="AA290" s="25"/>
      <c r="AB290" s="25"/>
      <c r="AC290" s="25"/>
      <c r="AD290" s="25"/>
      <c r="AE290" s="25"/>
    </row>
    <row r="291" spans="1:31" ht="22.5" customHeight="1">
      <c r="A291" s="644" t="s">
        <v>5</v>
      </c>
      <c r="B291" s="647" t="s">
        <v>6</v>
      </c>
      <c r="C291" s="650" t="s">
        <v>0</v>
      </c>
      <c r="D291" s="638" t="s">
        <v>45</v>
      </c>
      <c r="E291" s="639"/>
      <c r="F291" s="638" t="s">
        <v>57</v>
      </c>
      <c r="G291" s="639"/>
      <c r="H291" s="638" t="s">
        <v>58</v>
      </c>
      <c r="I291" s="639"/>
      <c r="J291" s="638" t="s">
        <v>41</v>
      </c>
      <c r="K291" s="639"/>
      <c r="L291" s="640" t="s">
        <v>60</v>
      </c>
      <c r="M291" s="641"/>
      <c r="N291" s="640" t="s">
        <v>61</v>
      </c>
      <c r="O291" s="641"/>
      <c r="P291" s="640" t="s">
        <v>42</v>
      </c>
      <c r="Q291" s="641"/>
      <c r="R291" s="638" t="s">
        <v>46</v>
      </c>
      <c r="S291" s="639"/>
      <c r="T291" s="173" t="s">
        <v>1</v>
      </c>
      <c r="U291" s="174" t="s">
        <v>2</v>
      </c>
      <c r="X291" s="25"/>
      <c r="Y291" s="25"/>
      <c r="Z291" s="25"/>
      <c r="AA291" s="25"/>
      <c r="AB291" s="25"/>
      <c r="AC291" s="25"/>
      <c r="AD291" s="25"/>
      <c r="AE291" s="25"/>
    </row>
    <row r="292" spans="1:31">
      <c r="A292" s="645"/>
      <c r="B292" s="648"/>
      <c r="C292" s="651"/>
      <c r="D292" s="1" t="s">
        <v>3</v>
      </c>
      <c r="E292" s="3" t="s">
        <v>4</v>
      </c>
      <c r="F292" s="1" t="s">
        <v>3</v>
      </c>
      <c r="G292" s="3" t="s">
        <v>4</v>
      </c>
      <c r="H292" s="1" t="s">
        <v>3</v>
      </c>
      <c r="I292" s="3" t="s">
        <v>4</v>
      </c>
      <c r="J292" s="1" t="s">
        <v>3</v>
      </c>
      <c r="K292" s="3" t="s">
        <v>4</v>
      </c>
      <c r="L292" s="1" t="s">
        <v>3</v>
      </c>
      <c r="M292" s="3" t="s">
        <v>4</v>
      </c>
      <c r="N292" s="1" t="s">
        <v>3</v>
      </c>
      <c r="O292" s="3" t="s">
        <v>4</v>
      </c>
      <c r="P292" s="1" t="s">
        <v>3</v>
      </c>
      <c r="Q292" s="3" t="s">
        <v>4</v>
      </c>
      <c r="R292" s="1" t="s">
        <v>3</v>
      </c>
      <c r="S292" s="3" t="s">
        <v>4</v>
      </c>
      <c r="T292" s="7"/>
      <c r="U292" s="8"/>
      <c r="X292" s="25"/>
      <c r="Y292" s="25"/>
      <c r="Z292" s="25"/>
      <c r="AA292" s="25"/>
      <c r="AB292" s="25"/>
      <c r="AC292" s="25"/>
      <c r="AD292" s="25"/>
      <c r="AE292" s="25"/>
    </row>
    <row r="293" spans="1:31">
      <c r="A293" s="646"/>
      <c r="B293" s="649"/>
      <c r="C293" s="652"/>
      <c r="D293" s="2" t="str">
        <f>IF(表示変換!$N$5="","",表示変換!$N$5)</f>
        <v>sec</v>
      </c>
      <c r="E293" s="4" t="s">
        <v>7</v>
      </c>
      <c r="F293" s="2" t="str">
        <f>IF(表示変換!$O$5="","",表示変換!$O$5)</f>
        <v>sec</v>
      </c>
      <c r="G293" s="4" t="s">
        <v>7</v>
      </c>
      <c r="H293" s="2" t="str">
        <f>IF(表示変換!$P$5="","",表示変換!$P$5)</f>
        <v>sec</v>
      </c>
      <c r="I293" s="4" t="s">
        <v>7</v>
      </c>
      <c r="J293" s="2" t="str">
        <f>IF(表示変換!$Q$5="","",表示変換!$Q$5)</f>
        <v>cm</v>
      </c>
      <c r="K293" s="4" t="s">
        <v>7</v>
      </c>
      <c r="L293" s="2" t="str">
        <f>IF(表示変換!$R$5="","",表示変換!$R$5)</f>
        <v>cm</v>
      </c>
      <c r="M293" s="4" t="s">
        <v>7</v>
      </c>
      <c r="N293" s="2" t="str">
        <f>IF(表示変換!$S$5="","",表示変換!$S$5)</f>
        <v>m</v>
      </c>
      <c r="O293" s="4" t="s">
        <v>7</v>
      </c>
      <c r="P293" s="2" t="str">
        <f>IF(表示変換!$T$5="","",表示変換!$T$5)</f>
        <v>回</v>
      </c>
      <c r="Q293" s="4" t="s">
        <v>7</v>
      </c>
      <c r="R293" s="2" t="str">
        <f>IF(表示変換!$U$5="","",表示変換!$U$5)</f>
        <v>m</v>
      </c>
      <c r="S293" s="4" t="s">
        <v>7</v>
      </c>
      <c r="T293" s="2" t="s">
        <v>8</v>
      </c>
      <c r="U293" s="5" t="s">
        <v>9</v>
      </c>
      <c r="X293" s="26" t="s">
        <v>16</v>
      </c>
      <c r="Y293" s="26" t="s">
        <v>17</v>
      </c>
      <c r="Z293" s="26" t="s">
        <v>76</v>
      </c>
      <c r="AA293" s="26" t="s">
        <v>28</v>
      </c>
      <c r="AB293" s="26" t="s">
        <v>77</v>
      </c>
      <c r="AC293" s="26" t="s">
        <v>68</v>
      </c>
      <c r="AD293" s="26" t="s">
        <v>80</v>
      </c>
      <c r="AE293" s="11" t="s">
        <v>79</v>
      </c>
    </row>
    <row r="294" spans="1:31">
      <c r="A294" s="17" t="str">
        <f>IF(入力!$C$4="","",入力!$C$4)</f>
        <v>2015.08.15</v>
      </c>
      <c r="B294" s="20">
        <f>IF(表示変換!A13="","",表示変換!A13)</f>
        <v>8</v>
      </c>
      <c r="C294" s="18" t="str">
        <f>IF(表示変換!B13="","",表示変換!B13)</f>
        <v/>
      </c>
      <c r="D294" s="21" t="str">
        <f>IF(特定項目一覧!G13="","",特定項目一覧!G13)</f>
        <v/>
      </c>
      <c r="E294" s="27" t="str">
        <f>IF(特定項目一覧!H13="","",特定項目一覧!H13)</f>
        <v/>
      </c>
      <c r="F294" s="21" t="str">
        <f>IF(特定項目一覧!I13="","",特定項目一覧!I13)</f>
        <v/>
      </c>
      <c r="G294" s="22" t="str">
        <f>IF(特定項目一覧!J13="","",特定項目一覧!J13)</f>
        <v/>
      </c>
      <c r="H294" s="29" t="str">
        <f>IF(特定項目一覧!K13="","",特定項目一覧!K13)</f>
        <v/>
      </c>
      <c r="I294" s="27" t="str">
        <f>IF(特定項目一覧!L13="","",特定項目一覧!L13)</f>
        <v/>
      </c>
      <c r="J294" s="20" t="str">
        <f>IF(特定項目一覧!M13="","",特定項目一覧!M13)</f>
        <v/>
      </c>
      <c r="K294" s="22" t="str">
        <f>IF(特定項目一覧!N13="","",特定項目一覧!N13)</f>
        <v/>
      </c>
      <c r="L294" s="28" t="str">
        <f>IF(特定項目一覧!O13="","",特定項目一覧!O13)</f>
        <v/>
      </c>
      <c r="M294" s="27" t="str">
        <f>IF(特定項目一覧!P13="","",特定項目一覧!P13)</f>
        <v/>
      </c>
      <c r="N294" s="21" t="str">
        <f>IF(特定項目一覧!Q13="","",特定項目一覧!Q13)</f>
        <v/>
      </c>
      <c r="O294" s="22" t="str">
        <f>IF(特定項目一覧!R13="","",特定項目一覧!R13)</f>
        <v/>
      </c>
      <c r="P294" s="28" t="str">
        <f>IF(特定項目一覧!S13="","",特定項目一覧!S13)</f>
        <v/>
      </c>
      <c r="Q294" s="27" t="str">
        <f>IF(特定項目一覧!T13="","",特定項目一覧!T13)</f>
        <v/>
      </c>
      <c r="R294" s="20" t="str">
        <f>IF(特定項目一覧!U13="","",特定項目一覧!U13)</f>
        <v/>
      </c>
      <c r="S294" s="22" t="str">
        <f>IF(特定項目一覧!V13="","",特定項目一覧!V13)</f>
        <v/>
      </c>
      <c r="T294" s="28">
        <f>IF(特定項目一覧!W13="","",特定項目一覧!W13)</f>
        <v>0</v>
      </c>
      <c r="U294" s="22" t="str">
        <f>IF(特定項目一覧!X13="","",特定項目一覧!X13)</f>
        <v/>
      </c>
      <c r="W294" s="19" t="str">
        <f>IF(入力!$C$4="","",入力!$C$4)</f>
        <v>2015.08.15</v>
      </c>
      <c r="X294" s="30" t="str">
        <f>E294</f>
        <v/>
      </c>
      <c r="Y294" s="30" t="str">
        <f>G294</f>
        <v/>
      </c>
      <c r="Z294" s="30" t="str">
        <f>I294</f>
        <v/>
      </c>
      <c r="AA294" s="30" t="str">
        <f>K294</f>
        <v/>
      </c>
      <c r="AB294" s="30" t="str">
        <f>M294</f>
        <v/>
      </c>
      <c r="AC294" s="30" t="str">
        <f>O294</f>
        <v/>
      </c>
      <c r="AD294" s="30" t="str">
        <f>Q294</f>
        <v/>
      </c>
      <c r="AE294" s="30" t="str">
        <f>S294</f>
        <v/>
      </c>
    </row>
    <row r="295" spans="1:31">
      <c r="A295" s="71"/>
      <c r="B295" s="72"/>
      <c r="C295" s="73"/>
      <c r="D295" s="74"/>
      <c r="E295" s="75"/>
      <c r="F295" s="76"/>
      <c r="G295" s="77"/>
      <c r="H295" s="78"/>
      <c r="I295" s="75"/>
      <c r="J295" s="76"/>
      <c r="K295" s="77"/>
      <c r="L295" s="74"/>
      <c r="M295" s="75"/>
      <c r="N295" s="76"/>
      <c r="O295" s="77"/>
      <c r="P295" s="74"/>
      <c r="Q295" s="75"/>
      <c r="R295" s="72"/>
      <c r="S295" s="77"/>
      <c r="T295" s="78"/>
      <c r="U295" s="77"/>
      <c r="W295" s="19"/>
      <c r="X295" s="23"/>
      <c r="Y295" s="23"/>
      <c r="Z295" s="23"/>
      <c r="AA295" s="23"/>
      <c r="AB295" s="23"/>
      <c r="AC295" s="23"/>
      <c r="AD295" s="23"/>
      <c r="AE295" s="23"/>
    </row>
    <row r="296" spans="1:31">
      <c r="A296" s="79"/>
      <c r="B296" s="72"/>
      <c r="C296" s="77"/>
      <c r="D296" s="76"/>
      <c r="E296" s="77"/>
      <c r="F296" s="76"/>
      <c r="G296" s="77"/>
      <c r="H296" s="72"/>
      <c r="I296" s="77"/>
      <c r="J296" s="76"/>
      <c r="K296" s="77"/>
      <c r="L296" s="76"/>
      <c r="M296" s="77"/>
      <c r="N296" s="76"/>
      <c r="O296" s="77"/>
      <c r="P296" s="76"/>
      <c r="Q296" s="77"/>
      <c r="R296" s="72"/>
      <c r="S296" s="77"/>
      <c r="T296" s="72"/>
      <c r="U296" s="77"/>
      <c r="W296" s="19"/>
      <c r="X296" s="23"/>
      <c r="Y296" s="23"/>
      <c r="Z296" s="23"/>
      <c r="AA296" s="23"/>
      <c r="AB296" s="23"/>
      <c r="AC296" s="23"/>
      <c r="AD296" s="23"/>
      <c r="AE296" s="23"/>
    </row>
    <row r="297" spans="1:31">
      <c r="A297" s="79"/>
      <c r="B297" s="80"/>
      <c r="C297" s="81"/>
      <c r="D297" s="76"/>
      <c r="E297" s="75"/>
      <c r="F297" s="76"/>
      <c r="G297" s="77"/>
      <c r="H297" s="78"/>
      <c r="I297" s="75"/>
      <c r="J297" s="76"/>
      <c r="K297" s="77"/>
      <c r="L297" s="74"/>
      <c r="M297" s="75"/>
      <c r="N297" s="76"/>
      <c r="O297" s="77"/>
      <c r="P297" s="74"/>
      <c r="Q297" s="75"/>
      <c r="R297" s="72"/>
      <c r="S297" s="77"/>
      <c r="T297" s="78"/>
      <c r="U297" s="77"/>
      <c r="X297" s="25"/>
      <c r="Y297" s="25"/>
      <c r="Z297" s="25"/>
      <c r="AA297" s="25"/>
      <c r="AB297" s="25"/>
      <c r="AC297" s="25"/>
      <c r="AD297" s="25"/>
      <c r="AE297" s="25"/>
    </row>
    <row r="298" spans="1:3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X298" s="25"/>
      <c r="Y298" s="25"/>
      <c r="Z298" s="25"/>
      <c r="AA298" s="25"/>
      <c r="AB298" s="25"/>
      <c r="AC298" s="25"/>
      <c r="AD298" s="25"/>
      <c r="AE298" s="25"/>
    </row>
    <row r="299" spans="1:3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X299" s="25"/>
      <c r="Y299" s="25"/>
      <c r="Z299" s="25"/>
      <c r="AA299" s="25"/>
      <c r="AB299" s="25"/>
      <c r="AC299" s="25"/>
      <c r="AD299" s="25"/>
      <c r="AE299" s="25"/>
    </row>
    <row r="300" spans="1:3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X300" s="25"/>
      <c r="Y300" s="25"/>
      <c r="Z300" s="25"/>
      <c r="AA300" s="25"/>
      <c r="AB300" s="25"/>
      <c r="AC300" s="25"/>
      <c r="AD300" s="25"/>
      <c r="AE300" s="25"/>
    </row>
    <row r="301" spans="1:3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16"/>
      <c r="N301" s="6"/>
      <c r="O301" s="6"/>
      <c r="P301" s="6"/>
      <c r="Q301" s="6"/>
      <c r="R301" s="6"/>
      <c r="S301" s="6"/>
      <c r="T301" s="6"/>
      <c r="U301" s="6"/>
      <c r="X301" s="25"/>
      <c r="Y301" s="25"/>
      <c r="Z301" s="25"/>
      <c r="AA301" s="25"/>
      <c r="AB301" s="25"/>
      <c r="AC301" s="25"/>
      <c r="AD301" s="25"/>
      <c r="AE301" s="25"/>
    </row>
    <row r="302" spans="1:3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X302" s="25"/>
      <c r="Y302" s="25"/>
      <c r="Z302" s="25"/>
      <c r="AA302" s="25"/>
      <c r="AB302" s="25"/>
      <c r="AC302" s="25"/>
      <c r="AD302" s="25"/>
      <c r="AE302" s="25"/>
    </row>
    <row r="303" spans="1:3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X303" s="25"/>
      <c r="Y303" s="25"/>
      <c r="Z303" s="25"/>
      <c r="AA303" s="25"/>
      <c r="AB303" s="25"/>
      <c r="AC303" s="25"/>
      <c r="AD303" s="25"/>
      <c r="AE303" s="25"/>
    </row>
    <row r="304" spans="1:3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X304" s="25"/>
      <c r="Y304" s="25"/>
      <c r="Z304" s="25"/>
      <c r="AA304" s="25"/>
      <c r="AB304" s="25"/>
      <c r="AC304" s="25"/>
      <c r="AD304" s="25"/>
      <c r="AE304" s="25"/>
    </row>
    <row r="305" spans="1:3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X305" s="25"/>
      <c r="Y305" s="25"/>
      <c r="Z305" s="25"/>
      <c r="AA305" s="25"/>
      <c r="AB305" s="25"/>
      <c r="AC305" s="25"/>
      <c r="AD305" s="25"/>
      <c r="AE305" s="25"/>
    </row>
    <row r="306" spans="1:3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X306" s="25"/>
      <c r="Y306" s="25"/>
      <c r="Z306" s="25"/>
      <c r="AA306" s="25"/>
      <c r="AB306" s="25"/>
      <c r="AC306" s="25"/>
      <c r="AD306" s="25"/>
      <c r="AE306" s="25"/>
    </row>
    <row r="307" spans="1:3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X307" s="12" t="s">
        <v>24</v>
      </c>
      <c r="Y307" s="12" t="s">
        <v>96</v>
      </c>
      <c r="Z307" s="12" t="s">
        <v>25</v>
      </c>
      <c r="AA307" s="25"/>
      <c r="AB307" s="25"/>
      <c r="AC307" s="25"/>
      <c r="AD307" s="25"/>
      <c r="AE307" s="25"/>
    </row>
    <row r="308" spans="1:3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W308" s="19" t="str">
        <f>IF(入力!$C$4="","",入力!$C$4)</f>
        <v>2015.08.15</v>
      </c>
      <c r="X308" s="24" t="str">
        <f>IF(特定項目一覧!AL13="","",特定項目一覧!AL13)</f>
        <v/>
      </c>
      <c r="Y308" s="31" t="str">
        <f>IF(特定項目一覧!AK13="","",特定項目一覧!AK13)</f>
        <v/>
      </c>
      <c r="Z308" s="32" t="str">
        <f>IF(特定項目一覧!AM13="","",特定項目一覧!AM13)</f>
        <v/>
      </c>
      <c r="AA308" s="25"/>
      <c r="AB308" s="25"/>
      <c r="AC308" s="25"/>
      <c r="AD308" s="25"/>
      <c r="AE308" s="25"/>
    </row>
    <row r="309" spans="1:3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W309" s="19"/>
      <c r="X309" s="24"/>
      <c r="Y309" s="24"/>
      <c r="Z309" s="24"/>
      <c r="AA309" s="25"/>
      <c r="AB309" s="25"/>
      <c r="AC309" s="25"/>
      <c r="AD309" s="25"/>
      <c r="AE309" s="25"/>
    </row>
    <row r="310" spans="1:3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W310" s="19"/>
      <c r="X310" s="34"/>
      <c r="Y310" s="34"/>
      <c r="Z310" s="35"/>
      <c r="AA310" s="25"/>
      <c r="AB310" s="25"/>
      <c r="AC310" s="25"/>
      <c r="AD310" s="25"/>
      <c r="AE310" s="25"/>
    </row>
    <row r="311" spans="1:3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X311" s="25"/>
      <c r="Y311" s="25"/>
      <c r="Z311" s="25"/>
      <c r="AA311" s="25"/>
      <c r="AB311" s="25"/>
      <c r="AC311" s="25"/>
      <c r="AD311" s="25"/>
      <c r="AE311" s="25"/>
    </row>
    <row r="312" spans="1:3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X312" s="25"/>
      <c r="Y312" s="25"/>
      <c r="Z312" s="25"/>
      <c r="AA312" s="25"/>
      <c r="AB312" s="25"/>
      <c r="AC312" s="25"/>
      <c r="AD312" s="25"/>
      <c r="AE312" s="25"/>
    </row>
    <row r="313" spans="1:3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X313" s="25"/>
      <c r="Y313" s="25"/>
      <c r="Z313" s="25"/>
      <c r="AA313" s="25"/>
      <c r="AB313" s="25"/>
      <c r="AC313" s="25"/>
      <c r="AD313" s="25"/>
      <c r="AE313" s="25"/>
    </row>
    <row r="314" spans="1:3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X314" s="25"/>
      <c r="Y314" s="25"/>
      <c r="Z314" s="25"/>
      <c r="AA314" s="25"/>
      <c r="AB314" s="25"/>
      <c r="AC314" s="25"/>
      <c r="AD314" s="25"/>
      <c r="AE314" s="25"/>
    </row>
    <row r="315" spans="1:3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X315" s="25"/>
      <c r="Y315" s="25"/>
      <c r="Z315" s="25"/>
      <c r="AA315" s="25"/>
      <c r="AB315" s="25"/>
      <c r="AC315" s="25"/>
      <c r="AD315" s="25"/>
      <c r="AE315" s="25"/>
    </row>
    <row r="316" spans="1:3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X316" s="25"/>
      <c r="Y316" s="25"/>
      <c r="Z316" s="25"/>
      <c r="AA316" s="25"/>
      <c r="AB316" s="25"/>
      <c r="AC316" s="25"/>
      <c r="AD316" s="25"/>
      <c r="AE316" s="25"/>
    </row>
    <row r="317" spans="1:3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X317" s="25"/>
      <c r="Y317" s="25"/>
      <c r="Z317" s="25"/>
      <c r="AA317" s="25"/>
      <c r="AB317" s="25"/>
      <c r="AC317" s="25"/>
      <c r="AD317" s="25"/>
      <c r="AE317" s="25"/>
    </row>
    <row r="318" spans="1:3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X318" s="25"/>
      <c r="Y318" s="25"/>
      <c r="Z318" s="25"/>
      <c r="AA318" s="25"/>
      <c r="AB318" s="25"/>
      <c r="AC318" s="25"/>
      <c r="AD318" s="25"/>
      <c r="AE318" s="25"/>
    </row>
    <row r="319" spans="1:3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X319" s="25"/>
      <c r="Y319" s="25"/>
      <c r="Z319" s="25"/>
      <c r="AA319" s="25"/>
      <c r="AB319" s="25"/>
      <c r="AC319" s="25"/>
      <c r="AD319" s="25"/>
      <c r="AE319" s="25"/>
    </row>
    <row r="320" spans="1:3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X320" s="25"/>
      <c r="Y320" s="25"/>
      <c r="Z320" s="25"/>
      <c r="AA320" s="25"/>
      <c r="AB320" s="25"/>
      <c r="AC320" s="25"/>
      <c r="AD320" s="25"/>
      <c r="AE320" s="25"/>
    </row>
    <row r="321" spans="1:3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X321" s="25"/>
      <c r="Y321" s="25"/>
      <c r="Z321" s="25"/>
      <c r="AA321" s="25"/>
      <c r="AB321" s="25"/>
      <c r="AC321" s="25"/>
      <c r="AD321" s="25"/>
      <c r="AE321" s="25"/>
    </row>
    <row r="322" spans="1:31">
      <c r="X322" s="25"/>
      <c r="Y322" s="25"/>
      <c r="Z322" s="25"/>
      <c r="AA322" s="25"/>
      <c r="AB322" s="25"/>
      <c r="AC322" s="25"/>
      <c r="AD322" s="25"/>
      <c r="AE322" s="25"/>
    </row>
    <row r="323" spans="1:31">
      <c r="X323" s="25"/>
      <c r="Y323" s="25"/>
      <c r="Z323" s="25"/>
      <c r="AA323" s="25"/>
      <c r="AB323" s="25"/>
      <c r="AC323" s="25"/>
      <c r="AD323" s="25"/>
      <c r="AE323" s="25"/>
    </row>
    <row r="324" spans="1:31">
      <c r="X324" s="25"/>
      <c r="Y324" s="25"/>
      <c r="Z324" s="25"/>
      <c r="AA324" s="25"/>
      <c r="AB324" s="25"/>
      <c r="AC324" s="25"/>
      <c r="AD324" s="25"/>
      <c r="AE324" s="25"/>
    </row>
    <row r="325" spans="1:31">
      <c r="A325" s="628"/>
      <c r="B325" s="629"/>
      <c r="C325" s="629"/>
      <c r="D325" s="629"/>
      <c r="E325" s="629"/>
      <c r="F325" s="629"/>
      <c r="G325" s="629"/>
      <c r="H325" s="629"/>
      <c r="I325" s="629"/>
      <c r="J325" s="629"/>
      <c r="K325" s="630"/>
      <c r="L325" s="12" t="s">
        <v>20</v>
      </c>
      <c r="M325" s="637" t="s">
        <v>18</v>
      </c>
      <c r="N325" s="637"/>
      <c r="O325" s="637"/>
      <c r="P325" s="637"/>
      <c r="Q325" s="637"/>
      <c r="R325" s="637"/>
      <c r="S325" s="637"/>
      <c r="T325" s="637"/>
      <c r="U325" s="637"/>
      <c r="X325" s="12"/>
      <c r="Y325" s="167"/>
      <c r="Z325" s="167"/>
      <c r="AA325" s="167"/>
      <c r="AB325" s="167"/>
      <c r="AC325" s="167"/>
      <c r="AD325" s="167"/>
      <c r="AE325" s="167"/>
    </row>
    <row r="326" spans="1:31">
      <c r="A326" s="631"/>
      <c r="B326" s="632"/>
      <c r="C326" s="632"/>
      <c r="D326" s="632"/>
      <c r="E326" s="632"/>
      <c r="F326" s="632"/>
      <c r="G326" s="632"/>
      <c r="H326" s="632"/>
      <c r="I326" s="632"/>
      <c r="J326" s="632"/>
      <c r="K326" s="633"/>
      <c r="L326" s="12" t="s">
        <v>20</v>
      </c>
      <c r="M326" s="642" t="s">
        <v>19</v>
      </c>
      <c r="N326" s="642"/>
      <c r="O326" s="642"/>
      <c r="P326" s="642"/>
      <c r="Q326" s="642"/>
      <c r="R326" s="642"/>
      <c r="S326" s="642"/>
      <c r="T326" s="642"/>
      <c r="U326" s="642"/>
      <c r="X326" s="12"/>
      <c r="Y326" s="168"/>
      <c r="Z326" s="168"/>
      <c r="AA326" s="168"/>
      <c r="AB326" s="168"/>
      <c r="AC326" s="168"/>
      <c r="AD326" s="168"/>
      <c r="AE326" s="168"/>
    </row>
    <row r="327" spans="1:31">
      <c r="A327" s="634"/>
      <c r="B327" s="635"/>
      <c r="C327" s="635"/>
      <c r="D327" s="635"/>
      <c r="E327" s="635"/>
      <c r="F327" s="635"/>
      <c r="G327" s="635"/>
      <c r="H327" s="635"/>
      <c r="I327" s="635"/>
      <c r="J327" s="635"/>
      <c r="K327" s="636"/>
      <c r="L327" s="12" t="s">
        <v>20</v>
      </c>
      <c r="M327" s="643" t="s">
        <v>108</v>
      </c>
      <c r="N327" s="643"/>
      <c r="O327" s="643"/>
      <c r="P327" s="643"/>
      <c r="Q327" s="643"/>
      <c r="R327" s="643"/>
      <c r="S327" s="643"/>
      <c r="T327" s="643"/>
      <c r="U327" s="643"/>
      <c r="X327" s="12"/>
      <c r="Y327" s="169"/>
      <c r="Z327" s="169"/>
      <c r="AA327" s="169"/>
      <c r="AB327" s="169"/>
      <c r="AC327" s="169"/>
      <c r="AD327" s="169"/>
      <c r="AE327" s="169"/>
    </row>
    <row r="329" spans="1:31" ht="30" customHeight="1">
      <c r="A329" s="653" t="str">
        <f>$A$1</f>
        <v>２０１５年　全国●●●選抜　バレーボール体力指数レーダーチャート</v>
      </c>
      <c r="B329" s="653"/>
      <c r="C329" s="653"/>
      <c r="D329" s="653"/>
      <c r="E329" s="653"/>
      <c r="F329" s="653"/>
      <c r="G329" s="653"/>
      <c r="H329" s="653"/>
      <c r="I329" s="653"/>
      <c r="J329" s="653"/>
      <c r="K329" s="653"/>
      <c r="L329" s="653"/>
      <c r="M329" s="653"/>
      <c r="N329" s="653"/>
      <c r="O329" s="653"/>
      <c r="P329" s="653"/>
      <c r="Q329" s="653"/>
      <c r="R329" s="653"/>
      <c r="S329" s="653"/>
      <c r="T329" s="653"/>
      <c r="U329" s="653"/>
      <c r="X329" s="25"/>
      <c r="Y329" s="25"/>
      <c r="Z329" s="25"/>
      <c r="AA329" s="25"/>
      <c r="AB329" s="25"/>
      <c r="AC329" s="25"/>
      <c r="AD329" s="25"/>
      <c r="AE329" s="25"/>
    </row>
    <row r="330" spans="1:31" ht="22.5" customHeight="1">
      <c r="A330" s="10" t="s">
        <v>10</v>
      </c>
      <c r="B330" s="654" t="str">
        <f>IF(表示変換!B14="","",表示変換!B14)</f>
        <v/>
      </c>
      <c r="C330" s="654"/>
      <c r="D330" s="9"/>
      <c r="E330" s="10" t="s">
        <v>11</v>
      </c>
      <c r="F330" s="655" t="str">
        <f>IF(表示変換!I14="","",表示変換!I14)</f>
        <v/>
      </c>
      <c r="G330" s="655"/>
      <c r="H330" s="13" t="s">
        <v>12</v>
      </c>
      <c r="I330" s="14"/>
      <c r="J330" s="13" t="s">
        <v>13</v>
      </c>
      <c r="K330" s="655" t="str">
        <f>IF(表示変換!J14="","",表示変換!J14)</f>
        <v/>
      </c>
      <c r="L330" s="655"/>
      <c r="M330" s="10" t="s">
        <v>14</v>
      </c>
      <c r="N330" s="6"/>
      <c r="O330" s="654" t="s">
        <v>15</v>
      </c>
      <c r="P330" s="654"/>
      <c r="Q330" s="654" t="str">
        <f>IF(表示変換!H14="","",表示変換!H14)</f>
        <v/>
      </c>
      <c r="R330" s="654"/>
      <c r="S330" s="656" t="str">
        <f>IF(入力!$C$4="","",入力!$C$4)</f>
        <v>2015.08.15</v>
      </c>
      <c r="T330" s="656"/>
      <c r="U330" s="9" t="s">
        <v>102</v>
      </c>
      <c r="X330" s="25"/>
      <c r="Y330" s="25"/>
      <c r="Z330" s="25"/>
      <c r="AA330" s="25"/>
      <c r="AB330" s="25"/>
      <c r="AC330" s="25"/>
      <c r="AD330" s="25"/>
      <c r="AE330" s="25"/>
    </row>
    <row r="331" spans="1:31" ht="12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X331" s="25"/>
      <c r="Y331" s="25"/>
      <c r="Z331" s="25"/>
      <c r="AA331" s="25"/>
      <c r="AB331" s="25"/>
      <c r="AC331" s="25"/>
      <c r="AD331" s="25"/>
      <c r="AE331" s="25"/>
    </row>
    <row r="332" spans="1:31" ht="22.5" customHeight="1">
      <c r="A332" s="644" t="s">
        <v>5</v>
      </c>
      <c r="B332" s="647" t="s">
        <v>6</v>
      </c>
      <c r="C332" s="650" t="s">
        <v>0</v>
      </c>
      <c r="D332" s="638" t="s">
        <v>45</v>
      </c>
      <c r="E332" s="639"/>
      <c r="F332" s="638" t="s">
        <v>57</v>
      </c>
      <c r="G332" s="639"/>
      <c r="H332" s="638" t="s">
        <v>58</v>
      </c>
      <c r="I332" s="639"/>
      <c r="J332" s="638" t="s">
        <v>41</v>
      </c>
      <c r="K332" s="639"/>
      <c r="L332" s="640" t="s">
        <v>60</v>
      </c>
      <c r="M332" s="641"/>
      <c r="N332" s="640" t="s">
        <v>61</v>
      </c>
      <c r="O332" s="641"/>
      <c r="P332" s="640" t="s">
        <v>42</v>
      </c>
      <c r="Q332" s="641"/>
      <c r="R332" s="638" t="s">
        <v>46</v>
      </c>
      <c r="S332" s="639"/>
      <c r="T332" s="173" t="s">
        <v>1</v>
      </c>
      <c r="U332" s="174" t="s">
        <v>2</v>
      </c>
      <c r="X332" s="25"/>
      <c r="Y332" s="25"/>
      <c r="Z332" s="25"/>
      <c r="AA332" s="25"/>
      <c r="AB332" s="25"/>
      <c r="AC332" s="25"/>
      <c r="AD332" s="25"/>
      <c r="AE332" s="25"/>
    </row>
    <row r="333" spans="1:31">
      <c r="A333" s="645"/>
      <c r="B333" s="648"/>
      <c r="C333" s="651"/>
      <c r="D333" s="1" t="s">
        <v>3</v>
      </c>
      <c r="E333" s="3" t="s">
        <v>4</v>
      </c>
      <c r="F333" s="1" t="s">
        <v>3</v>
      </c>
      <c r="G333" s="3" t="s">
        <v>4</v>
      </c>
      <c r="H333" s="1" t="s">
        <v>3</v>
      </c>
      <c r="I333" s="3" t="s">
        <v>4</v>
      </c>
      <c r="J333" s="1" t="s">
        <v>3</v>
      </c>
      <c r="K333" s="3" t="s">
        <v>4</v>
      </c>
      <c r="L333" s="1" t="s">
        <v>3</v>
      </c>
      <c r="M333" s="3" t="s">
        <v>4</v>
      </c>
      <c r="N333" s="1" t="s">
        <v>3</v>
      </c>
      <c r="O333" s="3" t="s">
        <v>4</v>
      </c>
      <c r="P333" s="1" t="s">
        <v>3</v>
      </c>
      <c r="Q333" s="3" t="s">
        <v>4</v>
      </c>
      <c r="R333" s="1" t="s">
        <v>3</v>
      </c>
      <c r="S333" s="3" t="s">
        <v>4</v>
      </c>
      <c r="T333" s="7"/>
      <c r="U333" s="8"/>
      <c r="X333" s="25"/>
      <c r="Y333" s="25"/>
      <c r="Z333" s="25"/>
      <c r="AA333" s="25"/>
      <c r="AB333" s="25"/>
      <c r="AC333" s="25"/>
      <c r="AD333" s="25"/>
      <c r="AE333" s="25"/>
    </row>
    <row r="334" spans="1:31">
      <c r="A334" s="646"/>
      <c r="B334" s="649"/>
      <c r="C334" s="652"/>
      <c r="D334" s="2" t="str">
        <f>IF(表示変換!$N$5="","",表示変換!$N$5)</f>
        <v>sec</v>
      </c>
      <c r="E334" s="4" t="s">
        <v>7</v>
      </c>
      <c r="F334" s="2" t="str">
        <f>IF(表示変換!$O$5="","",表示変換!$O$5)</f>
        <v>sec</v>
      </c>
      <c r="G334" s="4" t="s">
        <v>7</v>
      </c>
      <c r="H334" s="2" t="str">
        <f>IF(表示変換!$P$5="","",表示変換!$P$5)</f>
        <v>sec</v>
      </c>
      <c r="I334" s="4" t="s">
        <v>7</v>
      </c>
      <c r="J334" s="2" t="str">
        <f>IF(表示変換!$Q$5="","",表示変換!$Q$5)</f>
        <v>cm</v>
      </c>
      <c r="K334" s="4" t="s">
        <v>7</v>
      </c>
      <c r="L334" s="2" t="str">
        <f>IF(表示変換!$R$5="","",表示変換!$R$5)</f>
        <v>cm</v>
      </c>
      <c r="M334" s="4" t="s">
        <v>7</v>
      </c>
      <c r="N334" s="2" t="str">
        <f>IF(表示変換!$S$5="","",表示変換!$S$5)</f>
        <v>m</v>
      </c>
      <c r="O334" s="4" t="s">
        <v>7</v>
      </c>
      <c r="P334" s="2" t="str">
        <f>IF(表示変換!$T$5="","",表示変換!$T$5)</f>
        <v>回</v>
      </c>
      <c r="Q334" s="4" t="s">
        <v>7</v>
      </c>
      <c r="R334" s="2" t="str">
        <f>IF(表示変換!$U$5="","",表示変換!$U$5)</f>
        <v>m</v>
      </c>
      <c r="S334" s="4" t="s">
        <v>7</v>
      </c>
      <c r="T334" s="2" t="s">
        <v>8</v>
      </c>
      <c r="U334" s="5" t="s">
        <v>9</v>
      </c>
      <c r="X334" s="26" t="s">
        <v>16</v>
      </c>
      <c r="Y334" s="26" t="s">
        <v>17</v>
      </c>
      <c r="Z334" s="26" t="s">
        <v>76</v>
      </c>
      <c r="AA334" s="26" t="s">
        <v>28</v>
      </c>
      <c r="AB334" s="26" t="s">
        <v>77</v>
      </c>
      <c r="AC334" s="26" t="s">
        <v>68</v>
      </c>
      <c r="AD334" s="26" t="s">
        <v>80</v>
      </c>
      <c r="AE334" s="11" t="s">
        <v>79</v>
      </c>
    </row>
    <row r="335" spans="1:31">
      <c r="A335" s="17" t="str">
        <f>IF(入力!$C$4="","",入力!$C$4)</f>
        <v>2015.08.15</v>
      </c>
      <c r="B335" s="20">
        <f>IF(表示変換!A14="","",表示変換!A14)</f>
        <v>9</v>
      </c>
      <c r="C335" s="18" t="str">
        <f>IF(表示変換!B14="","",表示変換!B14)</f>
        <v/>
      </c>
      <c r="D335" s="21" t="str">
        <f>IF(特定項目一覧!G14="","",特定項目一覧!G14)</f>
        <v/>
      </c>
      <c r="E335" s="27" t="str">
        <f>IF(特定項目一覧!H14="","",特定項目一覧!H14)</f>
        <v/>
      </c>
      <c r="F335" s="21" t="str">
        <f>IF(特定項目一覧!I14="","",特定項目一覧!I14)</f>
        <v/>
      </c>
      <c r="G335" s="22" t="str">
        <f>IF(特定項目一覧!J14="","",特定項目一覧!J14)</f>
        <v/>
      </c>
      <c r="H335" s="29" t="str">
        <f>IF(特定項目一覧!K14="","",特定項目一覧!K14)</f>
        <v/>
      </c>
      <c r="I335" s="27" t="str">
        <f>IF(特定項目一覧!L14="","",特定項目一覧!L14)</f>
        <v/>
      </c>
      <c r="J335" s="20" t="str">
        <f>IF(特定項目一覧!M14="","",特定項目一覧!M14)</f>
        <v/>
      </c>
      <c r="K335" s="22" t="str">
        <f>IF(特定項目一覧!N14="","",特定項目一覧!N14)</f>
        <v/>
      </c>
      <c r="L335" s="28" t="str">
        <f>IF(特定項目一覧!O14="","",特定項目一覧!O14)</f>
        <v/>
      </c>
      <c r="M335" s="27" t="str">
        <f>IF(特定項目一覧!P14="","",特定項目一覧!P14)</f>
        <v/>
      </c>
      <c r="N335" s="21" t="str">
        <f>IF(特定項目一覧!Q14="","",特定項目一覧!Q14)</f>
        <v/>
      </c>
      <c r="O335" s="22" t="str">
        <f>IF(特定項目一覧!R14="","",特定項目一覧!R14)</f>
        <v/>
      </c>
      <c r="P335" s="28" t="str">
        <f>IF(特定項目一覧!S14="","",特定項目一覧!S14)</f>
        <v/>
      </c>
      <c r="Q335" s="27" t="str">
        <f>IF(特定項目一覧!T14="","",特定項目一覧!T14)</f>
        <v/>
      </c>
      <c r="R335" s="20" t="str">
        <f>IF(特定項目一覧!U14="","",特定項目一覧!U14)</f>
        <v/>
      </c>
      <c r="S335" s="22" t="str">
        <f>IF(特定項目一覧!V14="","",特定項目一覧!V14)</f>
        <v/>
      </c>
      <c r="T335" s="28">
        <f>IF(特定項目一覧!W14="","",特定項目一覧!W14)</f>
        <v>0</v>
      </c>
      <c r="U335" s="22" t="str">
        <f>IF(特定項目一覧!X14="","",特定項目一覧!X14)</f>
        <v/>
      </c>
      <c r="W335" s="19" t="str">
        <f>IF(入力!$C$4="","",入力!$C$4)</f>
        <v>2015.08.15</v>
      </c>
      <c r="X335" s="30" t="str">
        <f>E335</f>
        <v/>
      </c>
      <c r="Y335" s="30" t="str">
        <f>G335</f>
        <v/>
      </c>
      <c r="Z335" s="30" t="str">
        <f>I335</f>
        <v/>
      </c>
      <c r="AA335" s="30" t="str">
        <f>K335</f>
        <v/>
      </c>
      <c r="AB335" s="30" t="str">
        <f>M335</f>
        <v/>
      </c>
      <c r="AC335" s="30" t="str">
        <f>O335</f>
        <v/>
      </c>
      <c r="AD335" s="30" t="str">
        <f>Q335</f>
        <v/>
      </c>
      <c r="AE335" s="30" t="str">
        <f>S335</f>
        <v/>
      </c>
    </row>
    <row r="336" spans="1:31">
      <c r="A336" s="71"/>
      <c r="B336" s="72"/>
      <c r="C336" s="73"/>
      <c r="D336" s="74"/>
      <c r="E336" s="75"/>
      <c r="F336" s="76"/>
      <c r="G336" s="77"/>
      <c r="H336" s="78"/>
      <c r="I336" s="75"/>
      <c r="J336" s="76"/>
      <c r="K336" s="77"/>
      <c r="L336" s="74"/>
      <c r="M336" s="75"/>
      <c r="N336" s="76"/>
      <c r="O336" s="77"/>
      <c r="P336" s="74"/>
      <c r="Q336" s="75"/>
      <c r="R336" s="72"/>
      <c r="S336" s="77"/>
      <c r="T336" s="78"/>
      <c r="U336" s="77"/>
      <c r="W336" s="19"/>
      <c r="X336" s="23"/>
      <c r="Y336" s="23"/>
      <c r="Z336" s="23"/>
      <c r="AA336" s="23"/>
      <c r="AB336" s="23"/>
      <c r="AC336" s="23"/>
      <c r="AD336" s="23"/>
      <c r="AE336" s="23"/>
    </row>
    <row r="337" spans="1:31">
      <c r="A337" s="79"/>
      <c r="B337" s="72"/>
      <c r="C337" s="77"/>
      <c r="D337" s="76"/>
      <c r="E337" s="77"/>
      <c r="F337" s="76"/>
      <c r="G337" s="77"/>
      <c r="H337" s="72"/>
      <c r="I337" s="77"/>
      <c r="J337" s="76"/>
      <c r="K337" s="77"/>
      <c r="L337" s="76"/>
      <c r="M337" s="77"/>
      <c r="N337" s="76"/>
      <c r="O337" s="77"/>
      <c r="P337" s="76"/>
      <c r="Q337" s="77"/>
      <c r="R337" s="72"/>
      <c r="S337" s="77"/>
      <c r="T337" s="72"/>
      <c r="U337" s="77"/>
      <c r="W337" s="19"/>
      <c r="X337" s="23"/>
      <c r="Y337" s="23"/>
      <c r="Z337" s="23"/>
      <c r="AA337" s="23"/>
      <c r="AB337" s="23"/>
      <c r="AC337" s="23"/>
      <c r="AD337" s="23"/>
      <c r="AE337" s="23"/>
    </row>
    <row r="338" spans="1:31">
      <c r="A338" s="79"/>
      <c r="B338" s="80"/>
      <c r="C338" s="81"/>
      <c r="D338" s="76"/>
      <c r="E338" s="75"/>
      <c r="F338" s="76"/>
      <c r="G338" s="77"/>
      <c r="H338" s="78"/>
      <c r="I338" s="75"/>
      <c r="J338" s="76"/>
      <c r="K338" s="77"/>
      <c r="L338" s="74"/>
      <c r="M338" s="75"/>
      <c r="N338" s="76"/>
      <c r="O338" s="77"/>
      <c r="P338" s="74"/>
      <c r="Q338" s="75"/>
      <c r="R338" s="72"/>
      <c r="S338" s="77"/>
      <c r="T338" s="78"/>
      <c r="U338" s="77"/>
      <c r="X338" s="25"/>
      <c r="Y338" s="25"/>
      <c r="Z338" s="25"/>
      <c r="AA338" s="25"/>
      <c r="AB338" s="25"/>
      <c r="AC338" s="25"/>
      <c r="AD338" s="25"/>
      <c r="AE338" s="25"/>
    </row>
    <row r="339" spans="1:3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X339" s="25"/>
      <c r="Y339" s="25"/>
      <c r="Z339" s="25"/>
      <c r="AA339" s="25"/>
      <c r="AB339" s="25"/>
      <c r="AC339" s="25"/>
      <c r="AD339" s="25"/>
      <c r="AE339" s="25"/>
    </row>
    <row r="340" spans="1:3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X340" s="25"/>
      <c r="Y340" s="25"/>
      <c r="Z340" s="25"/>
      <c r="AA340" s="25"/>
      <c r="AB340" s="25"/>
      <c r="AC340" s="25"/>
      <c r="AD340" s="25"/>
      <c r="AE340" s="25"/>
    </row>
    <row r="341" spans="1:3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X341" s="25"/>
      <c r="Y341" s="25"/>
      <c r="Z341" s="25"/>
      <c r="AA341" s="25"/>
      <c r="AB341" s="25"/>
      <c r="AC341" s="25"/>
      <c r="AD341" s="25"/>
      <c r="AE341" s="25"/>
    </row>
    <row r="342" spans="1:3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16"/>
      <c r="N342" s="6"/>
      <c r="O342" s="6"/>
      <c r="P342" s="6"/>
      <c r="Q342" s="6"/>
      <c r="R342" s="6"/>
      <c r="S342" s="6"/>
      <c r="T342" s="6"/>
      <c r="U342" s="6"/>
      <c r="X342" s="25"/>
      <c r="Y342" s="25"/>
      <c r="Z342" s="25"/>
      <c r="AA342" s="25"/>
      <c r="AB342" s="25"/>
      <c r="AC342" s="25"/>
      <c r="AD342" s="25"/>
      <c r="AE342" s="25"/>
    </row>
    <row r="343" spans="1:3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X343" s="25"/>
      <c r="Y343" s="25"/>
      <c r="Z343" s="25"/>
      <c r="AA343" s="25"/>
      <c r="AB343" s="25"/>
      <c r="AC343" s="25"/>
      <c r="AD343" s="25"/>
      <c r="AE343" s="25"/>
    </row>
    <row r="344" spans="1:3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X344" s="25"/>
      <c r="Y344" s="25"/>
      <c r="Z344" s="25"/>
      <c r="AA344" s="25"/>
      <c r="AB344" s="25"/>
      <c r="AC344" s="25"/>
      <c r="AD344" s="25"/>
      <c r="AE344" s="25"/>
    </row>
    <row r="345" spans="1:3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X345" s="25"/>
      <c r="Y345" s="25"/>
      <c r="Z345" s="25"/>
      <c r="AA345" s="25"/>
      <c r="AB345" s="25"/>
      <c r="AC345" s="25"/>
      <c r="AD345" s="25"/>
      <c r="AE345" s="25"/>
    </row>
    <row r="346" spans="1:3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X346" s="25"/>
      <c r="Y346" s="25"/>
      <c r="Z346" s="25"/>
      <c r="AA346" s="25"/>
      <c r="AB346" s="25"/>
      <c r="AC346" s="25"/>
      <c r="AD346" s="25"/>
      <c r="AE346" s="25"/>
    </row>
    <row r="347" spans="1:3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X347" s="25"/>
      <c r="Y347" s="25"/>
      <c r="Z347" s="25"/>
      <c r="AA347" s="25"/>
      <c r="AB347" s="25"/>
      <c r="AC347" s="25"/>
      <c r="AD347" s="25"/>
      <c r="AE347" s="25"/>
    </row>
    <row r="348" spans="1:3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X348" s="12" t="s">
        <v>24</v>
      </c>
      <c r="Y348" s="12" t="s">
        <v>96</v>
      </c>
      <c r="Z348" s="12" t="s">
        <v>25</v>
      </c>
      <c r="AA348" s="25"/>
      <c r="AB348" s="25"/>
      <c r="AC348" s="25"/>
      <c r="AD348" s="25"/>
      <c r="AE348" s="25"/>
    </row>
    <row r="349" spans="1:3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W349" s="19" t="str">
        <f>IF(入力!$C$4="","",入力!$C$4)</f>
        <v>2015.08.15</v>
      </c>
      <c r="X349" s="24" t="str">
        <f>IF(特定項目一覧!AL14="","",特定項目一覧!AL14)</f>
        <v/>
      </c>
      <c r="Y349" s="31" t="str">
        <f>IF(特定項目一覧!AK14="","",特定項目一覧!AK14)</f>
        <v/>
      </c>
      <c r="Z349" s="32" t="str">
        <f>IF(特定項目一覧!AM14="","",特定項目一覧!AM14)</f>
        <v/>
      </c>
      <c r="AA349" s="25"/>
      <c r="AB349" s="25"/>
      <c r="AC349" s="25"/>
      <c r="AD349" s="25"/>
      <c r="AE349" s="25"/>
    </row>
    <row r="350" spans="1:3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W350" s="19"/>
      <c r="X350" s="24"/>
      <c r="Y350" s="24"/>
      <c r="Z350" s="24"/>
      <c r="AA350" s="25"/>
      <c r="AB350" s="25"/>
      <c r="AC350" s="25"/>
      <c r="AD350" s="25"/>
      <c r="AE350" s="25"/>
    </row>
    <row r="351" spans="1:3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W351" s="19"/>
      <c r="X351" s="34"/>
      <c r="Y351" s="34"/>
      <c r="Z351" s="35"/>
      <c r="AA351" s="25"/>
      <c r="AB351" s="25"/>
      <c r="AC351" s="25"/>
      <c r="AD351" s="25"/>
      <c r="AE351" s="25"/>
    </row>
    <row r="352" spans="1:3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X352" s="25"/>
      <c r="Y352" s="25"/>
      <c r="Z352" s="25"/>
      <c r="AA352" s="25"/>
      <c r="AB352" s="25"/>
      <c r="AC352" s="25"/>
      <c r="AD352" s="25"/>
      <c r="AE352" s="25"/>
    </row>
    <row r="353" spans="1:3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X353" s="25"/>
      <c r="Y353" s="25"/>
      <c r="Z353" s="25"/>
      <c r="AA353" s="25"/>
      <c r="AB353" s="25"/>
      <c r="AC353" s="25"/>
      <c r="AD353" s="25"/>
      <c r="AE353" s="25"/>
    </row>
    <row r="354" spans="1:3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X354" s="25"/>
      <c r="Y354" s="25"/>
      <c r="Z354" s="25"/>
      <c r="AA354" s="25"/>
      <c r="AB354" s="25"/>
      <c r="AC354" s="25"/>
      <c r="AD354" s="25"/>
      <c r="AE354" s="25"/>
    </row>
    <row r="355" spans="1:3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X355" s="25"/>
      <c r="Y355" s="25"/>
      <c r="Z355" s="25"/>
      <c r="AA355" s="25"/>
      <c r="AB355" s="25"/>
      <c r="AC355" s="25"/>
      <c r="AD355" s="25"/>
      <c r="AE355" s="25"/>
    </row>
    <row r="356" spans="1:3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X356" s="25"/>
      <c r="Y356" s="25"/>
      <c r="Z356" s="25"/>
      <c r="AA356" s="25"/>
      <c r="AB356" s="25"/>
      <c r="AC356" s="25"/>
      <c r="AD356" s="25"/>
      <c r="AE356" s="25"/>
    </row>
    <row r="357" spans="1:3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X357" s="25"/>
      <c r="Y357" s="25"/>
      <c r="Z357" s="25"/>
      <c r="AA357" s="25"/>
      <c r="AB357" s="25"/>
      <c r="AC357" s="25"/>
      <c r="AD357" s="25"/>
      <c r="AE357" s="25"/>
    </row>
    <row r="358" spans="1:3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X358" s="25"/>
      <c r="Y358" s="25"/>
      <c r="Z358" s="25"/>
      <c r="AA358" s="25"/>
      <c r="AB358" s="25"/>
      <c r="AC358" s="25"/>
      <c r="AD358" s="25"/>
      <c r="AE358" s="25"/>
    </row>
    <row r="359" spans="1:3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X359" s="25"/>
      <c r="Y359" s="25"/>
      <c r="Z359" s="25"/>
      <c r="AA359" s="25"/>
      <c r="AB359" s="25"/>
      <c r="AC359" s="25"/>
      <c r="AD359" s="25"/>
      <c r="AE359" s="25"/>
    </row>
    <row r="360" spans="1:3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X360" s="25"/>
      <c r="Y360" s="25"/>
      <c r="Z360" s="25"/>
      <c r="AA360" s="25"/>
      <c r="AB360" s="25"/>
      <c r="AC360" s="25"/>
      <c r="AD360" s="25"/>
      <c r="AE360" s="25"/>
    </row>
    <row r="361" spans="1:3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X361" s="25"/>
      <c r="Y361" s="25"/>
      <c r="Z361" s="25"/>
      <c r="AA361" s="25"/>
      <c r="AB361" s="25"/>
      <c r="AC361" s="25"/>
      <c r="AD361" s="25"/>
      <c r="AE361" s="25"/>
    </row>
    <row r="362" spans="1:3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X362" s="25"/>
      <c r="Y362" s="25"/>
      <c r="Z362" s="25"/>
      <c r="AA362" s="25"/>
      <c r="AB362" s="25"/>
      <c r="AC362" s="25"/>
      <c r="AD362" s="25"/>
      <c r="AE362" s="25"/>
    </row>
    <row r="363" spans="1:31">
      <c r="X363" s="25"/>
      <c r="Y363" s="25"/>
      <c r="Z363" s="25"/>
      <c r="AA363" s="25"/>
      <c r="AB363" s="25"/>
      <c r="AC363" s="25"/>
      <c r="AD363" s="25"/>
      <c r="AE363" s="25"/>
    </row>
    <row r="364" spans="1:31">
      <c r="X364" s="25"/>
      <c r="Y364" s="25"/>
      <c r="Z364" s="25"/>
      <c r="AA364" s="25"/>
      <c r="AB364" s="25"/>
      <c r="AC364" s="25"/>
      <c r="AD364" s="25"/>
      <c r="AE364" s="25"/>
    </row>
    <row r="365" spans="1:31">
      <c r="X365" s="25"/>
      <c r="Y365" s="25"/>
      <c r="Z365" s="25"/>
      <c r="AA365" s="25"/>
      <c r="AB365" s="25"/>
      <c r="AC365" s="25"/>
      <c r="AD365" s="25"/>
      <c r="AE365" s="25"/>
    </row>
    <row r="366" spans="1:31">
      <c r="A366" s="628"/>
      <c r="B366" s="629"/>
      <c r="C366" s="629"/>
      <c r="D366" s="629"/>
      <c r="E366" s="629"/>
      <c r="F366" s="629"/>
      <c r="G366" s="629"/>
      <c r="H366" s="629"/>
      <c r="I366" s="629"/>
      <c r="J366" s="629"/>
      <c r="K366" s="630"/>
      <c r="L366" s="12" t="s">
        <v>20</v>
      </c>
      <c r="M366" s="637" t="s">
        <v>18</v>
      </c>
      <c r="N366" s="637"/>
      <c r="O366" s="637"/>
      <c r="P366" s="637"/>
      <c r="Q366" s="637"/>
      <c r="R366" s="637"/>
      <c r="S366" s="637"/>
      <c r="T366" s="637"/>
      <c r="U366" s="637"/>
      <c r="X366" s="12"/>
      <c r="Y366" s="167"/>
      <c r="Z366" s="167"/>
      <c r="AA366" s="167"/>
      <c r="AB366" s="167"/>
      <c r="AC366" s="167"/>
      <c r="AD366" s="167"/>
      <c r="AE366" s="167"/>
    </row>
    <row r="367" spans="1:31">
      <c r="A367" s="631"/>
      <c r="B367" s="632"/>
      <c r="C367" s="632"/>
      <c r="D367" s="632"/>
      <c r="E367" s="632"/>
      <c r="F367" s="632"/>
      <c r="G367" s="632"/>
      <c r="H367" s="632"/>
      <c r="I367" s="632"/>
      <c r="J367" s="632"/>
      <c r="K367" s="633"/>
      <c r="L367" s="12" t="s">
        <v>20</v>
      </c>
      <c r="M367" s="642" t="s">
        <v>19</v>
      </c>
      <c r="N367" s="642"/>
      <c r="O367" s="642"/>
      <c r="P367" s="642"/>
      <c r="Q367" s="642"/>
      <c r="R367" s="642"/>
      <c r="S367" s="642"/>
      <c r="T367" s="642"/>
      <c r="U367" s="642"/>
      <c r="X367" s="12"/>
      <c r="Y367" s="168"/>
      <c r="Z367" s="168"/>
      <c r="AA367" s="168"/>
      <c r="AB367" s="168"/>
      <c r="AC367" s="168"/>
      <c r="AD367" s="168"/>
      <c r="AE367" s="168"/>
    </row>
    <row r="368" spans="1:31">
      <c r="A368" s="634"/>
      <c r="B368" s="635"/>
      <c r="C368" s="635"/>
      <c r="D368" s="635"/>
      <c r="E368" s="635"/>
      <c r="F368" s="635"/>
      <c r="G368" s="635"/>
      <c r="H368" s="635"/>
      <c r="I368" s="635"/>
      <c r="J368" s="635"/>
      <c r="K368" s="636"/>
      <c r="L368" s="12" t="s">
        <v>20</v>
      </c>
      <c r="M368" s="643" t="s">
        <v>108</v>
      </c>
      <c r="N368" s="643"/>
      <c r="O368" s="643"/>
      <c r="P368" s="643"/>
      <c r="Q368" s="643"/>
      <c r="R368" s="643"/>
      <c r="S368" s="643"/>
      <c r="T368" s="643"/>
      <c r="U368" s="643"/>
      <c r="X368" s="12"/>
      <c r="Y368" s="169"/>
      <c r="Z368" s="169"/>
      <c r="AA368" s="169"/>
      <c r="AB368" s="169"/>
      <c r="AC368" s="169"/>
      <c r="AD368" s="169"/>
      <c r="AE368" s="169"/>
    </row>
    <row r="370" spans="1:31" ht="30" customHeight="1">
      <c r="A370" s="653" t="str">
        <f>$A$1</f>
        <v>２０１５年　全国●●●選抜　バレーボール体力指数レーダーチャート</v>
      </c>
      <c r="B370" s="653"/>
      <c r="C370" s="653"/>
      <c r="D370" s="653"/>
      <c r="E370" s="653"/>
      <c r="F370" s="653"/>
      <c r="G370" s="653"/>
      <c r="H370" s="653"/>
      <c r="I370" s="653"/>
      <c r="J370" s="653"/>
      <c r="K370" s="653"/>
      <c r="L370" s="653"/>
      <c r="M370" s="653"/>
      <c r="N370" s="653"/>
      <c r="O370" s="653"/>
      <c r="P370" s="653"/>
      <c r="Q370" s="653"/>
      <c r="R370" s="653"/>
      <c r="S370" s="653"/>
      <c r="T370" s="653"/>
      <c r="U370" s="653"/>
      <c r="X370" s="25"/>
      <c r="Y370" s="25"/>
      <c r="Z370" s="25"/>
      <c r="AA370" s="25"/>
      <c r="AB370" s="25"/>
      <c r="AC370" s="25"/>
      <c r="AD370" s="25"/>
      <c r="AE370" s="25"/>
    </row>
    <row r="371" spans="1:31" ht="22.5" customHeight="1">
      <c r="A371" s="10" t="s">
        <v>10</v>
      </c>
      <c r="B371" s="654" t="str">
        <f>IF(表示変換!B15="","",表示変換!B15)</f>
        <v/>
      </c>
      <c r="C371" s="654"/>
      <c r="D371" s="9"/>
      <c r="E371" s="10" t="s">
        <v>11</v>
      </c>
      <c r="F371" s="655" t="str">
        <f>IF(表示変換!I15="","",表示変換!I15)</f>
        <v/>
      </c>
      <c r="G371" s="655"/>
      <c r="H371" s="13" t="s">
        <v>12</v>
      </c>
      <c r="I371" s="14"/>
      <c r="J371" s="13" t="s">
        <v>13</v>
      </c>
      <c r="K371" s="655" t="str">
        <f>IF(表示変換!J15="","",表示変換!J15)</f>
        <v/>
      </c>
      <c r="L371" s="655"/>
      <c r="M371" s="10" t="s">
        <v>14</v>
      </c>
      <c r="N371" s="6"/>
      <c r="O371" s="654" t="s">
        <v>15</v>
      </c>
      <c r="P371" s="654"/>
      <c r="Q371" s="654" t="str">
        <f>IF(表示変換!H15="","",表示変換!H15)</f>
        <v/>
      </c>
      <c r="R371" s="654"/>
      <c r="S371" s="656" t="str">
        <f>IF(入力!$C$4="","",入力!$C$4)</f>
        <v>2015.08.15</v>
      </c>
      <c r="T371" s="656"/>
      <c r="U371" s="9" t="s">
        <v>102</v>
      </c>
      <c r="X371" s="25"/>
      <c r="Y371" s="25"/>
      <c r="Z371" s="25"/>
      <c r="AA371" s="25"/>
      <c r="AB371" s="25"/>
      <c r="AC371" s="25"/>
      <c r="AD371" s="25"/>
      <c r="AE371" s="25"/>
    </row>
    <row r="372" spans="1:31" ht="12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X372" s="25"/>
      <c r="Y372" s="25"/>
      <c r="Z372" s="25"/>
      <c r="AA372" s="25"/>
      <c r="AB372" s="25"/>
      <c r="AC372" s="25"/>
      <c r="AD372" s="25"/>
      <c r="AE372" s="25"/>
    </row>
    <row r="373" spans="1:31" ht="22.5" customHeight="1">
      <c r="A373" s="644" t="s">
        <v>5</v>
      </c>
      <c r="B373" s="647" t="s">
        <v>6</v>
      </c>
      <c r="C373" s="650" t="s">
        <v>0</v>
      </c>
      <c r="D373" s="638" t="s">
        <v>45</v>
      </c>
      <c r="E373" s="639"/>
      <c r="F373" s="638" t="s">
        <v>57</v>
      </c>
      <c r="G373" s="639"/>
      <c r="H373" s="638" t="s">
        <v>58</v>
      </c>
      <c r="I373" s="639"/>
      <c r="J373" s="638" t="s">
        <v>41</v>
      </c>
      <c r="K373" s="639"/>
      <c r="L373" s="640" t="s">
        <v>60</v>
      </c>
      <c r="M373" s="641"/>
      <c r="N373" s="640" t="s">
        <v>61</v>
      </c>
      <c r="O373" s="641"/>
      <c r="P373" s="640" t="s">
        <v>42</v>
      </c>
      <c r="Q373" s="641"/>
      <c r="R373" s="638" t="s">
        <v>46</v>
      </c>
      <c r="S373" s="639"/>
      <c r="T373" s="173" t="s">
        <v>1</v>
      </c>
      <c r="U373" s="174" t="s">
        <v>2</v>
      </c>
      <c r="X373" s="25"/>
      <c r="Y373" s="25"/>
      <c r="Z373" s="25"/>
      <c r="AA373" s="25"/>
      <c r="AB373" s="25"/>
      <c r="AC373" s="25"/>
      <c r="AD373" s="25"/>
      <c r="AE373" s="25"/>
    </row>
    <row r="374" spans="1:31">
      <c r="A374" s="645"/>
      <c r="B374" s="648"/>
      <c r="C374" s="651"/>
      <c r="D374" s="1" t="s">
        <v>3</v>
      </c>
      <c r="E374" s="3" t="s">
        <v>4</v>
      </c>
      <c r="F374" s="1" t="s">
        <v>3</v>
      </c>
      <c r="G374" s="3" t="s">
        <v>4</v>
      </c>
      <c r="H374" s="1" t="s">
        <v>3</v>
      </c>
      <c r="I374" s="3" t="s">
        <v>4</v>
      </c>
      <c r="J374" s="1" t="s">
        <v>3</v>
      </c>
      <c r="K374" s="3" t="s">
        <v>4</v>
      </c>
      <c r="L374" s="1" t="s">
        <v>3</v>
      </c>
      <c r="M374" s="3" t="s">
        <v>4</v>
      </c>
      <c r="N374" s="1" t="s">
        <v>3</v>
      </c>
      <c r="O374" s="3" t="s">
        <v>4</v>
      </c>
      <c r="P374" s="1" t="s">
        <v>3</v>
      </c>
      <c r="Q374" s="3" t="s">
        <v>4</v>
      </c>
      <c r="R374" s="1" t="s">
        <v>3</v>
      </c>
      <c r="S374" s="3" t="s">
        <v>4</v>
      </c>
      <c r="T374" s="7"/>
      <c r="U374" s="8"/>
      <c r="X374" s="25"/>
      <c r="Y374" s="25"/>
      <c r="Z374" s="25"/>
      <c r="AA374" s="25"/>
      <c r="AB374" s="25"/>
      <c r="AC374" s="25"/>
      <c r="AD374" s="25"/>
      <c r="AE374" s="25"/>
    </row>
    <row r="375" spans="1:31">
      <c r="A375" s="646"/>
      <c r="B375" s="649"/>
      <c r="C375" s="652"/>
      <c r="D375" s="2" t="str">
        <f>IF(表示変換!$N$5="","",表示変換!$N$5)</f>
        <v>sec</v>
      </c>
      <c r="E375" s="4" t="s">
        <v>7</v>
      </c>
      <c r="F375" s="2" t="str">
        <f>IF(表示変換!$O$5="","",表示変換!$O$5)</f>
        <v>sec</v>
      </c>
      <c r="G375" s="4" t="s">
        <v>7</v>
      </c>
      <c r="H375" s="2" t="str">
        <f>IF(表示変換!$P$5="","",表示変換!$P$5)</f>
        <v>sec</v>
      </c>
      <c r="I375" s="4" t="s">
        <v>7</v>
      </c>
      <c r="J375" s="2" t="str">
        <f>IF(表示変換!$Q$5="","",表示変換!$Q$5)</f>
        <v>cm</v>
      </c>
      <c r="K375" s="4" t="s">
        <v>7</v>
      </c>
      <c r="L375" s="2" t="str">
        <f>IF(表示変換!$R$5="","",表示変換!$R$5)</f>
        <v>cm</v>
      </c>
      <c r="M375" s="4" t="s">
        <v>7</v>
      </c>
      <c r="N375" s="2" t="str">
        <f>IF(表示変換!$S$5="","",表示変換!$S$5)</f>
        <v>m</v>
      </c>
      <c r="O375" s="4" t="s">
        <v>7</v>
      </c>
      <c r="P375" s="2" t="str">
        <f>IF(表示変換!$T$5="","",表示変換!$T$5)</f>
        <v>回</v>
      </c>
      <c r="Q375" s="4" t="s">
        <v>7</v>
      </c>
      <c r="R375" s="2" t="str">
        <f>IF(表示変換!$U$5="","",表示変換!$U$5)</f>
        <v>m</v>
      </c>
      <c r="S375" s="4" t="s">
        <v>7</v>
      </c>
      <c r="T375" s="2" t="s">
        <v>8</v>
      </c>
      <c r="U375" s="5" t="s">
        <v>9</v>
      </c>
      <c r="X375" s="26" t="s">
        <v>16</v>
      </c>
      <c r="Y375" s="26" t="s">
        <v>17</v>
      </c>
      <c r="Z375" s="26" t="s">
        <v>76</v>
      </c>
      <c r="AA375" s="26" t="s">
        <v>28</v>
      </c>
      <c r="AB375" s="26" t="s">
        <v>77</v>
      </c>
      <c r="AC375" s="26" t="s">
        <v>68</v>
      </c>
      <c r="AD375" s="26" t="s">
        <v>80</v>
      </c>
      <c r="AE375" s="11" t="s">
        <v>79</v>
      </c>
    </row>
    <row r="376" spans="1:31">
      <c r="A376" s="17" t="str">
        <f>IF(入力!$C$4="","",入力!$C$4)</f>
        <v>2015.08.15</v>
      </c>
      <c r="B376" s="20">
        <f>IF(表示変換!A15="","",表示変換!A15)</f>
        <v>10</v>
      </c>
      <c r="C376" s="18" t="str">
        <f>IF(表示変換!B15="","",表示変換!B15)</f>
        <v/>
      </c>
      <c r="D376" s="21" t="str">
        <f>IF(特定項目一覧!G15="","",特定項目一覧!G15)</f>
        <v/>
      </c>
      <c r="E376" s="27" t="str">
        <f>IF(特定項目一覧!H15="","",特定項目一覧!H15)</f>
        <v/>
      </c>
      <c r="F376" s="21" t="str">
        <f>IF(特定項目一覧!I15="","",特定項目一覧!I15)</f>
        <v/>
      </c>
      <c r="G376" s="22" t="str">
        <f>IF(特定項目一覧!J15="","",特定項目一覧!J15)</f>
        <v/>
      </c>
      <c r="H376" s="29" t="str">
        <f>IF(特定項目一覧!K15="","",特定項目一覧!K15)</f>
        <v/>
      </c>
      <c r="I376" s="27" t="str">
        <f>IF(特定項目一覧!L15="","",特定項目一覧!L15)</f>
        <v/>
      </c>
      <c r="J376" s="20" t="str">
        <f>IF(特定項目一覧!M15="","",特定項目一覧!M15)</f>
        <v/>
      </c>
      <c r="K376" s="22" t="str">
        <f>IF(特定項目一覧!N15="","",特定項目一覧!N15)</f>
        <v/>
      </c>
      <c r="L376" s="28" t="str">
        <f>IF(特定項目一覧!O15="","",特定項目一覧!O15)</f>
        <v/>
      </c>
      <c r="M376" s="27" t="str">
        <f>IF(特定項目一覧!P15="","",特定項目一覧!P15)</f>
        <v/>
      </c>
      <c r="N376" s="21" t="str">
        <f>IF(特定項目一覧!Q15="","",特定項目一覧!Q15)</f>
        <v/>
      </c>
      <c r="O376" s="22" t="str">
        <f>IF(特定項目一覧!R15="","",特定項目一覧!R15)</f>
        <v/>
      </c>
      <c r="P376" s="28" t="str">
        <f>IF(特定項目一覧!S15="","",特定項目一覧!S15)</f>
        <v/>
      </c>
      <c r="Q376" s="27" t="str">
        <f>IF(特定項目一覧!T15="","",特定項目一覧!T15)</f>
        <v/>
      </c>
      <c r="R376" s="20" t="str">
        <f>IF(特定項目一覧!U15="","",特定項目一覧!U15)</f>
        <v/>
      </c>
      <c r="S376" s="22" t="str">
        <f>IF(特定項目一覧!V15="","",特定項目一覧!V15)</f>
        <v/>
      </c>
      <c r="T376" s="28">
        <f>IF(特定項目一覧!W15="","",特定項目一覧!W15)</f>
        <v>0</v>
      </c>
      <c r="U376" s="22" t="str">
        <f>IF(特定項目一覧!X15="","",特定項目一覧!X15)</f>
        <v/>
      </c>
      <c r="W376" s="19" t="str">
        <f>IF(入力!$C$4="","",入力!$C$4)</f>
        <v>2015.08.15</v>
      </c>
      <c r="X376" s="30" t="str">
        <f>E376</f>
        <v/>
      </c>
      <c r="Y376" s="30" t="str">
        <f>G376</f>
        <v/>
      </c>
      <c r="Z376" s="30" t="str">
        <f>I376</f>
        <v/>
      </c>
      <c r="AA376" s="30" t="str">
        <f>K376</f>
        <v/>
      </c>
      <c r="AB376" s="30" t="str">
        <f>M376</f>
        <v/>
      </c>
      <c r="AC376" s="30" t="str">
        <f>O376</f>
        <v/>
      </c>
      <c r="AD376" s="30" t="str">
        <f>Q376</f>
        <v/>
      </c>
      <c r="AE376" s="30" t="str">
        <f>S376</f>
        <v/>
      </c>
    </row>
    <row r="377" spans="1:31">
      <c r="A377" s="71"/>
      <c r="B377" s="72"/>
      <c r="C377" s="73"/>
      <c r="D377" s="74"/>
      <c r="E377" s="75"/>
      <c r="F377" s="76"/>
      <c r="G377" s="77"/>
      <c r="H377" s="78"/>
      <c r="I377" s="75"/>
      <c r="J377" s="76"/>
      <c r="K377" s="77"/>
      <c r="L377" s="74"/>
      <c r="M377" s="75"/>
      <c r="N377" s="76"/>
      <c r="O377" s="77"/>
      <c r="P377" s="74"/>
      <c r="Q377" s="75"/>
      <c r="R377" s="72"/>
      <c r="S377" s="77"/>
      <c r="T377" s="78"/>
      <c r="U377" s="77"/>
      <c r="W377" s="19"/>
      <c r="X377" s="23"/>
      <c r="Y377" s="23"/>
      <c r="Z377" s="23"/>
      <c r="AA377" s="23"/>
      <c r="AB377" s="23"/>
      <c r="AC377" s="23"/>
      <c r="AD377" s="23"/>
      <c r="AE377" s="23"/>
    </row>
    <row r="378" spans="1:31">
      <c r="A378" s="79"/>
      <c r="B378" s="72"/>
      <c r="C378" s="77"/>
      <c r="D378" s="76"/>
      <c r="E378" s="77"/>
      <c r="F378" s="76"/>
      <c r="G378" s="77"/>
      <c r="H378" s="72"/>
      <c r="I378" s="77"/>
      <c r="J378" s="76"/>
      <c r="K378" s="77"/>
      <c r="L378" s="76"/>
      <c r="M378" s="77"/>
      <c r="N378" s="76"/>
      <c r="O378" s="77"/>
      <c r="P378" s="76"/>
      <c r="Q378" s="77"/>
      <c r="R378" s="72"/>
      <c r="S378" s="77"/>
      <c r="T378" s="72"/>
      <c r="U378" s="77"/>
      <c r="W378" s="19"/>
      <c r="X378" s="23"/>
      <c r="Y378" s="23"/>
      <c r="Z378" s="23"/>
      <c r="AA378" s="23"/>
      <c r="AB378" s="23"/>
      <c r="AC378" s="23"/>
      <c r="AD378" s="23"/>
      <c r="AE378" s="23"/>
    </row>
    <row r="379" spans="1:31">
      <c r="A379" s="79"/>
      <c r="B379" s="80"/>
      <c r="C379" s="81"/>
      <c r="D379" s="76"/>
      <c r="E379" s="75"/>
      <c r="F379" s="76"/>
      <c r="G379" s="77"/>
      <c r="H379" s="78"/>
      <c r="I379" s="75"/>
      <c r="J379" s="76"/>
      <c r="K379" s="77"/>
      <c r="L379" s="74"/>
      <c r="M379" s="75"/>
      <c r="N379" s="76"/>
      <c r="O379" s="77"/>
      <c r="P379" s="74"/>
      <c r="Q379" s="75"/>
      <c r="R379" s="72"/>
      <c r="S379" s="77"/>
      <c r="T379" s="78"/>
      <c r="U379" s="77"/>
      <c r="X379" s="25"/>
      <c r="Y379" s="25"/>
      <c r="Z379" s="25"/>
      <c r="AA379" s="25"/>
      <c r="AB379" s="25"/>
      <c r="AC379" s="25"/>
      <c r="AD379" s="25"/>
      <c r="AE379" s="25"/>
    </row>
    <row r="380" spans="1:3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X380" s="25"/>
      <c r="Y380" s="25"/>
      <c r="Z380" s="25"/>
      <c r="AA380" s="25"/>
      <c r="AB380" s="25"/>
      <c r="AC380" s="25"/>
      <c r="AD380" s="25"/>
      <c r="AE380" s="25"/>
    </row>
    <row r="381" spans="1:3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X381" s="25"/>
      <c r="Y381" s="25"/>
      <c r="Z381" s="25"/>
      <c r="AA381" s="25"/>
      <c r="AB381" s="25"/>
      <c r="AC381" s="25"/>
      <c r="AD381" s="25"/>
      <c r="AE381" s="25"/>
    </row>
    <row r="382" spans="1:3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X382" s="25"/>
      <c r="Y382" s="25"/>
      <c r="Z382" s="25"/>
      <c r="AA382" s="25"/>
      <c r="AB382" s="25"/>
      <c r="AC382" s="25"/>
      <c r="AD382" s="25"/>
      <c r="AE382" s="25"/>
    </row>
    <row r="383" spans="1:3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16"/>
      <c r="N383" s="6"/>
      <c r="O383" s="6"/>
      <c r="P383" s="6"/>
      <c r="Q383" s="6"/>
      <c r="R383" s="6"/>
      <c r="S383" s="6"/>
      <c r="T383" s="6"/>
      <c r="U383" s="6"/>
      <c r="X383" s="25"/>
      <c r="Y383" s="25"/>
      <c r="Z383" s="25"/>
      <c r="AA383" s="25"/>
      <c r="AB383" s="25"/>
      <c r="AC383" s="25"/>
      <c r="AD383" s="25"/>
      <c r="AE383" s="25"/>
    </row>
    <row r="384" spans="1:3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X384" s="25"/>
      <c r="Y384" s="25"/>
      <c r="Z384" s="25"/>
      <c r="AA384" s="25"/>
      <c r="AB384" s="25"/>
      <c r="AC384" s="25"/>
      <c r="AD384" s="25"/>
      <c r="AE384" s="25"/>
    </row>
    <row r="385" spans="1:3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X385" s="25"/>
      <c r="Y385" s="25"/>
      <c r="Z385" s="25"/>
      <c r="AA385" s="25"/>
      <c r="AB385" s="25"/>
      <c r="AC385" s="25"/>
      <c r="AD385" s="25"/>
      <c r="AE385" s="25"/>
    </row>
    <row r="386" spans="1:3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X386" s="25"/>
      <c r="Y386" s="25"/>
      <c r="Z386" s="25"/>
      <c r="AA386" s="25"/>
      <c r="AB386" s="25"/>
      <c r="AC386" s="25"/>
      <c r="AD386" s="25"/>
      <c r="AE386" s="25"/>
    </row>
    <row r="387" spans="1:3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X387" s="25"/>
      <c r="Y387" s="25"/>
      <c r="Z387" s="25"/>
      <c r="AA387" s="25"/>
      <c r="AB387" s="25"/>
      <c r="AC387" s="25"/>
      <c r="AD387" s="25"/>
      <c r="AE387" s="25"/>
    </row>
    <row r="388" spans="1:3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X388" s="25"/>
      <c r="Y388" s="25"/>
      <c r="Z388" s="25"/>
      <c r="AA388" s="25"/>
      <c r="AB388" s="25"/>
      <c r="AC388" s="25"/>
      <c r="AD388" s="25"/>
      <c r="AE388" s="25"/>
    </row>
    <row r="389" spans="1:3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X389" s="12" t="s">
        <v>24</v>
      </c>
      <c r="Y389" s="12" t="s">
        <v>96</v>
      </c>
      <c r="Z389" s="12" t="s">
        <v>25</v>
      </c>
      <c r="AA389" s="25"/>
      <c r="AB389" s="25"/>
      <c r="AC389" s="25"/>
      <c r="AD389" s="25"/>
      <c r="AE389" s="25"/>
    </row>
    <row r="390" spans="1:3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W390" s="19" t="str">
        <f>IF(入力!$C$4="","",入力!$C$4)</f>
        <v>2015.08.15</v>
      </c>
      <c r="X390" s="24" t="str">
        <f>IF(特定項目一覧!AL15="","",特定項目一覧!AL15)</f>
        <v/>
      </c>
      <c r="Y390" s="31" t="str">
        <f>IF(特定項目一覧!AK15="","",特定項目一覧!AK15)</f>
        <v/>
      </c>
      <c r="Z390" s="32" t="str">
        <f>IF(特定項目一覧!AM15="","",特定項目一覧!AM15)</f>
        <v/>
      </c>
      <c r="AA390" s="25"/>
      <c r="AB390" s="25"/>
      <c r="AC390" s="25"/>
      <c r="AD390" s="25"/>
      <c r="AE390" s="25"/>
    </row>
    <row r="391" spans="1:3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W391" s="19"/>
      <c r="X391" s="24"/>
      <c r="Y391" s="24"/>
      <c r="Z391" s="24"/>
      <c r="AA391" s="25"/>
      <c r="AB391" s="25"/>
      <c r="AC391" s="25"/>
      <c r="AD391" s="25"/>
      <c r="AE391" s="25"/>
    </row>
    <row r="392" spans="1:3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W392" s="19"/>
      <c r="X392" s="34"/>
      <c r="Y392" s="34"/>
      <c r="Z392" s="35"/>
      <c r="AA392" s="25"/>
      <c r="AB392" s="25"/>
      <c r="AC392" s="25"/>
      <c r="AD392" s="25"/>
      <c r="AE392" s="25"/>
    </row>
    <row r="393" spans="1:3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X393" s="25"/>
      <c r="Y393" s="25"/>
      <c r="Z393" s="25"/>
      <c r="AA393" s="25"/>
      <c r="AB393" s="25"/>
      <c r="AC393" s="25"/>
      <c r="AD393" s="25"/>
      <c r="AE393" s="25"/>
    </row>
    <row r="394" spans="1:3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X394" s="25"/>
      <c r="Y394" s="25"/>
      <c r="Z394" s="25"/>
      <c r="AA394" s="25"/>
      <c r="AB394" s="25"/>
      <c r="AC394" s="25"/>
      <c r="AD394" s="25"/>
      <c r="AE394" s="25"/>
    </row>
    <row r="395" spans="1:3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X395" s="25"/>
      <c r="Y395" s="25"/>
      <c r="Z395" s="25"/>
      <c r="AA395" s="25"/>
      <c r="AB395" s="25"/>
      <c r="AC395" s="25"/>
      <c r="AD395" s="25"/>
      <c r="AE395" s="25"/>
    </row>
    <row r="396" spans="1:3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X396" s="25"/>
      <c r="Y396" s="25"/>
      <c r="Z396" s="25"/>
      <c r="AA396" s="25"/>
      <c r="AB396" s="25"/>
      <c r="AC396" s="25"/>
      <c r="AD396" s="25"/>
      <c r="AE396" s="25"/>
    </row>
    <row r="397" spans="1:3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X397" s="25"/>
      <c r="Y397" s="25"/>
      <c r="Z397" s="25"/>
      <c r="AA397" s="25"/>
      <c r="AB397" s="25"/>
      <c r="AC397" s="25"/>
      <c r="AD397" s="25"/>
      <c r="AE397" s="25"/>
    </row>
    <row r="398" spans="1:3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X398" s="25"/>
      <c r="Y398" s="25"/>
      <c r="Z398" s="25"/>
      <c r="AA398" s="25"/>
      <c r="AB398" s="25"/>
      <c r="AC398" s="25"/>
      <c r="AD398" s="25"/>
      <c r="AE398" s="25"/>
    </row>
    <row r="399" spans="1:3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X399" s="25"/>
      <c r="Y399" s="25"/>
      <c r="Z399" s="25"/>
      <c r="AA399" s="25"/>
      <c r="AB399" s="25"/>
      <c r="AC399" s="25"/>
      <c r="AD399" s="25"/>
      <c r="AE399" s="25"/>
    </row>
    <row r="400" spans="1:3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X400" s="25"/>
      <c r="Y400" s="25"/>
      <c r="Z400" s="25"/>
      <c r="AA400" s="25"/>
      <c r="AB400" s="25"/>
      <c r="AC400" s="25"/>
      <c r="AD400" s="25"/>
      <c r="AE400" s="25"/>
    </row>
    <row r="401" spans="1:3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X401" s="25"/>
      <c r="Y401" s="25"/>
      <c r="Z401" s="25"/>
      <c r="AA401" s="25"/>
      <c r="AB401" s="25"/>
      <c r="AC401" s="25"/>
      <c r="AD401" s="25"/>
      <c r="AE401" s="25"/>
    </row>
    <row r="402" spans="1:3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X402" s="25"/>
      <c r="Y402" s="25"/>
      <c r="Z402" s="25"/>
      <c r="AA402" s="25"/>
      <c r="AB402" s="25"/>
      <c r="AC402" s="25"/>
      <c r="AD402" s="25"/>
      <c r="AE402" s="25"/>
    </row>
    <row r="403" spans="1:3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X403" s="25"/>
      <c r="Y403" s="25"/>
      <c r="Z403" s="25"/>
      <c r="AA403" s="25"/>
      <c r="AB403" s="25"/>
      <c r="AC403" s="25"/>
      <c r="AD403" s="25"/>
      <c r="AE403" s="25"/>
    </row>
    <row r="404" spans="1:31">
      <c r="X404" s="25"/>
      <c r="Y404" s="25"/>
      <c r="Z404" s="25"/>
      <c r="AA404" s="25"/>
      <c r="AB404" s="25"/>
      <c r="AC404" s="25"/>
      <c r="AD404" s="25"/>
      <c r="AE404" s="25"/>
    </row>
    <row r="405" spans="1:31">
      <c r="X405" s="25"/>
      <c r="Y405" s="25"/>
      <c r="Z405" s="25"/>
      <c r="AA405" s="25"/>
      <c r="AB405" s="25"/>
      <c r="AC405" s="25"/>
      <c r="AD405" s="25"/>
      <c r="AE405" s="25"/>
    </row>
    <row r="406" spans="1:31">
      <c r="X406" s="25"/>
      <c r="Y406" s="25"/>
      <c r="Z406" s="25"/>
      <c r="AA406" s="25"/>
      <c r="AB406" s="25"/>
      <c r="AC406" s="25"/>
      <c r="AD406" s="25"/>
      <c r="AE406" s="25"/>
    </row>
    <row r="407" spans="1:31">
      <c r="A407" s="628"/>
      <c r="B407" s="629"/>
      <c r="C407" s="629"/>
      <c r="D407" s="629"/>
      <c r="E407" s="629"/>
      <c r="F407" s="629"/>
      <c r="G407" s="629"/>
      <c r="H407" s="629"/>
      <c r="I407" s="629"/>
      <c r="J407" s="629"/>
      <c r="K407" s="630"/>
      <c r="L407" s="12" t="s">
        <v>20</v>
      </c>
      <c r="M407" s="637" t="s">
        <v>18</v>
      </c>
      <c r="N407" s="637"/>
      <c r="O407" s="637"/>
      <c r="P407" s="637"/>
      <c r="Q407" s="637"/>
      <c r="R407" s="637"/>
      <c r="S407" s="637"/>
      <c r="T407" s="637"/>
      <c r="U407" s="637"/>
      <c r="X407" s="12"/>
      <c r="Y407" s="167"/>
      <c r="Z407" s="167"/>
      <c r="AA407" s="167"/>
      <c r="AB407" s="167"/>
      <c r="AC407" s="167"/>
      <c r="AD407" s="167"/>
      <c r="AE407" s="167"/>
    </row>
    <row r="408" spans="1:31">
      <c r="A408" s="631"/>
      <c r="B408" s="632"/>
      <c r="C408" s="632"/>
      <c r="D408" s="632"/>
      <c r="E408" s="632"/>
      <c r="F408" s="632"/>
      <c r="G408" s="632"/>
      <c r="H408" s="632"/>
      <c r="I408" s="632"/>
      <c r="J408" s="632"/>
      <c r="K408" s="633"/>
      <c r="L408" s="12" t="s">
        <v>20</v>
      </c>
      <c r="M408" s="642" t="s">
        <v>19</v>
      </c>
      <c r="N408" s="642"/>
      <c r="O408" s="642"/>
      <c r="P408" s="642"/>
      <c r="Q408" s="642"/>
      <c r="R408" s="642"/>
      <c r="S408" s="642"/>
      <c r="T408" s="642"/>
      <c r="U408" s="642"/>
      <c r="X408" s="12"/>
      <c r="Y408" s="168"/>
      <c r="Z408" s="168"/>
      <c r="AA408" s="168"/>
      <c r="AB408" s="168"/>
      <c r="AC408" s="168"/>
      <c r="AD408" s="168"/>
      <c r="AE408" s="168"/>
    </row>
    <row r="409" spans="1:31">
      <c r="A409" s="634"/>
      <c r="B409" s="635"/>
      <c r="C409" s="635"/>
      <c r="D409" s="635"/>
      <c r="E409" s="635"/>
      <c r="F409" s="635"/>
      <c r="G409" s="635"/>
      <c r="H409" s="635"/>
      <c r="I409" s="635"/>
      <c r="J409" s="635"/>
      <c r="K409" s="636"/>
      <c r="L409" s="12" t="s">
        <v>20</v>
      </c>
      <c r="M409" s="643" t="s">
        <v>108</v>
      </c>
      <c r="N409" s="643"/>
      <c r="O409" s="643"/>
      <c r="P409" s="643"/>
      <c r="Q409" s="643"/>
      <c r="R409" s="643"/>
      <c r="S409" s="643"/>
      <c r="T409" s="643"/>
      <c r="U409" s="643"/>
      <c r="X409" s="12"/>
      <c r="Y409" s="169"/>
      <c r="Z409" s="169"/>
      <c r="AA409" s="169"/>
      <c r="AB409" s="169"/>
      <c r="AC409" s="169"/>
      <c r="AD409" s="169"/>
      <c r="AE409" s="169"/>
    </row>
    <row r="411" spans="1:31" ht="30" customHeight="1">
      <c r="A411" s="653" t="str">
        <f>$A$1</f>
        <v>２０１５年　全国●●●選抜　バレーボール体力指数レーダーチャート</v>
      </c>
      <c r="B411" s="653"/>
      <c r="C411" s="653"/>
      <c r="D411" s="653"/>
      <c r="E411" s="653"/>
      <c r="F411" s="653"/>
      <c r="G411" s="653"/>
      <c r="H411" s="653"/>
      <c r="I411" s="653"/>
      <c r="J411" s="653"/>
      <c r="K411" s="653"/>
      <c r="L411" s="653"/>
      <c r="M411" s="653"/>
      <c r="N411" s="653"/>
      <c r="O411" s="653"/>
      <c r="P411" s="653"/>
      <c r="Q411" s="653"/>
      <c r="R411" s="653"/>
      <c r="S411" s="653"/>
      <c r="T411" s="653"/>
      <c r="U411" s="653"/>
      <c r="X411" s="25"/>
      <c r="Y411" s="25"/>
      <c r="Z411" s="25"/>
      <c r="AA411" s="25"/>
      <c r="AB411" s="25"/>
      <c r="AC411" s="25"/>
      <c r="AD411" s="25"/>
      <c r="AE411" s="25"/>
    </row>
    <row r="412" spans="1:31" ht="22.5" customHeight="1">
      <c r="A412" s="10" t="s">
        <v>10</v>
      </c>
      <c r="B412" s="654" t="str">
        <f>IF(表示変換!B16="","",表示変換!B16)</f>
        <v/>
      </c>
      <c r="C412" s="654"/>
      <c r="D412" s="9"/>
      <c r="E412" s="10" t="s">
        <v>11</v>
      </c>
      <c r="F412" s="655" t="str">
        <f>IF(表示変換!I16="","",表示変換!I16)</f>
        <v/>
      </c>
      <c r="G412" s="655"/>
      <c r="H412" s="13" t="s">
        <v>12</v>
      </c>
      <c r="I412" s="14"/>
      <c r="J412" s="13" t="s">
        <v>13</v>
      </c>
      <c r="K412" s="655" t="str">
        <f>IF(表示変換!J16="","",表示変換!J16)</f>
        <v/>
      </c>
      <c r="L412" s="655"/>
      <c r="M412" s="10" t="s">
        <v>14</v>
      </c>
      <c r="N412" s="6"/>
      <c r="O412" s="654" t="s">
        <v>15</v>
      </c>
      <c r="P412" s="654"/>
      <c r="Q412" s="654" t="str">
        <f>IF(表示変換!H16="","",表示変換!H16)</f>
        <v/>
      </c>
      <c r="R412" s="654"/>
      <c r="S412" s="656" t="str">
        <f>IF(入力!$C$4="","",入力!$C$4)</f>
        <v>2015.08.15</v>
      </c>
      <c r="T412" s="656"/>
      <c r="U412" s="9" t="s">
        <v>102</v>
      </c>
      <c r="X412" s="25"/>
      <c r="Y412" s="25"/>
      <c r="Z412" s="25"/>
      <c r="AA412" s="25"/>
      <c r="AB412" s="25"/>
      <c r="AC412" s="25"/>
      <c r="AD412" s="25"/>
      <c r="AE412" s="25"/>
    </row>
    <row r="413" spans="1:31" ht="12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X413" s="25"/>
      <c r="Y413" s="25"/>
      <c r="Z413" s="25"/>
      <c r="AA413" s="25"/>
      <c r="AB413" s="25"/>
      <c r="AC413" s="25"/>
      <c r="AD413" s="25"/>
      <c r="AE413" s="25"/>
    </row>
    <row r="414" spans="1:31" ht="22.5" customHeight="1">
      <c r="A414" s="644" t="s">
        <v>5</v>
      </c>
      <c r="B414" s="647" t="s">
        <v>6</v>
      </c>
      <c r="C414" s="650" t="s">
        <v>0</v>
      </c>
      <c r="D414" s="638" t="s">
        <v>45</v>
      </c>
      <c r="E414" s="639"/>
      <c r="F414" s="638" t="s">
        <v>57</v>
      </c>
      <c r="G414" s="639"/>
      <c r="H414" s="638" t="s">
        <v>58</v>
      </c>
      <c r="I414" s="639"/>
      <c r="J414" s="638" t="s">
        <v>41</v>
      </c>
      <c r="K414" s="639"/>
      <c r="L414" s="640" t="s">
        <v>60</v>
      </c>
      <c r="M414" s="641"/>
      <c r="N414" s="640" t="s">
        <v>61</v>
      </c>
      <c r="O414" s="641"/>
      <c r="P414" s="640" t="s">
        <v>42</v>
      </c>
      <c r="Q414" s="641"/>
      <c r="R414" s="638" t="s">
        <v>46</v>
      </c>
      <c r="S414" s="639"/>
      <c r="T414" s="173" t="s">
        <v>1</v>
      </c>
      <c r="U414" s="174" t="s">
        <v>2</v>
      </c>
      <c r="X414" s="25"/>
      <c r="Y414" s="25"/>
      <c r="Z414" s="25"/>
      <c r="AA414" s="25"/>
      <c r="AB414" s="25"/>
      <c r="AC414" s="25"/>
      <c r="AD414" s="25"/>
      <c r="AE414" s="25"/>
    </row>
    <row r="415" spans="1:31">
      <c r="A415" s="645"/>
      <c r="B415" s="648"/>
      <c r="C415" s="651"/>
      <c r="D415" s="1" t="s">
        <v>3</v>
      </c>
      <c r="E415" s="3" t="s">
        <v>4</v>
      </c>
      <c r="F415" s="1" t="s">
        <v>3</v>
      </c>
      <c r="G415" s="3" t="s">
        <v>4</v>
      </c>
      <c r="H415" s="1" t="s">
        <v>3</v>
      </c>
      <c r="I415" s="3" t="s">
        <v>4</v>
      </c>
      <c r="J415" s="1" t="s">
        <v>3</v>
      </c>
      <c r="K415" s="3" t="s">
        <v>4</v>
      </c>
      <c r="L415" s="1" t="s">
        <v>3</v>
      </c>
      <c r="M415" s="3" t="s">
        <v>4</v>
      </c>
      <c r="N415" s="1" t="s">
        <v>3</v>
      </c>
      <c r="O415" s="3" t="s">
        <v>4</v>
      </c>
      <c r="P415" s="1" t="s">
        <v>3</v>
      </c>
      <c r="Q415" s="3" t="s">
        <v>4</v>
      </c>
      <c r="R415" s="1" t="s">
        <v>3</v>
      </c>
      <c r="S415" s="3" t="s">
        <v>4</v>
      </c>
      <c r="T415" s="7"/>
      <c r="U415" s="8"/>
      <c r="X415" s="25"/>
      <c r="Y415" s="25"/>
      <c r="Z415" s="25"/>
      <c r="AA415" s="25"/>
      <c r="AB415" s="25"/>
      <c r="AC415" s="25"/>
      <c r="AD415" s="25"/>
      <c r="AE415" s="25"/>
    </row>
    <row r="416" spans="1:31">
      <c r="A416" s="646"/>
      <c r="B416" s="649"/>
      <c r="C416" s="652"/>
      <c r="D416" s="2" t="str">
        <f>IF(表示変換!$N$5="","",表示変換!$N$5)</f>
        <v>sec</v>
      </c>
      <c r="E416" s="4" t="s">
        <v>7</v>
      </c>
      <c r="F416" s="2" t="str">
        <f>IF(表示変換!$O$5="","",表示変換!$O$5)</f>
        <v>sec</v>
      </c>
      <c r="G416" s="4" t="s">
        <v>7</v>
      </c>
      <c r="H416" s="2" t="str">
        <f>IF(表示変換!$P$5="","",表示変換!$P$5)</f>
        <v>sec</v>
      </c>
      <c r="I416" s="4" t="s">
        <v>7</v>
      </c>
      <c r="J416" s="2" t="str">
        <f>IF(表示変換!$Q$5="","",表示変換!$Q$5)</f>
        <v>cm</v>
      </c>
      <c r="K416" s="4" t="s">
        <v>7</v>
      </c>
      <c r="L416" s="2" t="str">
        <f>IF(表示変換!$R$5="","",表示変換!$R$5)</f>
        <v>cm</v>
      </c>
      <c r="M416" s="4" t="s">
        <v>7</v>
      </c>
      <c r="N416" s="2" t="str">
        <f>IF(表示変換!$S$5="","",表示変換!$S$5)</f>
        <v>m</v>
      </c>
      <c r="O416" s="4" t="s">
        <v>7</v>
      </c>
      <c r="P416" s="2" t="str">
        <f>IF(表示変換!$T$5="","",表示変換!$T$5)</f>
        <v>回</v>
      </c>
      <c r="Q416" s="4" t="s">
        <v>7</v>
      </c>
      <c r="R416" s="2" t="str">
        <f>IF(表示変換!$U$5="","",表示変換!$U$5)</f>
        <v>m</v>
      </c>
      <c r="S416" s="4" t="s">
        <v>7</v>
      </c>
      <c r="T416" s="2" t="s">
        <v>8</v>
      </c>
      <c r="U416" s="5" t="s">
        <v>9</v>
      </c>
      <c r="X416" s="26" t="s">
        <v>16</v>
      </c>
      <c r="Y416" s="26" t="s">
        <v>17</v>
      </c>
      <c r="Z416" s="26" t="s">
        <v>76</v>
      </c>
      <c r="AA416" s="26" t="s">
        <v>28</v>
      </c>
      <c r="AB416" s="26" t="s">
        <v>77</v>
      </c>
      <c r="AC416" s="26" t="s">
        <v>68</v>
      </c>
      <c r="AD416" s="26" t="s">
        <v>80</v>
      </c>
      <c r="AE416" s="11" t="s">
        <v>79</v>
      </c>
    </row>
    <row r="417" spans="1:31">
      <c r="A417" s="17" t="str">
        <f>IF(入力!$C$4="","",入力!$C$4)</f>
        <v>2015.08.15</v>
      </c>
      <c r="B417" s="20">
        <f>IF(表示変換!A16="","",表示変換!A16)</f>
        <v>11</v>
      </c>
      <c r="C417" s="18" t="str">
        <f>IF(表示変換!B16="","",表示変換!B16)</f>
        <v/>
      </c>
      <c r="D417" s="21" t="str">
        <f>IF(特定項目一覧!G16="","",特定項目一覧!G16)</f>
        <v/>
      </c>
      <c r="E417" s="27" t="str">
        <f>IF(特定項目一覧!H16="","",特定項目一覧!H16)</f>
        <v/>
      </c>
      <c r="F417" s="21" t="str">
        <f>IF(特定項目一覧!I16="","",特定項目一覧!I16)</f>
        <v/>
      </c>
      <c r="G417" s="22" t="str">
        <f>IF(特定項目一覧!J16="","",特定項目一覧!J16)</f>
        <v/>
      </c>
      <c r="H417" s="29" t="str">
        <f>IF(特定項目一覧!K16="","",特定項目一覧!K16)</f>
        <v/>
      </c>
      <c r="I417" s="27" t="str">
        <f>IF(特定項目一覧!L16="","",特定項目一覧!L16)</f>
        <v/>
      </c>
      <c r="J417" s="20" t="str">
        <f>IF(特定項目一覧!M16="","",特定項目一覧!M16)</f>
        <v/>
      </c>
      <c r="K417" s="22" t="str">
        <f>IF(特定項目一覧!N16="","",特定項目一覧!N16)</f>
        <v/>
      </c>
      <c r="L417" s="28" t="str">
        <f>IF(特定項目一覧!O16="","",特定項目一覧!O16)</f>
        <v/>
      </c>
      <c r="M417" s="27" t="str">
        <f>IF(特定項目一覧!P16="","",特定項目一覧!P16)</f>
        <v/>
      </c>
      <c r="N417" s="21" t="str">
        <f>IF(特定項目一覧!Q16="","",特定項目一覧!Q16)</f>
        <v/>
      </c>
      <c r="O417" s="22" t="str">
        <f>IF(特定項目一覧!R16="","",特定項目一覧!R16)</f>
        <v/>
      </c>
      <c r="P417" s="28" t="str">
        <f>IF(特定項目一覧!S16="","",特定項目一覧!S16)</f>
        <v/>
      </c>
      <c r="Q417" s="27" t="str">
        <f>IF(特定項目一覧!T16="","",特定項目一覧!T16)</f>
        <v/>
      </c>
      <c r="R417" s="20" t="str">
        <f>IF(特定項目一覧!U16="","",特定項目一覧!U16)</f>
        <v/>
      </c>
      <c r="S417" s="22" t="str">
        <f>IF(特定項目一覧!V16="","",特定項目一覧!V16)</f>
        <v/>
      </c>
      <c r="T417" s="28">
        <f>IF(特定項目一覧!W16="","",特定項目一覧!W16)</f>
        <v>0</v>
      </c>
      <c r="U417" s="22" t="str">
        <f>IF(特定項目一覧!X16="","",特定項目一覧!X16)</f>
        <v/>
      </c>
      <c r="W417" s="19" t="str">
        <f>IF(入力!$C$4="","",入力!$C$4)</f>
        <v>2015.08.15</v>
      </c>
      <c r="X417" s="30" t="str">
        <f>E417</f>
        <v/>
      </c>
      <c r="Y417" s="30" t="str">
        <f>G417</f>
        <v/>
      </c>
      <c r="Z417" s="30" t="str">
        <f>I417</f>
        <v/>
      </c>
      <c r="AA417" s="30" t="str">
        <f>K417</f>
        <v/>
      </c>
      <c r="AB417" s="30" t="str">
        <f>M417</f>
        <v/>
      </c>
      <c r="AC417" s="30" t="str">
        <f>O417</f>
        <v/>
      </c>
      <c r="AD417" s="30" t="str">
        <f>Q417</f>
        <v/>
      </c>
      <c r="AE417" s="30" t="str">
        <f>S417</f>
        <v/>
      </c>
    </row>
    <row r="418" spans="1:31">
      <c r="A418" s="71"/>
      <c r="B418" s="72"/>
      <c r="C418" s="73"/>
      <c r="D418" s="74"/>
      <c r="E418" s="75"/>
      <c r="F418" s="76"/>
      <c r="G418" s="77"/>
      <c r="H418" s="78"/>
      <c r="I418" s="75"/>
      <c r="J418" s="76"/>
      <c r="K418" s="77"/>
      <c r="L418" s="74"/>
      <c r="M418" s="75"/>
      <c r="N418" s="76"/>
      <c r="O418" s="77"/>
      <c r="P418" s="74"/>
      <c r="Q418" s="75"/>
      <c r="R418" s="72"/>
      <c r="S418" s="77"/>
      <c r="T418" s="78"/>
      <c r="U418" s="77"/>
      <c r="W418" s="19"/>
      <c r="X418" s="23"/>
      <c r="Y418" s="23"/>
      <c r="Z418" s="23"/>
      <c r="AA418" s="23"/>
      <c r="AB418" s="23"/>
      <c r="AC418" s="23"/>
      <c r="AD418" s="23"/>
      <c r="AE418" s="23"/>
    </row>
    <row r="419" spans="1:31">
      <c r="A419" s="79"/>
      <c r="B419" s="72"/>
      <c r="C419" s="77"/>
      <c r="D419" s="76"/>
      <c r="E419" s="77"/>
      <c r="F419" s="76"/>
      <c r="G419" s="77"/>
      <c r="H419" s="72"/>
      <c r="I419" s="77"/>
      <c r="J419" s="76"/>
      <c r="K419" s="77"/>
      <c r="L419" s="76"/>
      <c r="M419" s="77"/>
      <c r="N419" s="76"/>
      <c r="O419" s="77"/>
      <c r="P419" s="76"/>
      <c r="Q419" s="77"/>
      <c r="R419" s="72"/>
      <c r="S419" s="77"/>
      <c r="T419" s="72"/>
      <c r="U419" s="77"/>
      <c r="W419" s="19"/>
      <c r="X419" s="23"/>
      <c r="Y419" s="23"/>
      <c r="Z419" s="23"/>
      <c r="AA419" s="23"/>
      <c r="AB419" s="23"/>
      <c r="AC419" s="23"/>
      <c r="AD419" s="23"/>
      <c r="AE419" s="23"/>
    </row>
    <row r="420" spans="1:31">
      <c r="A420" s="79"/>
      <c r="B420" s="80"/>
      <c r="C420" s="81"/>
      <c r="D420" s="76"/>
      <c r="E420" s="75"/>
      <c r="F420" s="76"/>
      <c r="G420" s="77"/>
      <c r="H420" s="78"/>
      <c r="I420" s="75"/>
      <c r="J420" s="76"/>
      <c r="K420" s="77"/>
      <c r="L420" s="74"/>
      <c r="M420" s="75"/>
      <c r="N420" s="76"/>
      <c r="O420" s="77"/>
      <c r="P420" s="74"/>
      <c r="Q420" s="75"/>
      <c r="R420" s="72"/>
      <c r="S420" s="77"/>
      <c r="T420" s="78"/>
      <c r="U420" s="77"/>
      <c r="X420" s="25"/>
      <c r="Y420" s="25"/>
      <c r="Z420" s="25"/>
      <c r="AA420" s="25"/>
      <c r="AB420" s="25"/>
      <c r="AC420" s="25"/>
      <c r="AD420" s="25"/>
      <c r="AE420" s="25"/>
    </row>
    <row r="421" spans="1:3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X421" s="25"/>
      <c r="Y421" s="25"/>
      <c r="Z421" s="25"/>
      <c r="AA421" s="25"/>
      <c r="AB421" s="25"/>
      <c r="AC421" s="25"/>
      <c r="AD421" s="25"/>
      <c r="AE421" s="25"/>
    </row>
    <row r="422" spans="1:3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X422" s="25"/>
      <c r="Y422" s="25"/>
      <c r="Z422" s="25"/>
      <c r="AA422" s="25"/>
      <c r="AB422" s="25"/>
      <c r="AC422" s="25"/>
      <c r="AD422" s="25"/>
      <c r="AE422" s="25"/>
    </row>
    <row r="423" spans="1:3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X423" s="25"/>
      <c r="Y423" s="25"/>
      <c r="Z423" s="25"/>
      <c r="AA423" s="25"/>
      <c r="AB423" s="25"/>
      <c r="AC423" s="25"/>
      <c r="AD423" s="25"/>
      <c r="AE423" s="25"/>
    </row>
    <row r="424" spans="1:3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16"/>
      <c r="N424" s="6"/>
      <c r="O424" s="6"/>
      <c r="P424" s="6"/>
      <c r="Q424" s="6"/>
      <c r="R424" s="6"/>
      <c r="S424" s="6"/>
      <c r="T424" s="6"/>
      <c r="U424" s="6"/>
      <c r="X424" s="25"/>
      <c r="Y424" s="25"/>
      <c r="Z424" s="25"/>
      <c r="AA424" s="25"/>
      <c r="AB424" s="25"/>
      <c r="AC424" s="25"/>
      <c r="AD424" s="25"/>
      <c r="AE424" s="25"/>
    </row>
    <row r="425" spans="1:3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X425" s="25"/>
      <c r="Y425" s="25"/>
      <c r="Z425" s="25"/>
      <c r="AA425" s="25"/>
      <c r="AB425" s="25"/>
      <c r="AC425" s="25"/>
      <c r="AD425" s="25"/>
      <c r="AE425" s="25"/>
    </row>
    <row r="426" spans="1:3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X426" s="25"/>
      <c r="Y426" s="25"/>
      <c r="Z426" s="25"/>
      <c r="AA426" s="25"/>
      <c r="AB426" s="25"/>
      <c r="AC426" s="25"/>
      <c r="AD426" s="25"/>
      <c r="AE426" s="25"/>
    </row>
    <row r="427" spans="1:3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X427" s="25"/>
      <c r="Y427" s="25"/>
      <c r="Z427" s="25"/>
      <c r="AA427" s="25"/>
      <c r="AB427" s="25"/>
      <c r="AC427" s="25"/>
      <c r="AD427" s="25"/>
      <c r="AE427" s="25"/>
    </row>
    <row r="428" spans="1:3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X428" s="25"/>
      <c r="Y428" s="25"/>
      <c r="Z428" s="25"/>
      <c r="AA428" s="25"/>
      <c r="AB428" s="25"/>
      <c r="AC428" s="25"/>
      <c r="AD428" s="25"/>
      <c r="AE428" s="25"/>
    </row>
    <row r="429" spans="1:3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X429" s="25"/>
      <c r="Y429" s="25"/>
      <c r="Z429" s="25"/>
      <c r="AA429" s="25"/>
      <c r="AB429" s="25"/>
      <c r="AC429" s="25"/>
      <c r="AD429" s="25"/>
      <c r="AE429" s="25"/>
    </row>
    <row r="430" spans="1:3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X430" s="12" t="s">
        <v>24</v>
      </c>
      <c r="Y430" s="12" t="s">
        <v>96</v>
      </c>
      <c r="Z430" s="12" t="s">
        <v>25</v>
      </c>
      <c r="AA430" s="25"/>
      <c r="AB430" s="25"/>
      <c r="AC430" s="25"/>
      <c r="AD430" s="25"/>
      <c r="AE430" s="25"/>
    </row>
    <row r="431" spans="1: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W431" s="19" t="str">
        <f>IF(入力!$C$4="","",入力!$C$4)</f>
        <v>2015.08.15</v>
      </c>
      <c r="X431" s="24" t="str">
        <f>IF(特定項目一覧!AL16="","",特定項目一覧!AL16)</f>
        <v/>
      </c>
      <c r="Y431" s="31" t="str">
        <f>IF(特定項目一覧!AK16="","",特定項目一覧!AK16)</f>
        <v/>
      </c>
      <c r="Z431" s="32" t="str">
        <f>IF(特定項目一覧!AM16="","",特定項目一覧!AM16)</f>
        <v/>
      </c>
      <c r="AA431" s="25"/>
      <c r="AB431" s="25"/>
      <c r="AC431" s="25"/>
      <c r="AD431" s="25"/>
      <c r="AE431" s="25"/>
    </row>
    <row r="432" spans="1:3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W432" s="19"/>
      <c r="X432" s="24"/>
      <c r="Y432" s="24"/>
      <c r="Z432" s="24"/>
      <c r="AA432" s="25"/>
      <c r="AB432" s="25"/>
      <c r="AC432" s="25"/>
      <c r="AD432" s="25"/>
      <c r="AE432" s="25"/>
    </row>
    <row r="433" spans="1:3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W433" s="19"/>
      <c r="X433" s="34"/>
      <c r="Y433" s="34"/>
      <c r="Z433" s="35"/>
      <c r="AA433" s="25"/>
      <c r="AB433" s="25"/>
      <c r="AC433" s="25"/>
      <c r="AD433" s="25"/>
      <c r="AE433" s="25"/>
    </row>
    <row r="434" spans="1:3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X434" s="25"/>
      <c r="Y434" s="25"/>
      <c r="Z434" s="25"/>
      <c r="AA434" s="25"/>
      <c r="AB434" s="25"/>
      <c r="AC434" s="25"/>
      <c r="AD434" s="25"/>
      <c r="AE434" s="25"/>
    </row>
    <row r="435" spans="1:3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X435" s="25"/>
      <c r="Y435" s="25"/>
      <c r="Z435" s="25"/>
      <c r="AA435" s="25"/>
      <c r="AB435" s="25"/>
      <c r="AC435" s="25"/>
      <c r="AD435" s="25"/>
      <c r="AE435" s="25"/>
    </row>
    <row r="436" spans="1:3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X436" s="25"/>
      <c r="Y436" s="25"/>
      <c r="Z436" s="25"/>
      <c r="AA436" s="25"/>
      <c r="AB436" s="25"/>
      <c r="AC436" s="25"/>
      <c r="AD436" s="25"/>
      <c r="AE436" s="25"/>
    </row>
    <row r="437" spans="1:3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X437" s="25"/>
      <c r="Y437" s="25"/>
      <c r="Z437" s="25"/>
      <c r="AA437" s="25"/>
      <c r="AB437" s="25"/>
      <c r="AC437" s="25"/>
      <c r="AD437" s="25"/>
      <c r="AE437" s="25"/>
    </row>
    <row r="438" spans="1:3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X438" s="25"/>
      <c r="Y438" s="25"/>
      <c r="Z438" s="25"/>
      <c r="AA438" s="25"/>
      <c r="AB438" s="25"/>
      <c r="AC438" s="25"/>
      <c r="AD438" s="25"/>
      <c r="AE438" s="25"/>
    </row>
    <row r="439" spans="1:3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X439" s="25"/>
      <c r="Y439" s="25"/>
      <c r="Z439" s="25"/>
      <c r="AA439" s="25"/>
      <c r="AB439" s="25"/>
      <c r="AC439" s="25"/>
      <c r="AD439" s="25"/>
      <c r="AE439" s="25"/>
    </row>
    <row r="440" spans="1:3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X440" s="25"/>
      <c r="Y440" s="25"/>
      <c r="Z440" s="25"/>
      <c r="AA440" s="25"/>
      <c r="AB440" s="25"/>
      <c r="AC440" s="25"/>
      <c r="AD440" s="25"/>
      <c r="AE440" s="25"/>
    </row>
    <row r="441" spans="1:3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X441" s="25"/>
      <c r="Y441" s="25"/>
      <c r="Z441" s="25"/>
      <c r="AA441" s="25"/>
      <c r="AB441" s="25"/>
      <c r="AC441" s="25"/>
      <c r="AD441" s="25"/>
      <c r="AE441" s="25"/>
    </row>
    <row r="442" spans="1:3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X442" s="25"/>
      <c r="Y442" s="25"/>
      <c r="Z442" s="25"/>
      <c r="AA442" s="25"/>
      <c r="AB442" s="25"/>
      <c r="AC442" s="25"/>
      <c r="AD442" s="25"/>
      <c r="AE442" s="25"/>
    </row>
    <row r="443" spans="1:3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X443" s="25"/>
      <c r="Y443" s="25"/>
      <c r="Z443" s="25"/>
      <c r="AA443" s="25"/>
      <c r="AB443" s="25"/>
      <c r="AC443" s="25"/>
      <c r="AD443" s="25"/>
      <c r="AE443" s="25"/>
    </row>
    <row r="444" spans="1:3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X444" s="25"/>
      <c r="Y444" s="25"/>
      <c r="Z444" s="25"/>
      <c r="AA444" s="25"/>
      <c r="AB444" s="25"/>
      <c r="AC444" s="25"/>
      <c r="AD444" s="25"/>
      <c r="AE444" s="25"/>
    </row>
    <row r="445" spans="1:31">
      <c r="X445" s="25"/>
      <c r="Y445" s="25"/>
      <c r="Z445" s="25"/>
      <c r="AA445" s="25"/>
      <c r="AB445" s="25"/>
      <c r="AC445" s="25"/>
      <c r="AD445" s="25"/>
      <c r="AE445" s="25"/>
    </row>
    <row r="446" spans="1:31">
      <c r="X446" s="25"/>
      <c r="Y446" s="25"/>
      <c r="Z446" s="25"/>
      <c r="AA446" s="25"/>
      <c r="AB446" s="25"/>
      <c r="AC446" s="25"/>
      <c r="AD446" s="25"/>
      <c r="AE446" s="25"/>
    </row>
    <row r="447" spans="1:31">
      <c r="X447" s="25"/>
      <c r="Y447" s="25"/>
      <c r="Z447" s="25"/>
      <c r="AA447" s="25"/>
      <c r="AB447" s="25"/>
      <c r="AC447" s="25"/>
      <c r="AD447" s="25"/>
      <c r="AE447" s="25"/>
    </row>
    <row r="448" spans="1:31">
      <c r="A448" s="628"/>
      <c r="B448" s="629"/>
      <c r="C448" s="629"/>
      <c r="D448" s="629"/>
      <c r="E448" s="629"/>
      <c r="F448" s="629"/>
      <c r="G448" s="629"/>
      <c r="H448" s="629"/>
      <c r="I448" s="629"/>
      <c r="J448" s="629"/>
      <c r="K448" s="630"/>
      <c r="L448" s="12" t="s">
        <v>20</v>
      </c>
      <c r="M448" s="637" t="s">
        <v>18</v>
      </c>
      <c r="N448" s="637"/>
      <c r="O448" s="637"/>
      <c r="P448" s="637"/>
      <c r="Q448" s="637"/>
      <c r="R448" s="637"/>
      <c r="S448" s="637"/>
      <c r="T448" s="637"/>
      <c r="U448" s="637"/>
      <c r="X448" s="12"/>
      <c r="Y448" s="167"/>
      <c r="Z448" s="167"/>
      <c r="AA448" s="167"/>
      <c r="AB448" s="167"/>
      <c r="AC448" s="167"/>
      <c r="AD448" s="167"/>
      <c r="AE448" s="167"/>
    </row>
    <row r="449" spans="1:31">
      <c r="A449" s="631"/>
      <c r="B449" s="632"/>
      <c r="C449" s="632"/>
      <c r="D449" s="632"/>
      <c r="E449" s="632"/>
      <c r="F449" s="632"/>
      <c r="G449" s="632"/>
      <c r="H449" s="632"/>
      <c r="I449" s="632"/>
      <c r="J449" s="632"/>
      <c r="K449" s="633"/>
      <c r="L449" s="12" t="s">
        <v>20</v>
      </c>
      <c r="M449" s="642" t="s">
        <v>19</v>
      </c>
      <c r="N449" s="642"/>
      <c r="O449" s="642"/>
      <c r="P449" s="642"/>
      <c r="Q449" s="642"/>
      <c r="R449" s="642"/>
      <c r="S449" s="642"/>
      <c r="T449" s="642"/>
      <c r="U449" s="642"/>
      <c r="X449" s="12"/>
      <c r="Y449" s="168"/>
      <c r="Z449" s="168"/>
      <c r="AA449" s="168"/>
      <c r="AB449" s="168"/>
      <c r="AC449" s="168"/>
      <c r="AD449" s="168"/>
      <c r="AE449" s="168"/>
    </row>
    <row r="450" spans="1:31">
      <c r="A450" s="634"/>
      <c r="B450" s="635"/>
      <c r="C450" s="635"/>
      <c r="D450" s="635"/>
      <c r="E450" s="635"/>
      <c r="F450" s="635"/>
      <c r="G450" s="635"/>
      <c r="H450" s="635"/>
      <c r="I450" s="635"/>
      <c r="J450" s="635"/>
      <c r="K450" s="636"/>
      <c r="L450" s="12" t="s">
        <v>20</v>
      </c>
      <c r="M450" s="643" t="s">
        <v>108</v>
      </c>
      <c r="N450" s="643"/>
      <c r="O450" s="643"/>
      <c r="P450" s="643"/>
      <c r="Q450" s="643"/>
      <c r="R450" s="643"/>
      <c r="S450" s="643"/>
      <c r="T450" s="643"/>
      <c r="U450" s="643"/>
      <c r="X450" s="12"/>
      <c r="Y450" s="169"/>
      <c r="Z450" s="169"/>
      <c r="AA450" s="169"/>
      <c r="AB450" s="169"/>
      <c r="AC450" s="169"/>
      <c r="AD450" s="169"/>
      <c r="AE450" s="169"/>
    </row>
    <row r="452" spans="1:31" ht="30" customHeight="1">
      <c r="A452" s="653" t="str">
        <f>$A$1</f>
        <v>２０１５年　全国●●●選抜　バレーボール体力指数レーダーチャート</v>
      </c>
      <c r="B452" s="653"/>
      <c r="C452" s="653"/>
      <c r="D452" s="653"/>
      <c r="E452" s="653"/>
      <c r="F452" s="653"/>
      <c r="G452" s="653"/>
      <c r="H452" s="653"/>
      <c r="I452" s="653"/>
      <c r="J452" s="653"/>
      <c r="K452" s="653"/>
      <c r="L452" s="653"/>
      <c r="M452" s="653"/>
      <c r="N452" s="653"/>
      <c r="O452" s="653"/>
      <c r="P452" s="653"/>
      <c r="Q452" s="653"/>
      <c r="R452" s="653"/>
      <c r="S452" s="653"/>
      <c r="T452" s="653"/>
      <c r="U452" s="653"/>
      <c r="X452" s="25"/>
      <c r="Y452" s="25"/>
      <c r="Z452" s="25"/>
      <c r="AA452" s="25"/>
      <c r="AB452" s="25"/>
      <c r="AC452" s="25"/>
      <c r="AD452" s="25"/>
      <c r="AE452" s="25"/>
    </row>
    <row r="453" spans="1:31" ht="22.5" customHeight="1">
      <c r="A453" s="10" t="s">
        <v>10</v>
      </c>
      <c r="B453" s="654" t="str">
        <f>IF(表示変換!B17="","",表示変換!B17)</f>
        <v/>
      </c>
      <c r="C453" s="654"/>
      <c r="D453" s="9"/>
      <c r="E453" s="10" t="s">
        <v>11</v>
      </c>
      <c r="F453" s="655" t="str">
        <f>IF(表示変換!I17="","",表示変換!I17)</f>
        <v/>
      </c>
      <c r="G453" s="655"/>
      <c r="H453" s="13" t="s">
        <v>12</v>
      </c>
      <c r="I453" s="14"/>
      <c r="J453" s="13" t="s">
        <v>13</v>
      </c>
      <c r="K453" s="655" t="str">
        <f>IF(表示変換!J17="","",表示変換!J17)</f>
        <v/>
      </c>
      <c r="L453" s="655"/>
      <c r="M453" s="10" t="s">
        <v>14</v>
      </c>
      <c r="N453" s="6"/>
      <c r="O453" s="654" t="s">
        <v>15</v>
      </c>
      <c r="P453" s="654"/>
      <c r="Q453" s="654" t="str">
        <f>IF(表示変換!H17="","",表示変換!H17)</f>
        <v/>
      </c>
      <c r="R453" s="654"/>
      <c r="S453" s="656" t="str">
        <f>IF(入力!$C$4="","",入力!$C$4)</f>
        <v>2015.08.15</v>
      </c>
      <c r="T453" s="656"/>
      <c r="U453" s="9" t="s">
        <v>102</v>
      </c>
      <c r="X453" s="25"/>
      <c r="Y453" s="25"/>
      <c r="Z453" s="25"/>
      <c r="AA453" s="25"/>
      <c r="AB453" s="25"/>
      <c r="AC453" s="25"/>
      <c r="AD453" s="25"/>
      <c r="AE453" s="25"/>
    </row>
    <row r="454" spans="1:31" ht="12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X454" s="25"/>
      <c r="Y454" s="25"/>
      <c r="Z454" s="25"/>
      <c r="AA454" s="25"/>
      <c r="AB454" s="25"/>
      <c r="AC454" s="25"/>
      <c r="AD454" s="25"/>
      <c r="AE454" s="25"/>
    </row>
    <row r="455" spans="1:31" ht="22.5" customHeight="1">
      <c r="A455" s="644" t="s">
        <v>5</v>
      </c>
      <c r="B455" s="647" t="s">
        <v>6</v>
      </c>
      <c r="C455" s="650" t="s">
        <v>0</v>
      </c>
      <c r="D455" s="638" t="s">
        <v>45</v>
      </c>
      <c r="E455" s="639"/>
      <c r="F455" s="638" t="s">
        <v>57</v>
      </c>
      <c r="G455" s="639"/>
      <c r="H455" s="638" t="s">
        <v>58</v>
      </c>
      <c r="I455" s="639"/>
      <c r="J455" s="638" t="s">
        <v>41</v>
      </c>
      <c r="K455" s="639"/>
      <c r="L455" s="640" t="s">
        <v>60</v>
      </c>
      <c r="M455" s="641"/>
      <c r="N455" s="640" t="s">
        <v>61</v>
      </c>
      <c r="O455" s="641"/>
      <c r="P455" s="640" t="s">
        <v>42</v>
      </c>
      <c r="Q455" s="641"/>
      <c r="R455" s="638" t="s">
        <v>46</v>
      </c>
      <c r="S455" s="639"/>
      <c r="T455" s="173" t="s">
        <v>1</v>
      </c>
      <c r="U455" s="174" t="s">
        <v>2</v>
      </c>
      <c r="X455" s="25"/>
      <c r="Y455" s="25"/>
      <c r="Z455" s="25"/>
      <c r="AA455" s="25"/>
      <c r="AB455" s="25"/>
      <c r="AC455" s="25"/>
      <c r="AD455" s="25"/>
      <c r="AE455" s="25"/>
    </row>
    <row r="456" spans="1:31">
      <c r="A456" s="645"/>
      <c r="B456" s="648"/>
      <c r="C456" s="651"/>
      <c r="D456" s="1" t="s">
        <v>3</v>
      </c>
      <c r="E456" s="3" t="s">
        <v>4</v>
      </c>
      <c r="F456" s="1" t="s">
        <v>3</v>
      </c>
      <c r="G456" s="3" t="s">
        <v>4</v>
      </c>
      <c r="H456" s="1" t="s">
        <v>3</v>
      </c>
      <c r="I456" s="3" t="s">
        <v>4</v>
      </c>
      <c r="J456" s="1" t="s">
        <v>3</v>
      </c>
      <c r="K456" s="3" t="s">
        <v>4</v>
      </c>
      <c r="L456" s="1" t="s">
        <v>3</v>
      </c>
      <c r="M456" s="3" t="s">
        <v>4</v>
      </c>
      <c r="N456" s="1" t="s">
        <v>3</v>
      </c>
      <c r="O456" s="3" t="s">
        <v>4</v>
      </c>
      <c r="P456" s="1" t="s">
        <v>3</v>
      </c>
      <c r="Q456" s="3" t="s">
        <v>4</v>
      </c>
      <c r="R456" s="1" t="s">
        <v>3</v>
      </c>
      <c r="S456" s="3" t="s">
        <v>4</v>
      </c>
      <c r="T456" s="7"/>
      <c r="U456" s="8"/>
      <c r="X456" s="25"/>
      <c r="Y456" s="25"/>
      <c r="Z456" s="25"/>
      <c r="AA456" s="25"/>
      <c r="AB456" s="25"/>
      <c r="AC456" s="25"/>
      <c r="AD456" s="25"/>
      <c r="AE456" s="25"/>
    </row>
    <row r="457" spans="1:31">
      <c r="A457" s="646"/>
      <c r="B457" s="649"/>
      <c r="C457" s="652"/>
      <c r="D457" s="2" t="str">
        <f>IF(表示変換!$N$5="","",表示変換!$N$5)</f>
        <v>sec</v>
      </c>
      <c r="E457" s="4" t="s">
        <v>7</v>
      </c>
      <c r="F457" s="2" t="str">
        <f>IF(表示変換!$O$5="","",表示変換!$O$5)</f>
        <v>sec</v>
      </c>
      <c r="G457" s="4" t="s">
        <v>7</v>
      </c>
      <c r="H457" s="2" t="str">
        <f>IF(表示変換!$P$5="","",表示変換!$P$5)</f>
        <v>sec</v>
      </c>
      <c r="I457" s="4" t="s">
        <v>7</v>
      </c>
      <c r="J457" s="2" t="str">
        <f>IF(表示変換!$Q$5="","",表示変換!$Q$5)</f>
        <v>cm</v>
      </c>
      <c r="K457" s="4" t="s">
        <v>7</v>
      </c>
      <c r="L457" s="2" t="str">
        <f>IF(表示変換!$R$5="","",表示変換!$R$5)</f>
        <v>cm</v>
      </c>
      <c r="M457" s="4" t="s">
        <v>7</v>
      </c>
      <c r="N457" s="2" t="str">
        <f>IF(表示変換!$S$5="","",表示変換!$S$5)</f>
        <v>m</v>
      </c>
      <c r="O457" s="4" t="s">
        <v>7</v>
      </c>
      <c r="P457" s="2" t="str">
        <f>IF(表示変換!$T$5="","",表示変換!$T$5)</f>
        <v>回</v>
      </c>
      <c r="Q457" s="4" t="s">
        <v>7</v>
      </c>
      <c r="R457" s="2" t="str">
        <f>IF(表示変換!$U$5="","",表示変換!$U$5)</f>
        <v>m</v>
      </c>
      <c r="S457" s="4" t="s">
        <v>7</v>
      </c>
      <c r="T457" s="2" t="s">
        <v>8</v>
      </c>
      <c r="U457" s="5" t="s">
        <v>9</v>
      </c>
      <c r="X457" s="26" t="s">
        <v>16</v>
      </c>
      <c r="Y457" s="26" t="s">
        <v>17</v>
      </c>
      <c r="Z457" s="26" t="s">
        <v>76</v>
      </c>
      <c r="AA457" s="26" t="s">
        <v>28</v>
      </c>
      <c r="AB457" s="26" t="s">
        <v>77</v>
      </c>
      <c r="AC457" s="26" t="s">
        <v>68</v>
      </c>
      <c r="AD457" s="26" t="s">
        <v>80</v>
      </c>
      <c r="AE457" s="11" t="s">
        <v>79</v>
      </c>
    </row>
    <row r="458" spans="1:31">
      <c r="A458" s="17" t="str">
        <f>IF(入力!$C$4="","",入力!$C$4)</f>
        <v>2015.08.15</v>
      </c>
      <c r="B458" s="20">
        <f>IF(表示変換!A17="","",表示変換!A17)</f>
        <v>12</v>
      </c>
      <c r="C458" s="18" t="str">
        <f>IF(表示変換!B17="","",表示変換!B17)</f>
        <v/>
      </c>
      <c r="D458" s="21" t="str">
        <f>IF(特定項目一覧!G17="","",特定項目一覧!G17)</f>
        <v/>
      </c>
      <c r="E458" s="27" t="str">
        <f>IF(特定項目一覧!H17="","",特定項目一覧!H17)</f>
        <v/>
      </c>
      <c r="F458" s="21" t="str">
        <f>IF(特定項目一覧!I17="","",特定項目一覧!I17)</f>
        <v/>
      </c>
      <c r="G458" s="22" t="str">
        <f>IF(特定項目一覧!J17="","",特定項目一覧!J17)</f>
        <v/>
      </c>
      <c r="H458" s="29" t="str">
        <f>IF(特定項目一覧!K17="","",特定項目一覧!K17)</f>
        <v/>
      </c>
      <c r="I458" s="27" t="str">
        <f>IF(特定項目一覧!L17="","",特定項目一覧!L17)</f>
        <v/>
      </c>
      <c r="J458" s="20" t="str">
        <f>IF(特定項目一覧!M17="","",特定項目一覧!M17)</f>
        <v/>
      </c>
      <c r="K458" s="22" t="str">
        <f>IF(特定項目一覧!N17="","",特定項目一覧!N17)</f>
        <v/>
      </c>
      <c r="L458" s="28" t="str">
        <f>IF(特定項目一覧!O17="","",特定項目一覧!O17)</f>
        <v/>
      </c>
      <c r="M458" s="27" t="str">
        <f>IF(特定項目一覧!P17="","",特定項目一覧!P17)</f>
        <v/>
      </c>
      <c r="N458" s="21" t="str">
        <f>IF(特定項目一覧!Q17="","",特定項目一覧!Q17)</f>
        <v/>
      </c>
      <c r="O458" s="22" t="str">
        <f>IF(特定項目一覧!R17="","",特定項目一覧!R17)</f>
        <v/>
      </c>
      <c r="P458" s="28" t="str">
        <f>IF(特定項目一覧!S17="","",特定項目一覧!S17)</f>
        <v/>
      </c>
      <c r="Q458" s="27" t="str">
        <f>IF(特定項目一覧!T17="","",特定項目一覧!T17)</f>
        <v/>
      </c>
      <c r="R458" s="20" t="str">
        <f>IF(特定項目一覧!U17="","",特定項目一覧!U17)</f>
        <v/>
      </c>
      <c r="S458" s="22" t="str">
        <f>IF(特定項目一覧!V17="","",特定項目一覧!V17)</f>
        <v/>
      </c>
      <c r="T458" s="28">
        <f>IF(特定項目一覧!W17="","",特定項目一覧!W17)</f>
        <v>0</v>
      </c>
      <c r="U458" s="22" t="str">
        <f>IF(特定項目一覧!X17="","",特定項目一覧!X17)</f>
        <v/>
      </c>
      <c r="W458" s="19" t="str">
        <f>IF(入力!$C$4="","",入力!$C$4)</f>
        <v>2015.08.15</v>
      </c>
      <c r="X458" s="30" t="str">
        <f>E458</f>
        <v/>
      </c>
      <c r="Y458" s="30" t="str">
        <f>G458</f>
        <v/>
      </c>
      <c r="Z458" s="30" t="str">
        <f>I458</f>
        <v/>
      </c>
      <c r="AA458" s="30" t="str">
        <f>K458</f>
        <v/>
      </c>
      <c r="AB458" s="30" t="str">
        <f>M458</f>
        <v/>
      </c>
      <c r="AC458" s="30" t="str">
        <f>O458</f>
        <v/>
      </c>
      <c r="AD458" s="30" t="str">
        <f>Q458</f>
        <v/>
      </c>
      <c r="AE458" s="30" t="str">
        <f>S458</f>
        <v/>
      </c>
    </row>
    <row r="459" spans="1:31">
      <c r="A459" s="71"/>
      <c r="B459" s="72"/>
      <c r="C459" s="73"/>
      <c r="D459" s="74"/>
      <c r="E459" s="75"/>
      <c r="F459" s="76"/>
      <c r="G459" s="77"/>
      <c r="H459" s="78"/>
      <c r="I459" s="75"/>
      <c r="J459" s="76"/>
      <c r="K459" s="77"/>
      <c r="L459" s="74"/>
      <c r="M459" s="75"/>
      <c r="N459" s="76"/>
      <c r="O459" s="77"/>
      <c r="P459" s="74"/>
      <c r="Q459" s="75"/>
      <c r="R459" s="72"/>
      <c r="S459" s="77"/>
      <c r="T459" s="78"/>
      <c r="U459" s="77"/>
      <c r="W459" s="19"/>
      <c r="X459" s="23"/>
      <c r="Y459" s="23"/>
      <c r="Z459" s="23"/>
      <c r="AA459" s="23"/>
      <c r="AB459" s="23"/>
      <c r="AC459" s="23"/>
      <c r="AD459" s="23"/>
      <c r="AE459" s="23"/>
    </row>
    <row r="460" spans="1:31">
      <c r="A460" s="79"/>
      <c r="B460" s="72"/>
      <c r="C460" s="77"/>
      <c r="D460" s="76"/>
      <c r="E460" s="77"/>
      <c r="F460" s="76"/>
      <c r="G460" s="77"/>
      <c r="H460" s="72"/>
      <c r="I460" s="77"/>
      <c r="J460" s="76"/>
      <c r="K460" s="77"/>
      <c r="L460" s="76"/>
      <c r="M460" s="77"/>
      <c r="N460" s="76"/>
      <c r="O460" s="77"/>
      <c r="P460" s="76"/>
      <c r="Q460" s="77"/>
      <c r="R460" s="72"/>
      <c r="S460" s="77"/>
      <c r="T460" s="72"/>
      <c r="U460" s="77"/>
      <c r="W460" s="19"/>
      <c r="X460" s="23"/>
      <c r="Y460" s="23"/>
      <c r="Z460" s="23"/>
      <c r="AA460" s="23"/>
      <c r="AB460" s="23"/>
      <c r="AC460" s="23"/>
      <c r="AD460" s="23"/>
      <c r="AE460" s="23"/>
    </row>
    <row r="461" spans="1:31">
      <c r="A461" s="79"/>
      <c r="B461" s="80"/>
      <c r="C461" s="81"/>
      <c r="D461" s="76"/>
      <c r="E461" s="75"/>
      <c r="F461" s="76"/>
      <c r="G461" s="77"/>
      <c r="H461" s="78"/>
      <c r="I461" s="75"/>
      <c r="J461" s="76"/>
      <c r="K461" s="77"/>
      <c r="L461" s="74"/>
      <c r="M461" s="75"/>
      <c r="N461" s="76"/>
      <c r="O461" s="77"/>
      <c r="P461" s="74"/>
      <c r="Q461" s="75"/>
      <c r="R461" s="72"/>
      <c r="S461" s="77"/>
      <c r="T461" s="78"/>
      <c r="U461" s="77"/>
      <c r="X461" s="25"/>
      <c r="Y461" s="25"/>
      <c r="Z461" s="25"/>
      <c r="AA461" s="25"/>
      <c r="AB461" s="25"/>
      <c r="AC461" s="25"/>
      <c r="AD461" s="25"/>
      <c r="AE461" s="25"/>
    </row>
    <row r="462" spans="1:3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X462" s="25"/>
      <c r="Y462" s="25"/>
      <c r="Z462" s="25"/>
      <c r="AA462" s="25"/>
      <c r="AB462" s="25"/>
      <c r="AC462" s="25"/>
      <c r="AD462" s="25"/>
      <c r="AE462" s="25"/>
    </row>
    <row r="463" spans="1:3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X463" s="25"/>
      <c r="Y463" s="25"/>
      <c r="Z463" s="25"/>
      <c r="AA463" s="25"/>
      <c r="AB463" s="25"/>
      <c r="AC463" s="25"/>
      <c r="AD463" s="25"/>
      <c r="AE463" s="25"/>
    </row>
    <row r="464" spans="1:3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X464" s="25"/>
      <c r="Y464" s="25"/>
      <c r="Z464" s="25"/>
      <c r="AA464" s="25"/>
      <c r="AB464" s="25"/>
      <c r="AC464" s="25"/>
      <c r="AD464" s="25"/>
      <c r="AE464" s="25"/>
    </row>
    <row r="465" spans="1:3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16"/>
      <c r="N465" s="6"/>
      <c r="O465" s="6"/>
      <c r="P465" s="6"/>
      <c r="Q465" s="6"/>
      <c r="R465" s="6"/>
      <c r="S465" s="6"/>
      <c r="T465" s="6"/>
      <c r="U465" s="6"/>
      <c r="X465" s="25"/>
      <c r="Y465" s="25"/>
      <c r="Z465" s="25"/>
      <c r="AA465" s="25"/>
      <c r="AB465" s="25"/>
      <c r="AC465" s="25"/>
      <c r="AD465" s="25"/>
      <c r="AE465" s="25"/>
    </row>
    <row r="466" spans="1:3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X466" s="25"/>
      <c r="Y466" s="25"/>
      <c r="Z466" s="25"/>
      <c r="AA466" s="25"/>
      <c r="AB466" s="25"/>
      <c r="AC466" s="25"/>
      <c r="AD466" s="25"/>
      <c r="AE466" s="25"/>
    </row>
    <row r="467" spans="1:3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X467" s="25"/>
      <c r="Y467" s="25"/>
      <c r="Z467" s="25"/>
      <c r="AA467" s="25"/>
      <c r="AB467" s="25"/>
      <c r="AC467" s="25"/>
      <c r="AD467" s="25"/>
      <c r="AE467" s="25"/>
    </row>
    <row r="468" spans="1:3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X468" s="25"/>
      <c r="Y468" s="25"/>
      <c r="Z468" s="25"/>
      <c r="AA468" s="25"/>
      <c r="AB468" s="25"/>
      <c r="AC468" s="25"/>
      <c r="AD468" s="25"/>
      <c r="AE468" s="25"/>
    </row>
    <row r="469" spans="1:3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X469" s="25"/>
      <c r="Y469" s="25"/>
      <c r="Z469" s="25"/>
      <c r="AA469" s="25"/>
      <c r="AB469" s="25"/>
      <c r="AC469" s="25"/>
      <c r="AD469" s="25"/>
      <c r="AE469" s="25"/>
    </row>
    <row r="470" spans="1:3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X470" s="25"/>
      <c r="Y470" s="25"/>
      <c r="Z470" s="25"/>
      <c r="AA470" s="25"/>
      <c r="AB470" s="25"/>
      <c r="AC470" s="25"/>
      <c r="AD470" s="25"/>
      <c r="AE470" s="25"/>
    </row>
    <row r="471" spans="1:3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X471" s="12" t="s">
        <v>24</v>
      </c>
      <c r="Y471" s="12" t="s">
        <v>96</v>
      </c>
      <c r="Z471" s="12" t="s">
        <v>25</v>
      </c>
      <c r="AA471" s="25"/>
      <c r="AB471" s="25"/>
      <c r="AC471" s="25"/>
      <c r="AD471" s="25"/>
      <c r="AE471" s="25"/>
    </row>
    <row r="472" spans="1:3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W472" s="19" t="str">
        <f>IF(入力!$C$4="","",入力!$C$4)</f>
        <v>2015.08.15</v>
      </c>
      <c r="X472" s="24" t="str">
        <f>IF(特定項目一覧!AL17="","",特定項目一覧!AL17)</f>
        <v/>
      </c>
      <c r="Y472" s="31" t="str">
        <f>IF(特定項目一覧!AK17="","",特定項目一覧!AK17)</f>
        <v/>
      </c>
      <c r="Z472" s="32" t="str">
        <f>IF(特定項目一覧!AM17="","",特定項目一覧!AM17)</f>
        <v/>
      </c>
      <c r="AA472" s="25"/>
      <c r="AB472" s="25"/>
      <c r="AC472" s="25"/>
      <c r="AD472" s="25"/>
      <c r="AE472" s="25"/>
    </row>
    <row r="473" spans="1:3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W473" s="19"/>
      <c r="X473" s="24"/>
      <c r="Y473" s="24"/>
      <c r="Z473" s="24"/>
      <c r="AA473" s="25"/>
      <c r="AB473" s="25"/>
      <c r="AC473" s="25"/>
      <c r="AD473" s="25"/>
      <c r="AE473" s="25"/>
    </row>
    <row r="474" spans="1:3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W474" s="19"/>
      <c r="X474" s="34"/>
      <c r="Y474" s="34"/>
      <c r="Z474" s="35"/>
      <c r="AA474" s="25"/>
      <c r="AB474" s="25"/>
      <c r="AC474" s="25"/>
      <c r="AD474" s="25"/>
      <c r="AE474" s="25"/>
    </row>
    <row r="475" spans="1:3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X475" s="25"/>
      <c r="Y475" s="25"/>
      <c r="Z475" s="25"/>
      <c r="AA475" s="25"/>
      <c r="AB475" s="25"/>
      <c r="AC475" s="25"/>
      <c r="AD475" s="25"/>
      <c r="AE475" s="25"/>
    </row>
    <row r="476" spans="1:3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X476" s="25"/>
      <c r="Y476" s="25"/>
      <c r="Z476" s="25"/>
      <c r="AA476" s="25"/>
      <c r="AB476" s="25"/>
      <c r="AC476" s="25"/>
      <c r="AD476" s="25"/>
      <c r="AE476" s="25"/>
    </row>
    <row r="477" spans="1:3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X477" s="25"/>
      <c r="Y477" s="25"/>
      <c r="Z477" s="25"/>
      <c r="AA477" s="25"/>
      <c r="AB477" s="25"/>
      <c r="AC477" s="25"/>
      <c r="AD477" s="25"/>
      <c r="AE477" s="25"/>
    </row>
    <row r="478" spans="1:3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X478" s="25"/>
      <c r="Y478" s="25"/>
      <c r="Z478" s="25"/>
      <c r="AA478" s="25"/>
      <c r="AB478" s="25"/>
      <c r="AC478" s="25"/>
      <c r="AD478" s="25"/>
      <c r="AE478" s="25"/>
    </row>
    <row r="479" spans="1:3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X479" s="25"/>
      <c r="Y479" s="25"/>
      <c r="Z479" s="25"/>
      <c r="AA479" s="25"/>
      <c r="AB479" s="25"/>
      <c r="AC479" s="25"/>
      <c r="AD479" s="25"/>
      <c r="AE479" s="25"/>
    </row>
    <row r="480" spans="1:3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X480" s="25"/>
      <c r="Y480" s="25"/>
      <c r="Z480" s="25"/>
      <c r="AA480" s="25"/>
      <c r="AB480" s="25"/>
      <c r="AC480" s="25"/>
      <c r="AD480" s="25"/>
      <c r="AE480" s="25"/>
    </row>
    <row r="481" spans="1:3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X481" s="25"/>
      <c r="Y481" s="25"/>
      <c r="Z481" s="25"/>
      <c r="AA481" s="25"/>
      <c r="AB481" s="25"/>
      <c r="AC481" s="25"/>
      <c r="AD481" s="25"/>
      <c r="AE481" s="25"/>
    </row>
    <row r="482" spans="1:3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X482" s="25"/>
      <c r="Y482" s="25"/>
      <c r="Z482" s="25"/>
      <c r="AA482" s="25"/>
      <c r="AB482" s="25"/>
      <c r="AC482" s="25"/>
      <c r="AD482" s="25"/>
      <c r="AE482" s="25"/>
    </row>
    <row r="483" spans="1:3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X483" s="25"/>
      <c r="Y483" s="25"/>
      <c r="Z483" s="25"/>
      <c r="AA483" s="25"/>
      <c r="AB483" s="25"/>
      <c r="AC483" s="25"/>
      <c r="AD483" s="25"/>
      <c r="AE483" s="25"/>
    </row>
    <row r="484" spans="1:3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X484" s="25"/>
      <c r="Y484" s="25"/>
      <c r="Z484" s="25"/>
      <c r="AA484" s="25"/>
      <c r="AB484" s="25"/>
      <c r="AC484" s="25"/>
      <c r="AD484" s="25"/>
      <c r="AE484" s="25"/>
    </row>
    <row r="485" spans="1:3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X485" s="25"/>
      <c r="Y485" s="25"/>
      <c r="Z485" s="25"/>
      <c r="AA485" s="25"/>
      <c r="AB485" s="25"/>
      <c r="AC485" s="25"/>
      <c r="AD485" s="25"/>
      <c r="AE485" s="25"/>
    </row>
    <row r="486" spans="1:31">
      <c r="X486" s="25"/>
      <c r="Y486" s="25"/>
      <c r="Z486" s="25"/>
      <c r="AA486" s="25"/>
      <c r="AB486" s="25"/>
      <c r="AC486" s="25"/>
      <c r="AD486" s="25"/>
      <c r="AE486" s="25"/>
    </row>
    <row r="487" spans="1:31">
      <c r="X487" s="25"/>
      <c r="Y487" s="25"/>
      <c r="Z487" s="25"/>
      <c r="AA487" s="25"/>
      <c r="AB487" s="25"/>
      <c r="AC487" s="25"/>
      <c r="AD487" s="25"/>
      <c r="AE487" s="25"/>
    </row>
    <row r="488" spans="1:31">
      <c r="X488" s="25"/>
      <c r="Y488" s="25"/>
      <c r="Z488" s="25"/>
      <c r="AA488" s="25"/>
      <c r="AB488" s="25"/>
      <c r="AC488" s="25"/>
      <c r="AD488" s="25"/>
      <c r="AE488" s="25"/>
    </row>
    <row r="489" spans="1:31">
      <c r="A489" s="628"/>
      <c r="B489" s="629"/>
      <c r="C489" s="629"/>
      <c r="D489" s="629"/>
      <c r="E489" s="629"/>
      <c r="F489" s="629"/>
      <c r="G489" s="629"/>
      <c r="H489" s="629"/>
      <c r="I489" s="629"/>
      <c r="J489" s="629"/>
      <c r="K489" s="630"/>
      <c r="L489" s="12" t="s">
        <v>20</v>
      </c>
      <c r="M489" s="637" t="s">
        <v>18</v>
      </c>
      <c r="N489" s="637"/>
      <c r="O489" s="637"/>
      <c r="P489" s="637"/>
      <c r="Q489" s="637"/>
      <c r="R489" s="637"/>
      <c r="S489" s="637"/>
      <c r="T489" s="637"/>
      <c r="U489" s="637"/>
      <c r="X489" s="12"/>
      <c r="Y489" s="167"/>
      <c r="Z489" s="167"/>
      <c r="AA489" s="167"/>
      <c r="AB489" s="167"/>
      <c r="AC489" s="167"/>
      <c r="AD489" s="167"/>
      <c r="AE489" s="167"/>
    </row>
    <row r="490" spans="1:31">
      <c r="A490" s="631"/>
      <c r="B490" s="632"/>
      <c r="C490" s="632"/>
      <c r="D490" s="632"/>
      <c r="E490" s="632"/>
      <c r="F490" s="632"/>
      <c r="G490" s="632"/>
      <c r="H490" s="632"/>
      <c r="I490" s="632"/>
      <c r="J490" s="632"/>
      <c r="K490" s="633"/>
      <c r="L490" s="12" t="s">
        <v>20</v>
      </c>
      <c r="M490" s="642" t="s">
        <v>19</v>
      </c>
      <c r="N490" s="642"/>
      <c r="O490" s="642"/>
      <c r="P490" s="642"/>
      <c r="Q490" s="642"/>
      <c r="R490" s="642"/>
      <c r="S490" s="642"/>
      <c r="T490" s="642"/>
      <c r="U490" s="642"/>
      <c r="X490" s="12"/>
      <c r="Y490" s="168"/>
      <c r="Z490" s="168"/>
      <c r="AA490" s="168"/>
      <c r="AB490" s="168"/>
      <c r="AC490" s="168"/>
      <c r="AD490" s="168"/>
      <c r="AE490" s="168"/>
    </row>
    <row r="491" spans="1:31">
      <c r="A491" s="634"/>
      <c r="B491" s="635"/>
      <c r="C491" s="635"/>
      <c r="D491" s="635"/>
      <c r="E491" s="635"/>
      <c r="F491" s="635"/>
      <c r="G491" s="635"/>
      <c r="H491" s="635"/>
      <c r="I491" s="635"/>
      <c r="J491" s="635"/>
      <c r="K491" s="636"/>
      <c r="L491" s="12" t="s">
        <v>20</v>
      </c>
      <c r="M491" s="643" t="s">
        <v>108</v>
      </c>
      <c r="N491" s="643"/>
      <c r="O491" s="643"/>
      <c r="P491" s="643"/>
      <c r="Q491" s="643"/>
      <c r="R491" s="643"/>
      <c r="S491" s="643"/>
      <c r="T491" s="643"/>
      <c r="U491" s="643"/>
      <c r="X491" s="12"/>
      <c r="Y491" s="169"/>
      <c r="Z491" s="169"/>
      <c r="AA491" s="169"/>
      <c r="AB491" s="169"/>
      <c r="AC491" s="169"/>
      <c r="AD491" s="169"/>
      <c r="AE491" s="169"/>
    </row>
    <row r="493" spans="1:31" ht="30" customHeight="1">
      <c r="A493" s="653" t="str">
        <f>$A$1</f>
        <v>２０１５年　全国●●●選抜　バレーボール体力指数レーダーチャート</v>
      </c>
      <c r="B493" s="653"/>
      <c r="C493" s="653"/>
      <c r="D493" s="653"/>
      <c r="E493" s="653"/>
      <c r="F493" s="653"/>
      <c r="G493" s="653"/>
      <c r="H493" s="653"/>
      <c r="I493" s="653"/>
      <c r="J493" s="653"/>
      <c r="K493" s="653"/>
      <c r="L493" s="653"/>
      <c r="M493" s="653"/>
      <c r="N493" s="653"/>
      <c r="O493" s="653"/>
      <c r="P493" s="653"/>
      <c r="Q493" s="653"/>
      <c r="R493" s="653"/>
      <c r="S493" s="653"/>
      <c r="T493" s="653"/>
      <c r="U493" s="653"/>
      <c r="X493" s="25"/>
      <c r="Y493" s="25"/>
      <c r="Z493" s="25"/>
      <c r="AA493" s="25"/>
      <c r="AB493" s="25"/>
      <c r="AC493" s="25"/>
      <c r="AD493" s="25"/>
      <c r="AE493" s="25"/>
    </row>
    <row r="494" spans="1:31" ht="22.5" customHeight="1">
      <c r="A494" s="10" t="s">
        <v>10</v>
      </c>
      <c r="B494" s="654" t="str">
        <f>IF(表示変換!B18="","",表示変換!B18)</f>
        <v/>
      </c>
      <c r="C494" s="654"/>
      <c r="D494" s="9"/>
      <c r="E494" s="10" t="s">
        <v>11</v>
      </c>
      <c r="F494" s="655" t="str">
        <f>IF(表示変換!I18="","",表示変換!I18)</f>
        <v/>
      </c>
      <c r="G494" s="655"/>
      <c r="H494" s="13" t="s">
        <v>12</v>
      </c>
      <c r="I494" s="14"/>
      <c r="J494" s="13" t="s">
        <v>13</v>
      </c>
      <c r="K494" s="655" t="str">
        <f>IF(表示変換!J18="","",表示変換!J18)</f>
        <v/>
      </c>
      <c r="L494" s="655"/>
      <c r="M494" s="10" t="s">
        <v>14</v>
      </c>
      <c r="N494" s="6"/>
      <c r="O494" s="654" t="s">
        <v>15</v>
      </c>
      <c r="P494" s="654"/>
      <c r="Q494" s="654" t="str">
        <f>IF(表示変換!H18="","",表示変換!H18)</f>
        <v/>
      </c>
      <c r="R494" s="654"/>
      <c r="S494" s="656" t="str">
        <f>IF(入力!$C$4="","",入力!$C$4)</f>
        <v>2015.08.15</v>
      </c>
      <c r="T494" s="656"/>
      <c r="U494" s="9" t="s">
        <v>102</v>
      </c>
      <c r="X494" s="25"/>
      <c r="Y494" s="25"/>
      <c r="Z494" s="25"/>
      <c r="AA494" s="25"/>
      <c r="AB494" s="25"/>
      <c r="AC494" s="25"/>
      <c r="AD494" s="25"/>
      <c r="AE494" s="25"/>
    </row>
    <row r="495" spans="1:31" ht="12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X495" s="25"/>
      <c r="Y495" s="25"/>
      <c r="Z495" s="25"/>
      <c r="AA495" s="25"/>
      <c r="AB495" s="25"/>
      <c r="AC495" s="25"/>
      <c r="AD495" s="25"/>
      <c r="AE495" s="25"/>
    </row>
    <row r="496" spans="1:31" ht="22.5" customHeight="1">
      <c r="A496" s="644" t="s">
        <v>5</v>
      </c>
      <c r="B496" s="647" t="s">
        <v>6</v>
      </c>
      <c r="C496" s="650" t="s">
        <v>0</v>
      </c>
      <c r="D496" s="638" t="s">
        <v>45</v>
      </c>
      <c r="E496" s="639"/>
      <c r="F496" s="638" t="s">
        <v>57</v>
      </c>
      <c r="G496" s="639"/>
      <c r="H496" s="638" t="s">
        <v>58</v>
      </c>
      <c r="I496" s="639"/>
      <c r="J496" s="638" t="s">
        <v>41</v>
      </c>
      <c r="K496" s="639"/>
      <c r="L496" s="640" t="s">
        <v>60</v>
      </c>
      <c r="M496" s="641"/>
      <c r="N496" s="640" t="s">
        <v>61</v>
      </c>
      <c r="O496" s="641"/>
      <c r="P496" s="640" t="s">
        <v>42</v>
      </c>
      <c r="Q496" s="641"/>
      <c r="R496" s="638" t="s">
        <v>46</v>
      </c>
      <c r="S496" s="639"/>
      <c r="T496" s="173" t="s">
        <v>1</v>
      </c>
      <c r="U496" s="174" t="s">
        <v>2</v>
      </c>
      <c r="X496" s="25"/>
      <c r="Y496" s="25"/>
      <c r="Z496" s="25"/>
      <c r="AA496" s="25"/>
      <c r="AB496" s="25"/>
      <c r="AC496" s="25"/>
      <c r="AD496" s="25"/>
      <c r="AE496" s="25"/>
    </row>
    <row r="497" spans="1:31">
      <c r="A497" s="645"/>
      <c r="B497" s="648"/>
      <c r="C497" s="651"/>
      <c r="D497" s="1" t="s">
        <v>3</v>
      </c>
      <c r="E497" s="3" t="s">
        <v>4</v>
      </c>
      <c r="F497" s="1" t="s">
        <v>3</v>
      </c>
      <c r="G497" s="3" t="s">
        <v>4</v>
      </c>
      <c r="H497" s="1" t="s">
        <v>3</v>
      </c>
      <c r="I497" s="3" t="s">
        <v>4</v>
      </c>
      <c r="J497" s="1" t="s">
        <v>3</v>
      </c>
      <c r="K497" s="3" t="s">
        <v>4</v>
      </c>
      <c r="L497" s="1" t="s">
        <v>3</v>
      </c>
      <c r="M497" s="3" t="s">
        <v>4</v>
      </c>
      <c r="N497" s="1" t="s">
        <v>3</v>
      </c>
      <c r="O497" s="3" t="s">
        <v>4</v>
      </c>
      <c r="P497" s="1" t="s">
        <v>3</v>
      </c>
      <c r="Q497" s="3" t="s">
        <v>4</v>
      </c>
      <c r="R497" s="1" t="s">
        <v>3</v>
      </c>
      <c r="S497" s="3" t="s">
        <v>4</v>
      </c>
      <c r="T497" s="7"/>
      <c r="U497" s="8"/>
      <c r="X497" s="25"/>
      <c r="Y497" s="25"/>
      <c r="Z497" s="25"/>
      <c r="AA497" s="25"/>
      <c r="AB497" s="25"/>
      <c r="AC497" s="25"/>
      <c r="AD497" s="25"/>
      <c r="AE497" s="25"/>
    </row>
    <row r="498" spans="1:31">
      <c r="A498" s="646"/>
      <c r="B498" s="649"/>
      <c r="C498" s="652"/>
      <c r="D498" s="2" t="str">
        <f>IF(表示変換!$N$5="","",表示変換!$N$5)</f>
        <v>sec</v>
      </c>
      <c r="E498" s="4" t="s">
        <v>7</v>
      </c>
      <c r="F498" s="2" t="str">
        <f>IF(表示変換!$O$5="","",表示変換!$O$5)</f>
        <v>sec</v>
      </c>
      <c r="G498" s="4" t="s">
        <v>7</v>
      </c>
      <c r="H498" s="2" t="str">
        <f>IF(表示変換!$P$5="","",表示変換!$P$5)</f>
        <v>sec</v>
      </c>
      <c r="I498" s="4" t="s">
        <v>7</v>
      </c>
      <c r="J498" s="2" t="str">
        <f>IF(表示変換!$Q$5="","",表示変換!$Q$5)</f>
        <v>cm</v>
      </c>
      <c r="K498" s="4" t="s">
        <v>7</v>
      </c>
      <c r="L498" s="2" t="str">
        <f>IF(表示変換!$R$5="","",表示変換!$R$5)</f>
        <v>cm</v>
      </c>
      <c r="M498" s="4" t="s">
        <v>7</v>
      </c>
      <c r="N498" s="2" t="str">
        <f>IF(表示変換!$S$5="","",表示変換!$S$5)</f>
        <v>m</v>
      </c>
      <c r="O498" s="4" t="s">
        <v>7</v>
      </c>
      <c r="P498" s="2" t="str">
        <f>IF(表示変換!$T$5="","",表示変換!$T$5)</f>
        <v>回</v>
      </c>
      <c r="Q498" s="4" t="s">
        <v>7</v>
      </c>
      <c r="R498" s="2" t="str">
        <f>IF(表示変換!$U$5="","",表示変換!$U$5)</f>
        <v>m</v>
      </c>
      <c r="S498" s="4" t="s">
        <v>7</v>
      </c>
      <c r="T498" s="2" t="s">
        <v>8</v>
      </c>
      <c r="U498" s="5" t="s">
        <v>9</v>
      </c>
      <c r="X498" s="26" t="s">
        <v>16</v>
      </c>
      <c r="Y498" s="26" t="s">
        <v>17</v>
      </c>
      <c r="Z498" s="26" t="s">
        <v>76</v>
      </c>
      <c r="AA498" s="26" t="s">
        <v>28</v>
      </c>
      <c r="AB498" s="26" t="s">
        <v>77</v>
      </c>
      <c r="AC498" s="26" t="s">
        <v>68</v>
      </c>
      <c r="AD498" s="26" t="s">
        <v>80</v>
      </c>
      <c r="AE498" s="11" t="s">
        <v>79</v>
      </c>
    </row>
    <row r="499" spans="1:31">
      <c r="A499" s="17" t="str">
        <f>IF(入力!$C$4="","",入力!$C$4)</f>
        <v>2015.08.15</v>
      </c>
      <c r="B499" s="20">
        <f>IF(表示変換!A18="","",表示変換!A18)</f>
        <v>13</v>
      </c>
      <c r="C499" s="18" t="str">
        <f>IF(表示変換!B18="","",表示変換!B18)</f>
        <v/>
      </c>
      <c r="D499" s="21" t="str">
        <f>IF(特定項目一覧!G18="","",特定項目一覧!G18)</f>
        <v/>
      </c>
      <c r="E499" s="27" t="str">
        <f>IF(特定項目一覧!H18="","",特定項目一覧!H18)</f>
        <v/>
      </c>
      <c r="F499" s="21" t="str">
        <f>IF(特定項目一覧!I18="","",特定項目一覧!I18)</f>
        <v/>
      </c>
      <c r="G499" s="22" t="str">
        <f>IF(特定項目一覧!J18="","",特定項目一覧!J18)</f>
        <v/>
      </c>
      <c r="H499" s="29" t="str">
        <f>IF(特定項目一覧!K18="","",特定項目一覧!K18)</f>
        <v/>
      </c>
      <c r="I499" s="27" t="str">
        <f>IF(特定項目一覧!L18="","",特定項目一覧!L18)</f>
        <v/>
      </c>
      <c r="J499" s="20" t="str">
        <f>IF(特定項目一覧!M18="","",特定項目一覧!M18)</f>
        <v/>
      </c>
      <c r="K499" s="22" t="str">
        <f>IF(特定項目一覧!N18="","",特定項目一覧!N18)</f>
        <v/>
      </c>
      <c r="L499" s="28" t="str">
        <f>IF(特定項目一覧!O18="","",特定項目一覧!O18)</f>
        <v/>
      </c>
      <c r="M499" s="27" t="str">
        <f>IF(特定項目一覧!P18="","",特定項目一覧!P18)</f>
        <v/>
      </c>
      <c r="N499" s="21" t="str">
        <f>IF(特定項目一覧!Q18="","",特定項目一覧!Q18)</f>
        <v/>
      </c>
      <c r="O499" s="22" t="str">
        <f>IF(特定項目一覧!R18="","",特定項目一覧!R18)</f>
        <v/>
      </c>
      <c r="P499" s="28" t="str">
        <f>IF(特定項目一覧!S18="","",特定項目一覧!S18)</f>
        <v/>
      </c>
      <c r="Q499" s="27" t="str">
        <f>IF(特定項目一覧!T18="","",特定項目一覧!T18)</f>
        <v/>
      </c>
      <c r="R499" s="20" t="str">
        <f>IF(特定項目一覧!U18="","",特定項目一覧!U18)</f>
        <v/>
      </c>
      <c r="S499" s="22" t="str">
        <f>IF(特定項目一覧!V18="","",特定項目一覧!V18)</f>
        <v/>
      </c>
      <c r="T499" s="28">
        <f>IF(特定項目一覧!W18="","",特定項目一覧!W18)</f>
        <v>0</v>
      </c>
      <c r="U499" s="22" t="str">
        <f>IF(特定項目一覧!X18="","",特定項目一覧!X18)</f>
        <v/>
      </c>
      <c r="W499" s="19" t="str">
        <f>IF(入力!$C$4="","",入力!$C$4)</f>
        <v>2015.08.15</v>
      </c>
      <c r="X499" s="30" t="str">
        <f>E499</f>
        <v/>
      </c>
      <c r="Y499" s="30" t="str">
        <f>G499</f>
        <v/>
      </c>
      <c r="Z499" s="30" t="str">
        <f>I499</f>
        <v/>
      </c>
      <c r="AA499" s="30" t="str">
        <f>K499</f>
        <v/>
      </c>
      <c r="AB499" s="30" t="str">
        <f>M499</f>
        <v/>
      </c>
      <c r="AC499" s="30" t="str">
        <f>O499</f>
        <v/>
      </c>
      <c r="AD499" s="30" t="str">
        <f>Q499</f>
        <v/>
      </c>
      <c r="AE499" s="30" t="str">
        <f>S499</f>
        <v/>
      </c>
    </row>
    <row r="500" spans="1:31">
      <c r="A500" s="71"/>
      <c r="B500" s="72"/>
      <c r="C500" s="73"/>
      <c r="D500" s="74"/>
      <c r="E500" s="75"/>
      <c r="F500" s="76"/>
      <c r="G500" s="77"/>
      <c r="H500" s="78"/>
      <c r="I500" s="75"/>
      <c r="J500" s="76"/>
      <c r="K500" s="77"/>
      <c r="L500" s="74"/>
      <c r="M500" s="75"/>
      <c r="N500" s="76"/>
      <c r="O500" s="77"/>
      <c r="P500" s="74"/>
      <c r="Q500" s="75"/>
      <c r="R500" s="72"/>
      <c r="S500" s="77"/>
      <c r="T500" s="78"/>
      <c r="U500" s="77"/>
      <c r="W500" s="19"/>
      <c r="X500" s="23"/>
      <c r="Y500" s="23"/>
      <c r="Z500" s="23"/>
      <c r="AA500" s="23"/>
      <c r="AB500" s="23"/>
      <c r="AC500" s="23"/>
      <c r="AD500" s="23"/>
      <c r="AE500" s="23"/>
    </row>
    <row r="501" spans="1:31">
      <c r="A501" s="79"/>
      <c r="B501" s="72"/>
      <c r="C501" s="77"/>
      <c r="D501" s="76"/>
      <c r="E501" s="77"/>
      <c r="F501" s="76"/>
      <c r="G501" s="77"/>
      <c r="H501" s="72"/>
      <c r="I501" s="77"/>
      <c r="J501" s="76"/>
      <c r="K501" s="77"/>
      <c r="L501" s="76"/>
      <c r="M501" s="77"/>
      <c r="N501" s="76"/>
      <c r="O501" s="77"/>
      <c r="P501" s="76"/>
      <c r="Q501" s="77"/>
      <c r="R501" s="72"/>
      <c r="S501" s="77"/>
      <c r="T501" s="72"/>
      <c r="U501" s="77"/>
      <c r="W501" s="19"/>
      <c r="X501" s="23"/>
      <c r="Y501" s="23"/>
      <c r="Z501" s="23"/>
      <c r="AA501" s="23"/>
      <c r="AB501" s="23"/>
      <c r="AC501" s="23"/>
      <c r="AD501" s="23"/>
      <c r="AE501" s="23"/>
    </row>
    <row r="502" spans="1:31">
      <c r="A502" s="79"/>
      <c r="B502" s="80"/>
      <c r="C502" s="81"/>
      <c r="D502" s="76"/>
      <c r="E502" s="75"/>
      <c r="F502" s="76"/>
      <c r="G502" s="77"/>
      <c r="H502" s="78"/>
      <c r="I502" s="75"/>
      <c r="J502" s="76"/>
      <c r="K502" s="77"/>
      <c r="L502" s="74"/>
      <c r="M502" s="75"/>
      <c r="N502" s="76"/>
      <c r="O502" s="77"/>
      <c r="P502" s="74"/>
      <c r="Q502" s="75"/>
      <c r="R502" s="72"/>
      <c r="S502" s="77"/>
      <c r="T502" s="78"/>
      <c r="U502" s="77"/>
      <c r="X502" s="25"/>
      <c r="Y502" s="25"/>
      <c r="Z502" s="25"/>
      <c r="AA502" s="25"/>
      <c r="AB502" s="25"/>
      <c r="AC502" s="25"/>
      <c r="AD502" s="25"/>
      <c r="AE502" s="25"/>
    </row>
    <row r="503" spans="1:3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X503" s="25"/>
      <c r="Y503" s="25"/>
      <c r="Z503" s="25"/>
      <c r="AA503" s="25"/>
      <c r="AB503" s="25"/>
      <c r="AC503" s="25"/>
      <c r="AD503" s="25"/>
      <c r="AE503" s="25"/>
    </row>
    <row r="504" spans="1:3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X504" s="25"/>
      <c r="Y504" s="25"/>
      <c r="Z504" s="25"/>
      <c r="AA504" s="25"/>
      <c r="AB504" s="25"/>
      <c r="AC504" s="25"/>
      <c r="AD504" s="25"/>
      <c r="AE504" s="25"/>
    </row>
    <row r="505" spans="1:3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X505" s="25"/>
      <c r="Y505" s="25"/>
      <c r="Z505" s="25"/>
      <c r="AA505" s="25"/>
      <c r="AB505" s="25"/>
      <c r="AC505" s="25"/>
      <c r="AD505" s="25"/>
      <c r="AE505" s="25"/>
    </row>
    <row r="506" spans="1:3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16"/>
      <c r="N506" s="6"/>
      <c r="O506" s="6"/>
      <c r="P506" s="6"/>
      <c r="Q506" s="6"/>
      <c r="R506" s="6"/>
      <c r="S506" s="6"/>
      <c r="T506" s="6"/>
      <c r="U506" s="6"/>
      <c r="X506" s="25"/>
      <c r="Y506" s="25"/>
      <c r="Z506" s="25"/>
      <c r="AA506" s="25"/>
      <c r="AB506" s="25"/>
      <c r="AC506" s="25"/>
      <c r="AD506" s="25"/>
      <c r="AE506" s="25"/>
    </row>
    <row r="507" spans="1:3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X507" s="25"/>
      <c r="Y507" s="25"/>
      <c r="Z507" s="25"/>
      <c r="AA507" s="25"/>
      <c r="AB507" s="25"/>
      <c r="AC507" s="25"/>
      <c r="AD507" s="25"/>
      <c r="AE507" s="25"/>
    </row>
    <row r="508" spans="1:3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X508" s="25"/>
      <c r="Y508" s="25"/>
      <c r="Z508" s="25"/>
      <c r="AA508" s="25"/>
      <c r="AB508" s="25"/>
      <c r="AC508" s="25"/>
      <c r="AD508" s="25"/>
      <c r="AE508" s="25"/>
    </row>
    <row r="509" spans="1:3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X509" s="25"/>
      <c r="Y509" s="25"/>
      <c r="Z509" s="25"/>
      <c r="AA509" s="25"/>
      <c r="AB509" s="25"/>
      <c r="AC509" s="25"/>
      <c r="AD509" s="25"/>
      <c r="AE509" s="25"/>
    </row>
    <row r="510" spans="1:3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X510" s="25"/>
      <c r="Y510" s="25"/>
      <c r="Z510" s="25"/>
      <c r="AA510" s="25"/>
      <c r="AB510" s="25"/>
      <c r="AC510" s="25"/>
      <c r="AD510" s="25"/>
      <c r="AE510" s="25"/>
    </row>
    <row r="511" spans="1:3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X511" s="25"/>
      <c r="Y511" s="25"/>
      <c r="Z511" s="25"/>
      <c r="AA511" s="25"/>
      <c r="AB511" s="25"/>
      <c r="AC511" s="25"/>
      <c r="AD511" s="25"/>
      <c r="AE511" s="25"/>
    </row>
    <row r="512" spans="1:3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X512" s="12" t="s">
        <v>24</v>
      </c>
      <c r="Y512" s="12" t="s">
        <v>96</v>
      </c>
      <c r="Z512" s="12" t="s">
        <v>25</v>
      </c>
      <c r="AA512" s="25"/>
      <c r="AB512" s="25"/>
      <c r="AC512" s="25"/>
      <c r="AD512" s="25"/>
      <c r="AE512" s="25"/>
    </row>
    <row r="513" spans="1:3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W513" s="19" t="str">
        <f>IF(入力!$C$4="","",入力!$C$4)</f>
        <v>2015.08.15</v>
      </c>
      <c r="X513" s="24" t="str">
        <f>IF(特定項目一覧!AL18="","",特定項目一覧!AL18)</f>
        <v/>
      </c>
      <c r="Y513" s="31" t="str">
        <f>IF(特定項目一覧!AK18="","",特定項目一覧!AK18)</f>
        <v/>
      </c>
      <c r="Z513" s="32" t="str">
        <f>IF(特定項目一覧!AM18="","",特定項目一覧!AM18)</f>
        <v/>
      </c>
      <c r="AA513" s="25"/>
      <c r="AB513" s="25"/>
      <c r="AC513" s="25"/>
      <c r="AD513" s="25"/>
      <c r="AE513" s="25"/>
    </row>
    <row r="514" spans="1:3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W514" s="19"/>
      <c r="X514" s="24"/>
      <c r="Y514" s="24"/>
      <c r="Z514" s="24"/>
      <c r="AA514" s="25"/>
      <c r="AB514" s="25"/>
      <c r="AC514" s="25"/>
      <c r="AD514" s="25"/>
      <c r="AE514" s="25"/>
    </row>
    <row r="515" spans="1:3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W515" s="19"/>
      <c r="X515" s="34"/>
      <c r="Y515" s="34"/>
      <c r="Z515" s="35"/>
      <c r="AA515" s="25"/>
      <c r="AB515" s="25"/>
      <c r="AC515" s="25"/>
      <c r="AD515" s="25"/>
      <c r="AE515" s="25"/>
    </row>
    <row r="516" spans="1:3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X516" s="25"/>
      <c r="Y516" s="25"/>
      <c r="Z516" s="25"/>
      <c r="AA516" s="25"/>
      <c r="AB516" s="25"/>
      <c r="AC516" s="25"/>
      <c r="AD516" s="25"/>
      <c r="AE516" s="25"/>
    </row>
    <row r="517" spans="1:3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X517" s="25"/>
      <c r="Y517" s="25"/>
      <c r="Z517" s="25"/>
      <c r="AA517" s="25"/>
      <c r="AB517" s="25"/>
      <c r="AC517" s="25"/>
      <c r="AD517" s="25"/>
      <c r="AE517" s="25"/>
    </row>
    <row r="518" spans="1:3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X518" s="25"/>
      <c r="Y518" s="25"/>
      <c r="Z518" s="25"/>
      <c r="AA518" s="25"/>
      <c r="AB518" s="25"/>
      <c r="AC518" s="25"/>
      <c r="AD518" s="25"/>
      <c r="AE518" s="25"/>
    </row>
    <row r="519" spans="1:3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X519" s="25"/>
      <c r="Y519" s="25"/>
      <c r="Z519" s="25"/>
      <c r="AA519" s="25"/>
      <c r="AB519" s="25"/>
      <c r="AC519" s="25"/>
      <c r="AD519" s="25"/>
      <c r="AE519" s="25"/>
    </row>
    <row r="520" spans="1:3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X520" s="25"/>
      <c r="Y520" s="25"/>
      <c r="Z520" s="25"/>
      <c r="AA520" s="25"/>
      <c r="AB520" s="25"/>
      <c r="AC520" s="25"/>
      <c r="AD520" s="25"/>
      <c r="AE520" s="25"/>
    </row>
    <row r="521" spans="1:3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X521" s="25"/>
      <c r="Y521" s="25"/>
      <c r="Z521" s="25"/>
      <c r="AA521" s="25"/>
      <c r="AB521" s="25"/>
      <c r="AC521" s="25"/>
      <c r="AD521" s="25"/>
      <c r="AE521" s="25"/>
    </row>
    <row r="522" spans="1:3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X522" s="25"/>
      <c r="Y522" s="25"/>
      <c r="Z522" s="25"/>
      <c r="AA522" s="25"/>
      <c r="AB522" s="25"/>
      <c r="AC522" s="25"/>
      <c r="AD522" s="25"/>
      <c r="AE522" s="25"/>
    </row>
    <row r="523" spans="1:3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X523" s="25"/>
      <c r="Y523" s="25"/>
      <c r="Z523" s="25"/>
      <c r="AA523" s="25"/>
      <c r="AB523" s="25"/>
      <c r="AC523" s="25"/>
      <c r="AD523" s="25"/>
      <c r="AE523" s="25"/>
    </row>
    <row r="524" spans="1:3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X524" s="25"/>
      <c r="Y524" s="25"/>
      <c r="Z524" s="25"/>
      <c r="AA524" s="25"/>
      <c r="AB524" s="25"/>
      <c r="AC524" s="25"/>
      <c r="AD524" s="25"/>
      <c r="AE524" s="25"/>
    </row>
    <row r="525" spans="1:3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X525" s="25"/>
      <c r="Y525" s="25"/>
      <c r="Z525" s="25"/>
      <c r="AA525" s="25"/>
      <c r="AB525" s="25"/>
      <c r="AC525" s="25"/>
      <c r="AD525" s="25"/>
      <c r="AE525" s="25"/>
    </row>
    <row r="526" spans="1:3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X526" s="25"/>
      <c r="Y526" s="25"/>
      <c r="Z526" s="25"/>
      <c r="AA526" s="25"/>
      <c r="AB526" s="25"/>
      <c r="AC526" s="25"/>
      <c r="AD526" s="25"/>
      <c r="AE526" s="25"/>
    </row>
    <row r="527" spans="1:31">
      <c r="X527" s="25"/>
      <c r="Y527" s="25"/>
      <c r="Z527" s="25"/>
      <c r="AA527" s="25"/>
      <c r="AB527" s="25"/>
      <c r="AC527" s="25"/>
      <c r="AD527" s="25"/>
      <c r="AE527" s="25"/>
    </row>
    <row r="528" spans="1:31">
      <c r="X528" s="25"/>
      <c r="Y528" s="25"/>
      <c r="Z528" s="25"/>
      <c r="AA528" s="25"/>
      <c r="AB528" s="25"/>
      <c r="AC528" s="25"/>
      <c r="AD528" s="25"/>
      <c r="AE528" s="25"/>
    </row>
    <row r="529" spans="1:31">
      <c r="X529" s="25"/>
      <c r="Y529" s="25"/>
      <c r="Z529" s="25"/>
      <c r="AA529" s="25"/>
      <c r="AB529" s="25"/>
      <c r="AC529" s="25"/>
      <c r="AD529" s="25"/>
      <c r="AE529" s="25"/>
    </row>
    <row r="530" spans="1:31">
      <c r="A530" s="628"/>
      <c r="B530" s="629"/>
      <c r="C530" s="629"/>
      <c r="D530" s="629"/>
      <c r="E530" s="629"/>
      <c r="F530" s="629"/>
      <c r="G530" s="629"/>
      <c r="H530" s="629"/>
      <c r="I530" s="629"/>
      <c r="J530" s="629"/>
      <c r="K530" s="630"/>
      <c r="L530" s="12" t="s">
        <v>20</v>
      </c>
      <c r="M530" s="637" t="s">
        <v>18</v>
      </c>
      <c r="N530" s="637"/>
      <c r="O530" s="637"/>
      <c r="P530" s="637"/>
      <c r="Q530" s="637"/>
      <c r="R530" s="637"/>
      <c r="S530" s="637"/>
      <c r="T530" s="637"/>
      <c r="U530" s="637"/>
      <c r="X530" s="12"/>
      <c r="Y530" s="167"/>
      <c r="Z530" s="167"/>
      <c r="AA530" s="167"/>
      <c r="AB530" s="167"/>
      <c r="AC530" s="167"/>
      <c r="AD530" s="167"/>
      <c r="AE530" s="167"/>
    </row>
    <row r="531" spans="1:31">
      <c r="A531" s="631"/>
      <c r="B531" s="632"/>
      <c r="C531" s="632"/>
      <c r="D531" s="632"/>
      <c r="E531" s="632"/>
      <c r="F531" s="632"/>
      <c r="G531" s="632"/>
      <c r="H531" s="632"/>
      <c r="I531" s="632"/>
      <c r="J531" s="632"/>
      <c r="K531" s="633"/>
      <c r="L531" s="12" t="s">
        <v>20</v>
      </c>
      <c r="M531" s="642" t="s">
        <v>19</v>
      </c>
      <c r="N531" s="642"/>
      <c r="O531" s="642"/>
      <c r="P531" s="642"/>
      <c r="Q531" s="642"/>
      <c r="R531" s="642"/>
      <c r="S531" s="642"/>
      <c r="T531" s="642"/>
      <c r="U531" s="642"/>
      <c r="X531" s="12"/>
      <c r="Y531" s="168"/>
      <c r="Z531" s="168"/>
      <c r="AA531" s="168"/>
      <c r="AB531" s="168"/>
      <c r="AC531" s="168"/>
      <c r="AD531" s="168"/>
      <c r="AE531" s="168"/>
    </row>
    <row r="532" spans="1:31">
      <c r="A532" s="634"/>
      <c r="B532" s="635"/>
      <c r="C532" s="635"/>
      <c r="D532" s="635"/>
      <c r="E532" s="635"/>
      <c r="F532" s="635"/>
      <c r="G532" s="635"/>
      <c r="H532" s="635"/>
      <c r="I532" s="635"/>
      <c r="J532" s="635"/>
      <c r="K532" s="636"/>
      <c r="L532" s="12" t="s">
        <v>20</v>
      </c>
      <c r="M532" s="643" t="s">
        <v>108</v>
      </c>
      <c r="N532" s="643"/>
      <c r="O532" s="643"/>
      <c r="P532" s="643"/>
      <c r="Q532" s="643"/>
      <c r="R532" s="643"/>
      <c r="S532" s="643"/>
      <c r="T532" s="643"/>
      <c r="U532" s="643"/>
      <c r="X532" s="12"/>
      <c r="Y532" s="169"/>
      <c r="Z532" s="169"/>
      <c r="AA532" s="169"/>
      <c r="AB532" s="169"/>
      <c r="AC532" s="169"/>
      <c r="AD532" s="169"/>
      <c r="AE532" s="169"/>
    </row>
    <row r="534" spans="1:31" ht="30" customHeight="1">
      <c r="A534" s="653" t="str">
        <f>$A$1</f>
        <v>２０１５年　全国●●●選抜　バレーボール体力指数レーダーチャート</v>
      </c>
      <c r="B534" s="653"/>
      <c r="C534" s="653"/>
      <c r="D534" s="653"/>
      <c r="E534" s="653"/>
      <c r="F534" s="653"/>
      <c r="G534" s="653"/>
      <c r="H534" s="653"/>
      <c r="I534" s="653"/>
      <c r="J534" s="653"/>
      <c r="K534" s="653"/>
      <c r="L534" s="653"/>
      <c r="M534" s="653"/>
      <c r="N534" s="653"/>
      <c r="O534" s="653"/>
      <c r="P534" s="653"/>
      <c r="Q534" s="653"/>
      <c r="R534" s="653"/>
      <c r="S534" s="653"/>
      <c r="T534" s="653"/>
      <c r="U534" s="653"/>
      <c r="X534" s="25"/>
      <c r="Y534" s="25"/>
      <c r="Z534" s="25"/>
      <c r="AA534" s="25"/>
      <c r="AB534" s="25"/>
      <c r="AC534" s="25"/>
      <c r="AD534" s="25"/>
      <c r="AE534" s="25"/>
    </row>
    <row r="535" spans="1:31" ht="22.5" customHeight="1">
      <c r="A535" s="10" t="s">
        <v>10</v>
      </c>
      <c r="B535" s="654" t="str">
        <f>IF(表示変換!B19="","",表示変換!B19)</f>
        <v/>
      </c>
      <c r="C535" s="654"/>
      <c r="D535" s="9"/>
      <c r="E535" s="10" t="s">
        <v>11</v>
      </c>
      <c r="F535" s="655" t="str">
        <f>IF(表示変換!I19="","",表示変換!I19)</f>
        <v/>
      </c>
      <c r="G535" s="655"/>
      <c r="H535" s="13" t="s">
        <v>12</v>
      </c>
      <c r="I535" s="14"/>
      <c r="J535" s="13" t="s">
        <v>13</v>
      </c>
      <c r="K535" s="655" t="str">
        <f>IF(表示変換!J19="","",表示変換!J19)</f>
        <v/>
      </c>
      <c r="L535" s="655"/>
      <c r="M535" s="10" t="s">
        <v>14</v>
      </c>
      <c r="N535" s="6"/>
      <c r="O535" s="654" t="s">
        <v>15</v>
      </c>
      <c r="P535" s="654"/>
      <c r="Q535" s="654" t="str">
        <f>IF(表示変換!H19="","",表示変換!H19)</f>
        <v/>
      </c>
      <c r="R535" s="654"/>
      <c r="S535" s="656" t="str">
        <f>IF(入力!$C$4="","",入力!$C$4)</f>
        <v>2015.08.15</v>
      </c>
      <c r="T535" s="656"/>
      <c r="U535" s="9" t="s">
        <v>102</v>
      </c>
      <c r="X535" s="25"/>
      <c r="Y535" s="25"/>
      <c r="Z535" s="25"/>
      <c r="AA535" s="25"/>
      <c r="AB535" s="25"/>
      <c r="AC535" s="25"/>
      <c r="AD535" s="25"/>
      <c r="AE535" s="25"/>
    </row>
    <row r="536" spans="1:31" ht="12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X536" s="25"/>
      <c r="Y536" s="25"/>
      <c r="Z536" s="25"/>
      <c r="AA536" s="25"/>
      <c r="AB536" s="25"/>
      <c r="AC536" s="25"/>
      <c r="AD536" s="25"/>
      <c r="AE536" s="25"/>
    </row>
    <row r="537" spans="1:31" ht="22.5" customHeight="1">
      <c r="A537" s="644" t="s">
        <v>5</v>
      </c>
      <c r="B537" s="647" t="s">
        <v>6</v>
      </c>
      <c r="C537" s="650" t="s">
        <v>0</v>
      </c>
      <c r="D537" s="638" t="s">
        <v>45</v>
      </c>
      <c r="E537" s="639"/>
      <c r="F537" s="638" t="s">
        <v>57</v>
      </c>
      <c r="G537" s="639"/>
      <c r="H537" s="638" t="s">
        <v>58</v>
      </c>
      <c r="I537" s="639"/>
      <c r="J537" s="638" t="s">
        <v>41</v>
      </c>
      <c r="K537" s="639"/>
      <c r="L537" s="640" t="s">
        <v>60</v>
      </c>
      <c r="M537" s="641"/>
      <c r="N537" s="640" t="s">
        <v>61</v>
      </c>
      <c r="O537" s="641"/>
      <c r="P537" s="640" t="s">
        <v>42</v>
      </c>
      <c r="Q537" s="641"/>
      <c r="R537" s="638" t="s">
        <v>46</v>
      </c>
      <c r="S537" s="639"/>
      <c r="T537" s="173" t="s">
        <v>1</v>
      </c>
      <c r="U537" s="174" t="s">
        <v>2</v>
      </c>
      <c r="X537" s="25"/>
      <c r="Y537" s="25"/>
      <c r="Z537" s="25"/>
      <c r="AA537" s="25"/>
      <c r="AB537" s="25"/>
      <c r="AC537" s="25"/>
      <c r="AD537" s="25"/>
      <c r="AE537" s="25"/>
    </row>
    <row r="538" spans="1:31">
      <c r="A538" s="645"/>
      <c r="B538" s="648"/>
      <c r="C538" s="651"/>
      <c r="D538" s="1" t="s">
        <v>3</v>
      </c>
      <c r="E538" s="3" t="s">
        <v>4</v>
      </c>
      <c r="F538" s="1" t="s">
        <v>3</v>
      </c>
      <c r="G538" s="3" t="s">
        <v>4</v>
      </c>
      <c r="H538" s="1" t="s">
        <v>3</v>
      </c>
      <c r="I538" s="3" t="s">
        <v>4</v>
      </c>
      <c r="J538" s="1" t="s">
        <v>3</v>
      </c>
      <c r="K538" s="3" t="s">
        <v>4</v>
      </c>
      <c r="L538" s="1" t="s">
        <v>3</v>
      </c>
      <c r="M538" s="3" t="s">
        <v>4</v>
      </c>
      <c r="N538" s="1" t="s">
        <v>3</v>
      </c>
      <c r="O538" s="3" t="s">
        <v>4</v>
      </c>
      <c r="P538" s="1" t="s">
        <v>3</v>
      </c>
      <c r="Q538" s="3" t="s">
        <v>4</v>
      </c>
      <c r="R538" s="1" t="s">
        <v>3</v>
      </c>
      <c r="S538" s="3" t="s">
        <v>4</v>
      </c>
      <c r="T538" s="7"/>
      <c r="U538" s="8"/>
      <c r="X538" s="25"/>
      <c r="Y538" s="25"/>
      <c r="Z538" s="25"/>
      <c r="AA538" s="25"/>
      <c r="AB538" s="25"/>
      <c r="AC538" s="25"/>
      <c r="AD538" s="25"/>
      <c r="AE538" s="25"/>
    </row>
    <row r="539" spans="1:31">
      <c r="A539" s="646"/>
      <c r="B539" s="649"/>
      <c r="C539" s="652"/>
      <c r="D539" s="2" t="str">
        <f>IF(表示変換!$N$5="","",表示変換!$N$5)</f>
        <v>sec</v>
      </c>
      <c r="E539" s="4" t="s">
        <v>7</v>
      </c>
      <c r="F539" s="2" t="str">
        <f>IF(表示変換!$O$5="","",表示変換!$O$5)</f>
        <v>sec</v>
      </c>
      <c r="G539" s="4" t="s">
        <v>7</v>
      </c>
      <c r="H539" s="2" t="str">
        <f>IF(表示変換!$P$5="","",表示変換!$P$5)</f>
        <v>sec</v>
      </c>
      <c r="I539" s="4" t="s">
        <v>7</v>
      </c>
      <c r="J539" s="2" t="str">
        <f>IF(表示変換!$Q$5="","",表示変換!$Q$5)</f>
        <v>cm</v>
      </c>
      <c r="K539" s="4" t="s">
        <v>7</v>
      </c>
      <c r="L539" s="2" t="str">
        <f>IF(表示変換!$R$5="","",表示変換!$R$5)</f>
        <v>cm</v>
      </c>
      <c r="M539" s="4" t="s">
        <v>7</v>
      </c>
      <c r="N539" s="2" t="str">
        <f>IF(表示変換!$S$5="","",表示変換!$S$5)</f>
        <v>m</v>
      </c>
      <c r="O539" s="4" t="s">
        <v>7</v>
      </c>
      <c r="P539" s="2" t="str">
        <f>IF(表示変換!$T$5="","",表示変換!$T$5)</f>
        <v>回</v>
      </c>
      <c r="Q539" s="4" t="s">
        <v>7</v>
      </c>
      <c r="R539" s="2" t="str">
        <f>IF(表示変換!$U$5="","",表示変換!$U$5)</f>
        <v>m</v>
      </c>
      <c r="S539" s="4" t="s">
        <v>7</v>
      </c>
      <c r="T539" s="2" t="s">
        <v>8</v>
      </c>
      <c r="U539" s="5" t="s">
        <v>9</v>
      </c>
      <c r="X539" s="26" t="s">
        <v>16</v>
      </c>
      <c r="Y539" s="26" t="s">
        <v>17</v>
      </c>
      <c r="Z539" s="26" t="s">
        <v>76</v>
      </c>
      <c r="AA539" s="26" t="s">
        <v>28</v>
      </c>
      <c r="AB539" s="26" t="s">
        <v>77</v>
      </c>
      <c r="AC539" s="26" t="s">
        <v>68</v>
      </c>
      <c r="AD539" s="26" t="s">
        <v>80</v>
      </c>
      <c r="AE539" s="11" t="s">
        <v>79</v>
      </c>
    </row>
    <row r="540" spans="1:31">
      <c r="A540" s="17" t="str">
        <f>IF(入力!$C$4="","",入力!$C$4)</f>
        <v>2015.08.15</v>
      </c>
      <c r="B540" s="20">
        <f>IF(表示変換!A19="","",表示変換!A19)</f>
        <v>14</v>
      </c>
      <c r="C540" s="18" t="str">
        <f>IF(表示変換!B19="","",表示変換!B19)</f>
        <v/>
      </c>
      <c r="D540" s="21" t="str">
        <f>IF(特定項目一覧!G19="","",特定項目一覧!G19)</f>
        <v/>
      </c>
      <c r="E540" s="27" t="str">
        <f>IF(特定項目一覧!H19="","",特定項目一覧!H19)</f>
        <v/>
      </c>
      <c r="F540" s="21" t="str">
        <f>IF(特定項目一覧!I19="","",特定項目一覧!I19)</f>
        <v/>
      </c>
      <c r="G540" s="22" t="str">
        <f>IF(特定項目一覧!J19="","",特定項目一覧!J19)</f>
        <v/>
      </c>
      <c r="H540" s="29" t="str">
        <f>IF(特定項目一覧!K19="","",特定項目一覧!K19)</f>
        <v/>
      </c>
      <c r="I540" s="27" t="str">
        <f>IF(特定項目一覧!L19="","",特定項目一覧!L19)</f>
        <v/>
      </c>
      <c r="J540" s="20" t="str">
        <f>IF(特定項目一覧!M19="","",特定項目一覧!M19)</f>
        <v/>
      </c>
      <c r="K540" s="22" t="str">
        <f>IF(特定項目一覧!N19="","",特定項目一覧!N19)</f>
        <v/>
      </c>
      <c r="L540" s="28" t="str">
        <f>IF(特定項目一覧!O19="","",特定項目一覧!O19)</f>
        <v/>
      </c>
      <c r="M540" s="27" t="str">
        <f>IF(特定項目一覧!P19="","",特定項目一覧!P19)</f>
        <v/>
      </c>
      <c r="N540" s="21" t="str">
        <f>IF(特定項目一覧!Q19="","",特定項目一覧!Q19)</f>
        <v/>
      </c>
      <c r="O540" s="22" t="str">
        <f>IF(特定項目一覧!R19="","",特定項目一覧!R19)</f>
        <v/>
      </c>
      <c r="P540" s="28" t="str">
        <f>IF(特定項目一覧!S19="","",特定項目一覧!S19)</f>
        <v/>
      </c>
      <c r="Q540" s="27" t="str">
        <f>IF(特定項目一覧!T19="","",特定項目一覧!T19)</f>
        <v/>
      </c>
      <c r="R540" s="20" t="str">
        <f>IF(特定項目一覧!U19="","",特定項目一覧!U19)</f>
        <v/>
      </c>
      <c r="S540" s="22" t="str">
        <f>IF(特定項目一覧!V19="","",特定項目一覧!V19)</f>
        <v/>
      </c>
      <c r="T540" s="28">
        <f>IF(特定項目一覧!W19="","",特定項目一覧!W19)</f>
        <v>0</v>
      </c>
      <c r="U540" s="22" t="str">
        <f>IF(特定項目一覧!X19="","",特定項目一覧!X19)</f>
        <v/>
      </c>
      <c r="W540" s="19" t="str">
        <f>IF(入力!$C$4="","",入力!$C$4)</f>
        <v>2015.08.15</v>
      </c>
      <c r="X540" s="30" t="str">
        <f>E540</f>
        <v/>
      </c>
      <c r="Y540" s="30" t="str">
        <f>G540</f>
        <v/>
      </c>
      <c r="Z540" s="30" t="str">
        <f>I540</f>
        <v/>
      </c>
      <c r="AA540" s="30" t="str">
        <f>K540</f>
        <v/>
      </c>
      <c r="AB540" s="30" t="str">
        <f>M540</f>
        <v/>
      </c>
      <c r="AC540" s="30" t="str">
        <f>O540</f>
        <v/>
      </c>
      <c r="AD540" s="30" t="str">
        <f>Q540</f>
        <v/>
      </c>
      <c r="AE540" s="30" t="str">
        <f>S540</f>
        <v/>
      </c>
    </row>
    <row r="541" spans="1:31">
      <c r="A541" s="71"/>
      <c r="B541" s="72"/>
      <c r="C541" s="73"/>
      <c r="D541" s="74"/>
      <c r="E541" s="75"/>
      <c r="F541" s="76"/>
      <c r="G541" s="77"/>
      <c r="H541" s="78"/>
      <c r="I541" s="75"/>
      <c r="J541" s="76"/>
      <c r="K541" s="77"/>
      <c r="L541" s="74"/>
      <c r="M541" s="75"/>
      <c r="N541" s="76"/>
      <c r="O541" s="77"/>
      <c r="P541" s="74"/>
      <c r="Q541" s="75"/>
      <c r="R541" s="72"/>
      <c r="S541" s="77"/>
      <c r="T541" s="78"/>
      <c r="U541" s="77"/>
      <c r="W541" s="19"/>
      <c r="X541" s="23"/>
      <c r="Y541" s="23"/>
      <c r="Z541" s="23"/>
      <c r="AA541" s="23"/>
      <c r="AB541" s="23"/>
      <c r="AC541" s="23"/>
      <c r="AD541" s="23"/>
      <c r="AE541" s="23"/>
    </row>
    <row r="542" spans="1:31">
      <c r="A542" s="79"/>
      <c r="B542" s="72"/>
      <c r="C542" s="77"/>
      <c r="D542" s="76"/>
      <c r="E542" s="77"/>
      <c r="F542" s="76"/>
      <c r="G542" s="77"/>
      <c r="H542" s="72"/>
      <c r="I542" s="77"/>
      <c r="J542" s="76"/>
      <c r="K542" s="77"/>
      <c r="L542" s="76"/>
      <c r="M542" s="77"/>
      <c r="N542" s="76"/>
      <c r="O542" s="77"/>
      <c r="P542" s="76"/>
      <c r="Q542" s="77"/>
      <c r="R542" s="72"/>
      <c r="S542" s="77"/>
      <c r="T542" s="72"/>
      <c r="U542" s="77"/>
      <c r="W542" s="19"/>
      <c r="X542" s="23"/>
      <c r="Y542" s="23"/>
      <c r="Z542" s="23"/>
      <c r="AA542" s="23"/>
      <c r="AB542" s="23"/>
      <c r="AC542" s="23"/>
      <c r="AD542" s="23"/>
      <c r="AE542" s="23"/>
    </row>
    <row r="543" spans="1:31">
      <c r="A543" s="79"/>
      <c r="B543" s="80"/>
      <c r="C543" s="81"/>
      <c r="D543" s="76"/>
      <c r="E543" s="75"/>
      <c r="F543" s="76"/>
      <c r="G543" s="77"/>
      <c r="H543" s="78"/>
      <c r="I543" s="75"/>
      <c r="J543" s="76"/>
      <c r="K543" s="77"/>
      <c r="L543" s="74"/>
      <c r="M543" s="75"/>
      <c r="N543" s="76"/>
      <c r="O543" s="77"/>
      <c r="P543" s="74"/>
      <c r="Q543" s="75"/>
      <c r="R543" s="72"/>
      <c r="S543" s="77"/>
      <c r="T543" s="78"/>
      <c r="U543" s="77"/>
      <c r="X543" s="25"/>
      <c r="Y543" s="25"/>
      <c r="Z543" s="25"/>
      <c r="AA543" s="25"/>
      <c r="AB543" s="25"/>
      <c r="AC543" s="25"/>
      <c r="AD543" s="25"/>
      <c r="AE543" s="25"/>
    </row>
    <row r="544" spans="1:3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X544" s="25"/>
      <c r="Y544" s="25"/>
      <c r="Z544" s="25"/>
      <c r="AA544" s="25"/>
      <c r="AB544" s="25"/>
      <c r="AC544" s="25"/>
      <c r="AD544" s="25"/>
      <c r="AE544" s="25"/>
    </row>
    <row r="545" spans="1:3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X545" s="25"/>
      <c r="Y545" s="25"/>
      <c r="Z545" s="25"/>
      <c r="AA545" s="25"/>
      <c r="AB545" s="25"/>
      <c r="AC545" s="25"/>
      <c r="AD545" s="25"/>
      <c r="AE545" s="25"/>
    </row>
    <row r="546" spans="1:3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X546" s="25"/>
      <c r="Y546" s="25"/>
      <c r="Z546" s="25"/>
      <c r="AA546" s="25"/>
      <c r="AB546" s="25"/>
      <c r="AC546" s="25"/>
      <c r="AD546" s="25"/>
      <c r="AE546" s="25"/>
    </row>
    <row r="547" spans="1:3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16"/>
      <c r="N547" s="6"/>
      <c r="O547" s="6"/>
      <c r="P547" s="6"/>
      <c r="Q547" s="6"/>
      <c r="R547" s="6"/>
      <c r="S547" s="6"/>
      <c r="T547" s="6"/>
      <c r="U547" s="6"/>
      <c r="X547" s="25"/>
      <c r="Y547" s="25"/>
      <c r="Z547" s="25"/>
      <c r="AA547" s="25"/>
      <c r="AB547" s="25"/>
      <c r="AC547" s="25"/>
      <c r="AD547" s="25"/>
      <c r="AE547" s="25"/>
    </row>
    <row r="548" spans="1:3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X548" s="25"/>
      <c r="Y548" s="25"/>
      <c r="Z548" s="25"/>
      <c r="AA548" s="25"/>
      <c r="AB548" s="25"/>
      <c r="AC548" s="25"/>
      <c r="AD548" s="25"/>
      <c r="AE548" s="25"/>
    </row>
    <row r="549" spans="1:3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X549" s="25"/>
      <c r="Y549" s="25"/>
      <c r="Z549" s="25"/>
      <c r="AA549" s="25"/>
      <c r="AB549" s="25"/>
      <c r="AC549" s="25"/>
      <c r="AD549" s="25"/>
      <c r="AE549" s="25"/>
    </row>
    <row r="550" spans="1:3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X550" s="25"/>
      <c r="Y550" s="25"/>
      <c r="Z550" s="25"/>
      <c r="AA550" s="25"/>
      <c r="AB550" s="25"/>
      <c r="AC550" s="25"/>
      <c r="AD550" s="25"/>
      <c r="AE550" s="25"/>
    </row>
    <row r="551" spans="1:3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X551" s="25"/>
      <c r="Y551" s="25"/>
      <c r="Z551" s="25"/>
      <c r="AA551" s="25"/>
      <c r="AB551" s="25"/>
      <c r="AC551" s="25"/>
      <c r="AD551" s="25"/>
      <c r="AE551" s="25"/>
    </row>
    <row r="552" spans="1:3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X552" s="25"/>
      <c r="Y552" s="25"/>
      <c r="Z552" s="25"/>
      <c r="AA552" s="25"/>
      <c r="AB552" s="25"/>
      <c r="AC552" s="25"/>
      <c r="AD552" s="25"/>
      <c r="AE552" s="25"/>
    </row>
    <row r="553" spans="1:3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X553" s="12" t="s">
        <v>24</v>
      </c>
      <c r="Y553" s="12" t="s">
        <v>96</v>
      </c>
      <c r="Z553" s="12" t="s">
        <v>25</v>
      </c>
      <c r="AA553" s="25"/>
      <c r="AB553" s="25"/>
      <c r="AC553" s="25"/>
      <c r="AD553" s="25"/>
      <c r="AE553" s="25"/>
    </row>
    <row r="554" spans="1:3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W554" s="19" t="str">
        <f>IF(入力!$C$4="","",入力!$C$4)</f>
        <v>2015.08.15</v>
      </c>
      <c r="X554" s="24" t="str">
        <f>IF(特定項目一覧!AL19="","",特定項目一覧!AL19)</f>
        <v/>
      </c>
      <c r="Y554" s="31" t="str">
        <f>IF(特定項目一覧!AK19="","",特定項目一覧!AK19)</f>
        <v/>
      </c>
      <c r="Z554" s="32" t="str">
        <f>IF(特定項目一覧!AM19="","",特定項目一覧!AM19)</f>
        <v/>
      </c>
      <c r="AA554" s="25"/>
      <c r="AB554" s="25"/>
      <c r="AC554" s="25"/>
      <c r="AD554" s="25"/>
      <c r="AE554" s="25"/>
    </row>
    <row r="555" spans="1:3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W555" s="19"/>
      <c r="X555" s="24"/>
      <c r="Y555" s="24"/>
      <c r="Z555" s="24"/>
      <c r="AA555" s="25"/>
      <c r="AB555" s="25"/>
      <c r="AC555" s="25"/>
      <c r="AD555" s="25"/>
      <c r="AE555" s="25"/>
    </row>
    <row r="556" spans="1:3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W556" s="19"/>
      <c r="X556" s="34"/>
      <c r="Y556" s="34"/>
      <c r="Z556" s="35"/>
      <c r="AA556" s="25"/>
      <c r="AB556" s="25"/>
      <c r="AC556" s="25"/>
      <c r="AD556" s="25"/>
      <c r="AE556" s="25"/>
    </row>
    <row r="557" spans="1:3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X557" s="25"/>
      <c r="Y557" s="25"/>
      <c r="Z557" s="25"/>
      <c r="AA557" s="25"/>
      <c r="AB557" s="25"/>
      <c r="AC557" s="25"/>
      <c r="AD557" s="25"/>
      <c r="AE557" s="25"/>
    </row>
    <row r="558" spans="1:3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X558" s="25"/>
      <c r="Y558" s="25"/>
      <c r="Z558" s="25"/>
      <c r="AA558" s="25"/>
      <c r="AB558" s="25"/>
      <c r="AC558" s="25"/>
      <c r="AD558" s="25"/>
      <c r="AE558" s="25"/>
    </row>
    <row r="559" spans="1:3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X559" s="25"/>
      <c r="Y559" s="25"/>
      <c r="Z559" s="25"/>
      <c r="AA559" s="25"/>
      <c r="AB559" s="25"/>
      <c r="AC559" s="25"/>
      <c r="AD559" s="25"/>
      <c r="AE559" s="25"/>
    </row>
    <row r="560" spans="1:3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X560" s="25"/>
      <c r="Y560" s="25"/>
      <c r="Z560" s="25"/>
      <c r="AA560" s="25"/>
      <c r="AB560" s="25"/>
      <c r="AC560" s="25"/>
      <c r="AD560" s="25"/>
      <c r="AE560" s="25"/>
    </row>
    <row r="561" spans="1:3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X561" s="25"/>
      <c r="Y561" s="25"/>
      <c r="Z561" s="25"/>
      <c r="AA561" s="25"/>
      <c r="AB561" s="25"/>
      <c r="AC561" s="25"/>
      <c r="AD561" s="25"/>
      <c r="AE561" s="25"/>
    </row>
    <row r="562" spans="1:3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X562" s="25"/>
      <c r="Y562" s="25"/>
      <c r="Z562" s="25"/>
      <c r="AA562" s="25"/>
      <c r="AB562" s="25"/>
      <c r="AC562" s="25"/>
      <c r="AD562" s="25"/>
      <c r="AE562" s="25"/>
    </row>
    <row r="563" spans="1:3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X563" s="25"/>
      <c r="Y563" s="25"/>
      <c r="Z563" s="25"/>
      <c r="AA563" s="25"/>
      <c r="AB563" s="25"/>
      <c r="AC563" s="25"/>
      <c r="AD563" s="25"/>
      <c r="AE563" s="25"/>
    </row>
    <row r="564" spans="1:3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X564" s="25"/>
      <c r="Y564" s="25"/>
      <c r="Z564" s="25"/>
      <c r="AA564" s="25"/>
      <c r="AB564" s="25"/>
      <c r="AC564" s="25"/>
      <c r="AD564" s="25"/>
      <c r="AE564" s="25"/>
    </row>
    <row r="565" spans="1:3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X565" s="25"/>
      <c r="Y565" s="25"/>
      <c r="Z565" s="25"/>
      <c r="AA565" s="25"/>
      <c r="AB565" s="25"/>
      <c r="AC565" s="25"/>
      <c r="AD565" s="25"/>
      <c r="AE565" s="25"/>
    </row>
    <row r="566" spans="1:3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X566" s="25"/>
      <c r="Y566" s="25"/>
      <c r="Z566" s="25"/>
      <c r="AA566" s="25"/>
      <c r="AB566" s="25"/>
      <c r="AC566" s="25"/>
      <c r="AD566" s="25"/>
      <c r="AE566" s="25"/>
    </row>
    <row r="567" spans="1:3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X567" s="25"/>
      <c r="Y567" s="25"/>
      <c r="Z567" s="25"/>
      <c r="AA567" s="25"/>
      <c r="AB567" s="25"/>
      <c r="AC567" s="25"/>
      <c r="AD567" s="25"/>
      <c r="AE567" s="25"/>
    </row>
    <row r="568" spans="1:31">
      <c r="X568" s="25"/>
      <c r="Y568" s="25"/>
      <c r="Z568" s="25"/>
      <c r="AA568" s="25"/>
      <c r="AB568" s="25"/>
      <c r="AC568" s="25"/>
      <c r="AD568" s="25"/>
      <c r="AE568" s="25"/>
    </row>
    <row r="569" spans="1:31">
      <c r="X569" s="25"/>
      <c r="Y569" s="25"/>
      <c r="Z569" s="25"/>
      <c r="AA569" s="25"/>
      <c r="AB569" s="25"/>
      <c r="AC569" s="25"/>
      <c r="AD569" s="25"/>
      <c r="AE569" s="25"/>
    </row>
    <row r="570" spans="1:31">
      <c r="X570" s="25"/>
      <c r="Y570" s="25"/>
      <c r="Z570" s="25"/>
      <c r="AA570" s="25"/>
      <c r="AB570" s="25"/>
      <c r="AC570" s="25"/>
      <c r="AD570" s="25"/>
      <c r="AE570" s="25"/>
    </row>
    <row r="571" spans="1:31">
      <c r="A571" s="628"/>
      <c r="B571" s="629"/>
      <c r="C571" s="629"/>
      <c r="D571" s="629"/>
      <c r="E571" s="629"/>
      <c r="F571" s="629"/>
      <c r="G571" s="629"/>
      <c r="H571" s="629"/>
      <c r="I571" s="629"/>
      <c r="J571" s="629"/>
      <c r="K571" s="630"/>
      <c r="L571" s="12" t="s">
        <v>20</v>
      </c>
      <c r="M571" s="637" t="s">
        <v>18</v>
      </c>
      <c r="N571" s="637"/>
      <c r="O571" s="637"/>
      <c r="P571" s="637"/>
      <c r="Q571" s="637"/>
      <c r="R571" s="637"/>
      <c r="S571" s="637"/>
      <c r="T571" s="637"/>
      <c r="U571" s="637"/>
      <c r="X571" s="12"/>
      <c r="Y571" s="167"/>
      <c r="Z571" s="167"/>
      <c r="AA571" s="167"/>
      <c r="AB571" s="167"/>
      <c r="AC571" s="167"/>
      <c r="AD571" s="167"/>
      <c r="AE571" s="167"/>
    </row>
    <row r="572" spans="1:31">
      <c r="A572" s="631"/>
      <c r="B572" s="632"/>
      <c r="C572" s="632"/>
      <c r="D572" s="632"/>
      <c r="E572" s="632"/>
      <c r="F572" s="632"/>
      <c r="G572" s="632"/>
      <c r="H572" s="632"/>
      <c r="I572" s="632"/>
      <c r="J572" s="632"/>
      <c r="K572" s="633"/>
      <c r="L572" s="12" t="s">
        <v>20</v>
      </c>
      <c r="M572" s="642" t="s">
        <v>19</v>
      </c>
      <c r="N572" s="642"/>
      <c r="O572" s="642"/>
      <c r="P572" s="642"/>
      <c r="Q572" s="642"/>
      <c r="R572" s="642"/>
      <c r="S572" s="642"/>
      <c r="T572" s="642"/>
      <c r="U572" s="642"/>
      <c r="X572" s="12"/>
      <c r="Y572" s="168"/>
      <c r="Z572" s="168"/>
      <c r="AA572" s="168"/>
      <c r="AB572" s="168"/>
      <c r="AC572" s="168"/>
      <c r="AD572" s="168"/>
      <c r="AE572" s="168"/>
    </row>
    <row r="573" spans="1:31">
      <c r="A573" s="634"/>
      <c r="B573" s="635"/>
      <c r="C573" s="635"/>
      <c r="D573" s="635"/>
      <c r="E573" s="635"/>
      <c r="F573" s="635"/>
      <c r="G573" s="635"/>
      <c r="H573" s="635"/>
      <c r="I573" s="635"/>
      <c r="J573" s="635"/>
      <c r="K573" s="636"/>
      <c r="L573" s="12" t="s">
        <v>20</v>
      </c>
      <c r="M573" s="643" t="s">
        <v>108</v>
      </c>
      <c r="N573" s="643"/>
      <c r="O573" s="643"/>
      <c r="P573" s="643"/>
      <c r="Q573" s="643"/>
      <c r="R573" s="643"/>
      <c r="S573" s="643"/>
      <c r="T573" s="643"/>
      <c r="U573" s="643"/>
      <c r="X573" s="12"/>
      <c r="Y573" s="169"/>
      <c r="Z573" s="169"/>
      <c r="AA573" s="169"/>
      <c r="AB573" s="169"/>
      <c r="AC573" s="169"/>
      <c r="AD573" s="169"/>
      <c r="AE573" s="169"/>
    </row>
    <row r="575" spans="1:31" ht="30" customHeight="1">
      <c r="A575" s="653" t="str">
        <f>$A$1</f>
        <v>２０１５年　全国●●●選抜　バレーボール体力指数レーダーチャート</v>
      </c>
      <c r="B575" s="653"/>
      <c r="C575" s="653"/>
      <c r="D575" s="653"/>
      <c r="E575" s="653"/>
      <c r="F575" s="653"/>
      <c r="G575" s="653"/>
      <c r="H575" s="653"/>
      <c r="I575" s="653"/>
      <c r="J575" s="653"/>
      <c r="K575" s="653"/>
      <c r="L575" s="653"/>
      <c r="M575" s="653"/>
      <c r="N575" s="653"/>
      <c r="O575" s="653"/>
      <c r="P575" s="653"/>
      <c r="Q575" s="653"/>
      <c r="R575" s="653"/>
      <c r="S575" s="653"/>
      <c r="T575" s="653"/>
      <c r="U575" s="653"/>
      <c r="X575" s="25"/>
      <c r="Y575" s="25"/>
      <c r="Z575" s="25"/>
      <c r="AA575" s="25"/>
      <c r="AB575" s="25"/>
      <c r="AC575" s="25"/>
      <c r="AD575" s="25"/>
      <c r="AE575" s="25"/>
    </row>
    <row r="576" spans="1:31" ht="22.5" customHeight="1">
      <c r="A576" s="10" t="s">
        <v>10</v>
      </c>
      <c r="B576" s="654" t="str">
        <f>IF(表示変換!B20="","",表示変換!B20)</f>
        <v/>
      </c>
      <c r="C576" s="654"/>
      <c r="D576" s="9"/>
      <c r="E576" s="10" t="s">
        <v>11</v>
      </c>
      <c r="F576" s="655" t="str">
        <f>IF(表示変換!I20="","",表示変換!I20)</f>
        <v/>
      </c>
      <c r="G576" s="655"/>
      <c r="H576" s="13" t="s">
        <v>12</v>
      </c>
      <c r="I576" s="14"/>
      <c r="J576" s="13" t="s">
        <v>13</v>
      </c>
      <c r="K576" s="655" t="str">
        <f>IF(表示変換!J20="","",表示変換!J20)</f>
        <v/>
      </c>
      <c r="L576" s="655"/>
      <c r="M576" s="10" t="s">
        <v>14</v>
      </c>
      <c r="N576" s="6"/>
      <c r="O576" s="654" t="s">
        <v>15</v>
      </c>
      <c r="P576" s="654"/>
      <c r="Q576" s="654" t="str">
        <f>IF(表示変換!H20="","",表示変換!H20)</f>
        <v/>
      </c>
      <c r="R576" s="654"/>
      <c r="S576" s="656" t="str">
        <f>IF(入力!$C$4="","",入力!$C$4)</f>
        <v>2015.08.15</v>
      </c>
      <c r="T576" s="656"/>
      <c r="U576" s="9" t="s">
        <v>102</v>
      </c>
      <c r="X576" s="25"/>
      <c r="Y576" s="25"/>
      <c r="Z576" s="25"/>
      <c r="AA576" s="25"/>
      <c r="AB576" s="25"/>
      <c r="AC576" s="25"/>
      <c r="AD576" s="25"/>
      <c r="AE576" s="25"/>
    </row>
    <row r="577" spans="1:31" ht="12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X577" s="25"/>
      <c r="Y577" s="25"/>
      <c r="Z577" s="25"/>
      <c r="AA577" s="25"/>
      <c r="AB577" s="25"/>
      <c r="AC577" s="25"/>
      <c r="AD577" s="25"/>
      <c r="AE577" s="25"/>
    </row>
    <row r="578" spans="1:31" ht="22.5" customHeight="1">
      <c r="A578" s="644" t="s">
        <v>5</v>
      </c>
      <c r="B578" s="647" t="s">
        <v>6</v>
      </c>
      <c r="C578" s="650" t="s">
        <v>0</v>
      </c>
      <c r="D578" s="638" t="s">
        <v>45</v>
      </c>
      <c r="E578" s="639"/>
      <c r="F578" s="638" t="s">
        <v>57</v>
      </c>
      <c r="G578" s="639"/>
      <c r="H578" s="638" t="s">
        <v>58</v>
      </c>
      <c r="I578" s="639"/>
      <c r="J578" s="638" t="s">
        <v>41</v>
      </c>
      <c r="K578" s="639"/>
      <c r="L578" s="640" t="s">
        <v>60</v>
      </c>
      <c r="M578" s="641"/>
      <c r="N578" s="640" t="s">
        <v>61</v>
      </c>
      <c r="O578" s="641"/>
      <c r="P578" s="640" t="s">
        <v>42</v>
      </c>
      <c r="Q578" s="641"/>
      <c r="R578" s="638" t="s">
        <v>46</v>
      </c>
      <c r="S578" s="639"/>
      <c r="T578" s="173" t="s">
        <v>1</v>
      </c>
      <c r="U578" s="174" t="s">
        <v>2</v>
      </c>
      <c r="X578" s="25"/>
      <c r="Y578" s="25"/>
      <c r="Z578" s="25"/>
      <c r="AA578" s="25"/>
      <c r="AB578" s="25"/>
      <c r="AC578" s="25"/>
      <c r="AD578" s="25"/>
      <c r="AE578" s="25"/>
    </row>
    <row r="579" spans="1:31">
      <c r="A579" s="645"/>
      <c r="B579" s="648"/>
      <c r="C579" s="651"/>
      <c r="D579" s="1" t="s">
        <v>3</v>
      </c>
      <c r="E579" s="3" t="s">
        <v>4</v>
      </c>
      <c r="F579" s="1" t="s">
        <v>3</v>
      </c>
      <c r="G579" s="3" t="s">
        <v>4</v>
      </c>
      <c r="H579" s="1" t="s">
        <v>3</v>
      </c>
      <c r="I579" s="3" t="s">
        <v>4</v>
      </c>
      <c r="J579" s="1" t="s">
        <v>3</v>
      </c>
      <c r="K579" s="3" t="s">
        <v>4</v>
      </c>
      <c r="L579" s="1" t="s">
        <v>3</v>
      </c>
      <c r="M579" s="3" t="s">
        <v>4</v>
      </c>
      <c r="N579" s="1" t="s">
        <v>3</v>
      </c>
      <c r="O579" s="3" t="s">
        <v>4</v>
      </c>
      <c r="P579" s="1" t="s">
        <v>3</v>
      </c>
      <c r="Q579" s="3" t="s">
        <v>4</v>
      </c>
      <c r="R579" s="1" t="s">
        <v>3</v>
      </c>
      <c r="S579" s="3" t="s">
        <v>4</v>
      </c>
      <c r="T579" s="7"/>
      <c r="U579" s="8"/>
      <c r="X579" s="25"/>
      <c r="Y579" s="25"/>
      <c r="Z579" s="25"/>
      <c r="AA579" s="25"/>
      <c r="AB579" s="25"/>
      <c r="AC579" s="25"/>
      <c r="AD579" s="25"/>
      <c r="AE579" s="25"/>
    </row>
    <row r="580" spans="1:31">
      <c r="A580" s="646"/>
      <c r="B580" s="649"/>
      <c r="C580" s="652"/>
      <c r="D580" s="2" t="str">
        <f>IF(表示変換!$N$5="","",表示変換!$N$5)</f>
        <v>sec</v>
      </c>
      <c r="E580" s="4" t="s">
        <v>7</v>
      </c>
      <c r="F580" s="2" t="str">
        <f>IF(表示変換!$O$5="","",表示変換!$O$5)</f>
        <v>sec</v>
      </c>
      <c r="G580" s="4" t="s">
        <v>7</v>
      </c>
      <c r="H580" s="2" t="str">
        <f>IF(表示変換!$P$5="","",表示変換!$P$5)</f>
        <v>sec</v>
      </c>
      <c r="I580" s="4" t="s">
        <v>7</v>
      </c>
      <c r="J580" s="2" t="str">
        <f>IF(表示変換!$Q$5="","",表示変換!$Q$5)</f>
        <v>cm</v>
      </c>
      <c r="K580" s="4" t="s">
        <v>7</v>
      </c>
      <c r="L580" s="2" t="str">
        <f>IF(表示変換!$R$5="","",表示変換!$R$5)</f>
        <v>cm</v>
      </c>
      <c r="M580" s="4" t="s">
        <v>7</v>
      </c>
      <c r="N580" s="2" t="str">
        <f>IF(表示変換!$S$5="","",表示変換!$S$5)</f>
        <v>m</v>
      </c>
      <c r="O580" s="4" t="s">
        <v>7</v>
      </c>
      <c r="P580" s="2" t="str">
        <f>IF(表示変換!$T$5="","",表示変換!$T$5)</f>
        <v>回</v>
      </c>
      <c r="Q580" s="4" t="s">
        <v>7</v>
      </c>
      <c r="R580" s="2" t="str">
        <f>IF(表示変換!$U$5="","",表示変換!$U$5)</f>
        <v>m</v>
      </c>
      <c r="S580" s="4" t="s">
        <v>7</v>
      </c>
      <c r="T580" s="2" t="s">
        <v>8</v>
      </c>
      <c r="U580" s="5" t="s">
        <v>9</v>
      </c>
      <c r="X580" s="26" t="s">
        <v>16</v>
      </c>
      <c r="Y580" s="26" t="s">
        <v>17</v>
      </c>
      <c r="Z580" s="26" t="s">
        <v>76</v>
      </c>
      <c r="AA580" s="26" t="s">
        <v>28</v>
      </c>
      <c r="AB580" s="26" t="s">
        <v>77</v>
      </c>
      <c r="AC580" s="26" t="s">
        <v>68</v>
      </c>
      <c r="AD580" s="26" t="s">
        <v>80</v>
      </c>
      <c r="AE580" s="11" t="s">
        <v>79</v>
      </c>
    </row>
    <row r="581" spans="1:31">
      <c r="A581" s="17" t="str">
        <f>IF(入力!$C$4="","",入力!$C$4)</f>
        <v>2015.08.15</v>
      </c>
      <c r="B581" s="20">
        <f>IF(表示変換!A20="","",表示変換!A20)</f>
        <v>15</v>
      </c>
      <c r="C581" s="18" t="str">
        <f>IF(表示変換!B20="","",表示変換!B20)</f>
        <v/>
      </c>
      <c r="D581" s="21" t="str">
        <f>IF(特定項目一覧!G20="","",特定項目一覧!G20)</f>
        <v/>
      </c>
      <c r="E581" s="27" t="str">
        <f>IF(特定項目一覧!H20="","",特定項目一覧!H20)</f>
        <v/>
      </c>
      <c r="F581" s="21" t="str">
        <f>IF(特定項目一覧!I20="","",特定項目一覧!I20)</f>
        <v/>
      </c>
      <c r="G581" s="22" t="str">
        <f>IF(特定項目一覧!J20="","",特定項目一覧!J20)</f>
        <v/>
      </c>
      <c r="H581" s="29" t="str">
        <f>IF(特定項目一覧!K20="","",特定項目一覧!K20)</f>
        <v/>
      </c>
      <c r="I581" s="27" t="str">
        <f>IF(特定項目一覧!L20="","",特定項目一覧!L20)</f>
        <v/>
      </c>
      <c r="J581" s="20" t="str">
        <f>IF(特定項目一覧!M20="","",特定項目一覧!M20)</f>
        <v/>
      </c>
      <c r="K581" s="22" t="str">
        <f>IF(特定項目一覧!N20="","",特定項目一覧!N20)</f>
        <v/>
      </c>
      <c r="L581" s="28" t="str">
        <f>IF(特定項目一覧!O20="","",特定項目一覧!O20)</f>
        <v/>
      </c>
      <c r="M581" s="27" t="str">
        <f>IF(特定項目一覧!P20="","",特定項目一覧!P20)</f>
        <v/>
      </c>
      <c r="N581" s="21" t="str">
        <f>IF(特定項目一覧!Q20="","",特定項目一覧!Q20)</f>
        <v/>
      </c>
      <c r="O581" s="22" t="str">
        <f>IF(特定項目一覧!R20="","",特定項目一覧!R20)</f>
        <v/>
      </c>
      <c r="P581" s="28" t="str">
        <f>IF(特定項目一覧!S20="","",特定項目一覧!S20)</f>
        <v/>
      </c>
      <c r="Q581" s="27" t="str">
        <f>IF(特定項目一覧!T20="","",特定項目一覧!T20)</f>
        <v/>
      </c>
      <c r="R581" s="20" t="str">
        <f>IF(特定項目一覧!U20="","",特定項目一覧!U20)</f>
        <v/>
      </c>
      <c r="S581" s="22" t="str">
        <f>IF(特定項目一覧!V20="","",特定項目一覧!V20)</f>
        <v/>
      </c>
      <c r="T581" s="28">
        <f>IF(特定項目一覧!W20="","",特定項目一覧!W20)</f>
        <v>0</v>
      </c>
      <c r="U581" s="22" t="str">
        <f>IF(特定項目一覧!X20="","",特定項目一覧!X20)</f>
        <v/>
      </c>
      <c r="W581" s="19" t="str">
        <f>IF(入力!$C$4="","",入力!$C$4)</f>
        <v>2015.08.15</v>
      </c>
      <c r="X581" s="30" t="str">
        <f>E581</f>
        <v/>
      </c>
      <c r="Y581" s="30" t="str">
        <f>G581</f>
        <v/>
      </c>
      <c r="Z581" s="30" t="str">
        <f>I581</f>
        <v/>
      </c>
      <c r="AA581" s="30" t="str">
        <f>K581</f>
        <v/>
      </c>
      <c r="AB581" s="30" t="str">
        <f>M581</f>
        <v/>
      </c>
      <c r="AC581" s="30" t="str">
        <f>O581</f>
        <v/>
      </c>
      <c r="AD581" s="30" t="str">
        <f>Q581</f>
        <v/>
      </c>
      <c r="AE581" s="30" t="str">
        <f>S581</f>
        <v/>
      </c>
    </row>
    <row r="582" spans="1:31">
      <c r="A582" s="71"/>
      <c r="B582" s="72"/>
      <c r="C582" s="73"/>
      <c r="D582" s="74"/>
      <c r="E582" s="75"/>
      <c r="F582" s="76"/>
      <c r="G582" s="77"/>
      <c r="H582" s="78"/>
      <c r="I582" s="75"/>
      <c r="J582" s="76"/>
      <c r="K582" s="77"/>
      <c r="L582" s="74"/>
      <c r="M582" s="75"/>
      <c r="N582" s="76"/>
      <c r="O582" s="77"/>
      <c r="P582" s="74"/>
      <c r="Q582" s="75"/>
      <c r="R582" s="72"/>
      <c r="S582" s="77"/>
      <c r="T582" s="78"/>
      <c r="U582" s="77"/>
      <c r="W582" s="19"/>
      <c r="X582" s="23"/>
      <c r="Y582" s="23"/>
      <c r="Z582" s="23"/>
      <c r="AA582" s="23"/>
      <c r="AB582" s="23"/>
      <c r="AC582" s="23"/>
      <c r="AD582" s="23"/>
      <c r="AE582" s="23"/>
    </row>
    <row r="583" spans="1:31">
      <c r="A583" s="79"/>
      <c r="B583" s="72"/>
      <c r="C583" s="77"/>
      <c r="D583" s="76"/>
      <c r="E583" s="77"/>
      <c r="F583" s="76"/>
      <c r="G583" s="77"/>
      <c r="H583" s="72"/>
      <c r="I583" s="77"/>
      <c r="J583" s="76"/>
      <c r="K583" s="77"/>
      <c r="L583" s="76"/>
      <c r="M583" s="77"/>
      <c r="N583" s="76"/>
      <c r="O583" s="77"/>
      <c r="P583" s="76"/>
      <c r="Q583" s="77"/>
      <c r="R583" s="72"/>
      <c r="S583" s="77"/>
      <c r="T583" s="72"/>
      <c r="U583" s="77"/>
      <c r="W583" s="19"/>
      <c r="X583" s="23"/>
      <c r="Y583" s="23"/>
      <c r="Z583" s="23"/>
      <c r="AA583" s="23"/>
      <c r="AB583" s="23"/>
      <c r="AC583" s="23"/>
      <c r="AD583" s="23"/>
      <c r="AE583" s="23"/>
    </row>
    <row r="584" spans="1:31">
      <c r="A584" s="79"/>
      <c r="B584" s="80"/>
      <c r="C584" s="81"/>
      <c r="D584" s="76"/>
      <c r="E584" s="75"/>
      <c r="F584" s="76"/>
      <c r="G584" s="77"/>
      <c r="H584" s="78"/>
      <c r="I584" s="75"/>
      <c r="J584" s="76"/>
      <c r="K584" s="77"/>
      <c r="L584" s="74"/>
      <c r="M584" s="75"/>
      <c r="N584" s="76"/>
      <c r="O584" s="77"/>
      <c r="P584" s="74"/>
      <c r="Q584" s="75"/>
      <c r="R584" s="72"/>
      <c r="S584" s="77"/>
      <c r="T584" s="78"/>
      <c r="U584" s="77"/>
      <c r="X584" s="25"/>
      <c r="Y584" s="25"/>
      <c r="Z584" s="25"/>
      <c r="AA584" s="25"/>
      <c r="AB584" s="25"/>
      <c r="AC584" s="25"/>
      <c r="AD584" s="25"/>
      <c r="AE584" s="25"/>
    </row>
    <row r="585" spans="1:3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X585" s="25"/>
      <c r="Y585" s="25"/>
      <c r="Z585" s="25"/>
      <c r="AA585" s="25"/>
      <c r="AB585" s="25"/>
      <c r="AC585" s="25"/>
      <c r="AD585" s="25"/>
      <c r="AE585" s="25"/>
    </row>
    <row r="586" spans="1:3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X586" s="25"/>
      <c r="Y586" s="25"/>
      <c r="Z586" s="25"/>
      <c r="AA586" s="25"/>
      <c r="AB586" s="25"/>
      <c r="AC586" s="25"/>
      <c r="AD586" s="25"/>
      <c r="AE586" s="25"/>
    </row>
    <row r="587" spans="1:3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X587" s="25"/>
      <c r="Y587" s="25"/>
      <c r="Z587" s="25"/>
      <c r="AA587" s="25"/>
      <c r="AB587" s="25"/>
      <c r="AC587" s="25"/>
      <c r="AD587" s="25"/>
      <c r="AE587" s="25"/>
    </row>
    <row r="588" spans="1:3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16"/>
      <c r="N588" s="6"/>
      <c r="O588" s="6"/>
      <c r="P588" s="6"/>
      <c r="Q588" s="6"/>
      <c r="R588" s="6"/>
      <c r="S588" s="6"/>
      <c r="T588" s="6"/>
      <c r="U588" s="6"/>
      <c r="X588" s="25"/>
      <c r="Y588" s="25"/>
      <c r="Z588" s="25"/>
      <c r="AA588" s="25"/>
      <c r="AB588" s="25"/>
      <c r="AC588" s="25"/>
      <c r="AD588" s="25"/>
      <c r="AE588" s="25"/>
    </row>
    <row r="589" spans="1:3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X589" s="25"/>
      <c r="Y589" s="25"/>
      <c r="Z589" s="25"/>
      <c r="AA589" s="25"/>
      <c r="AB589" s="25"/>
      <c r="AC589" s="25"/>
      <c r="AD589" s="25"/>
      <c r="AE589" s="25"/>
    </row>
    <row r="590" spans="1:3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X590" s="25"/>
      <c r="Y590" s="25"/>
      <c r="Z590" s="25"/>
      <c r="AA590" s="25"/>
      <c r="AB590" s="25"/>
      <c r="AC590" s="25"/>
      <c r="AD590" s="25"/>
      <c r="AE590" s="25"/>
    </row>
    <row r="591" spans="1:3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X591" s="25"/>
      <c r="Y591" s="25"/>
      <c r="Z591" s="25"/>
      <c r="AA591" s="25"/>
      <c r="AB591" s="25"/>
      <c r="AC591" s="25"/>
      <c r="AD591" s="25"/>
      <c r="AE591" s="25"/>
    </row>
    <row r="592" spans="1:3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X592" s="25"/>
      <c r="Y592" s="25"/>
      <c r="Z592" s="25"/>
      <c r="AA592" s="25"/>
      <c r="AB592" s="25"/>
      <c r="AC592" s="25"/>
      <c r="AD592" s="25"/>
      <c r="AE592" s="25"/>
    </row>
    <row r="593" spans="1:3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X593" s="25"/>
      <c r="Y593" s="25"/>
      <c r="Z593" s="25"/>
      <c r="AA593" s="25"/>
      <c r="AB593" s="25"/>
      <c r="AC593" s="25"/>
      <c r="AD593" s="25"/>
      <c r="AE593" s="25"/>
    </row>
    <row r="594" spans="1:3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X594" s="12" t="s">
        <v>24</v>
      </c>
      <c r="Y594" s="12" t="s">
        <v>96</v>
      </c>
      <c r="Z594" s="12" t="s">
        <v>25</v>
      </c>
      <c r="AA594" s="25"/>
      <c r="AB594" s="25"/>
      <c r="AC594" s="25"/>
      <c r="AD594" s="25"/>
      <c r="AE594" s="25"/>
    </row>
    <row r="595" spans="1:3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W595" s="19" t="str">
        <f>IF(入力!$C$4="","",入力!$C$4)</f>
        <v>2015.08.15</v>
      </c>
      <c r="X595" s="24" t="str">
        <f>IF(特定項目一覧!AL20="","",特定項目一覧!AL20)</f>
        <v/>
      </c>
      <c r="Y595" s="31" t="str">
        <f>IF(特定項目一覧!AK20="","",特定項目一覧!AK20)</f>
        <v/>
      </c>
      <c r="Z595" s="32" t="str">
        <f>IF(特定項目一覧!AM20="","",特定項目一覧!AM20)</f>
        <v/>
      </c>
      <c r="AA595" s="25"/>
      <c r="AB595" s="25"/>
      <c r="AC595" s="25"/>
      <c r="AD595" s="25"/>
      <c r="AE595" s="25"/>
    </row>
    <row r="596" spans="1:3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W596" s="19"/>
      <c r="X596" s="24"/>
      <c r="Y596" s="24"/>
      <c r="Z596" s="24"/>
      <c r="AA596" s="25"/>
      <c r="AB596" s="25"/>
      <c r="AC596" s="25"/>
      <c r="AD596" s="25"/>
      <c r="AE596" s="25"/>
    </row>
    <row r="597" spans="1:3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W597" s="19"/>
      <c r="X597" s="34"/>
      <c r="Y597" s="34"/>
      <c r="Z597" s="35"/>
      <c r="AA597" s="25"/>
      <c r="AB597" s="25"/>
      <c r="AC597" s="25"/>
      <c r="AD597" s="25"/>
      <c r="AE597" s="25"/>
    </row>
    <row r="598" spans="1:3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X598" s="25"/>
      <c r="Y598" s="25"/>
      <c r="Z598" s="25"/>
      <c r="AA598" s="25"/>
      <c r="AB598" s="25"/>
      <c r="AC598" s="25"/>
      <c r="AD598" s="25"/>
      <c r="AE598" s="25"/>
    </row>
    <row r="599" spans="1:3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X599" s="25"/>
      <c r="Y599" s="25"/>
      <c r="Z599" s="25"/>
      <c r="AA599" s="25"/>
      <c r="AB599" s="25"/>
      <c r="AC599" s="25"/>
      <c r="AD599" s="25"/>
      <c r="AE599" s="25"/>
    </row>
    <row r="600" spans="1:3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X600" s="25"/>
      <c r="Y600" s="25"/>
      <c r="Z600" s="25"/>
      <c r="AA600" s="25"/>
      <c r="AB600" s="25"/>
      <c r="AC600" s="25"/>
      <c r="AD600" s="25"/>
      <c r="AE600" s="25"/>
    </row>
    <row r="601" spans="1:3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X601" s="25"/>
      <c r="Y601" s="25"/>
      <c r="Z601" s="25"/>
      <c r="AA601" s="25"/>
      <c r="AB601" s="25"/>
      <c r="AC601" s="25"/>
      <c r="AD601" s="25"/>
      <c r="AE601" s="25"/>
    </row>
    <row r="602" spans="1:3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X602" s="25"/>
      <c r="Y602" s="25"/>
      <c r="Z602" s="25"/>
      <c r="AA602" s="25"/>
      <c r="AB602" s="25"/>
      <c r="AC602" s="25"/>
      <c r="AD602" s="25"/>
      <c r="AE602" s="25"/>
    </row>
    <row r="603" spans="1:3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X603" s="25"/>
      <c r="Y603" s="25"/>
      <c r="Z603" s="25"/>
      <c r="AA603" s="25"/>
      <c r="AB603" s="25"/>
      <c r="AC603" s="25"/>
      <c r="AD603" s="25"/>
      <c r="AE603" s="25"/>
    </row>
    <row r="604" spans="1:3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X604" s="25"/>
      <c r="Y604" s="25"/>
      <c r="Z604" s="25"/>
      <c r="AA604" s="25"/>
      <c r="AB604" s="25"/>
      <c r="AC604" s="25"/>
      <c r="AD604" s="25"/>
      <c r="AE604" s="25"/>
    </row>
    <row r="605" spans="1:3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X605" s="25"/>
      <c r="Y605" s="25"/>
      <c r="Z605" s="25"/>
      <c r="AA605" s="25"/>
      <c r="AB605" s="25"/>
      <c r="AC605" s="25"/>
      <c r="AD605" s="25"/>
      <c r="AE605" s="25"/>
    </row>
    <row r="606" spans="1:3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X606" s="25"/>
      <c r="Y606" s="25"/>
      <c r="Z606" s="25"/>
      <c r="AA606" s="25"/>
      <c r="AB606" s="25"/>
      <c r="AC606" s="25"/>
      <c r="AD606" s="25"/>
      <c r="AE606" s="25"/>
    </row>
    <row r="607" spans="1:3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X607" s="25"/>
      <c r="Y607" s="25"/>
      <c r="Z607" s="25"/>
      <c r="AA607" s="25"/>
      <c r="AB607" s="25"/>
      <c r="AC607" s="25"/>
      <c r="AD607" s="25"/>
      <c r="AE607" s="25"/>
    </row>
    <row r="608" spans="1:3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X608" s="25"/>
      <c r="Y608" s="25"/>
      <c r="Z608" s="25"/>
      <c r="AA608" s="25"/>
      <c r="AB608" s="25"/>
      <c r="AC608" s="25"/>
      <c r="AD608" s="25"/>
      <c r="AE608" s="25"/>
    </row>
    <row r="609" spans="1:31">
      <c r="X609" s="25"/>
      <c r="Y609" s="25"/>
      <c r="Z609" s="25"/>
      <c r="AA609" s="25"/>
      <c r="AB609" s="25"/>
      <c r="AC609" s="25"/>
      <c r="AD609" s="25"/>
      <c r="AE609" s="25"/>
    </row>
    <row r="610" spans="1:31">
      <c r="X610" s="25"/>
      <c r="Y610" s="25"/>
      <c r="Z610" s="25"/>
      <c r="AA610" s="25"/>
      <c r="AB610" s="25"/>
      <c r="AC610" s="25"/>
      <c r="AD610" s="25"/>
      <c r="AE610" s="25"/>
    </row>
    <row r="611" spans="1:31">
      <c r="X611" s="25"/>
      <c r="Y611" s="25"/>
      <c r="Z611" s="25"/>
      <c r="AA611" s="25"/>
      <c r="AB611" s="25"/>
      <c r="AC611" s="25"/>
      <c r="AD611" s="25"/>
      <c r="AE611" s="25"/>
    </row>
    <row r="612" spans="1:31">
      <c r="A612" s="628"/>
      <c r="B612" s="629"/>
      <c r="C612" s="629"/>
      <c r="D612" s="629"/>
      <c r="E612" s="629"/>
      <c r="F612" s="629"/>
      <c r="G612" s="629"/>
      <c r="H612" s="629"/>
      <c r="I612" s="629"/>
      <c r="J612" s="629"/>
      <c r="K612" s="630"/>
      <c r="L612" s="12" t="s">
        <v>20</v>
      </c>
      <c r="M612" s="637" t="s">
        <v>18</v>
      </c>
      <c r="N612" s="637"/>
      <c r="O612" s="637"/>
      <c r="P612" s="637"/>
      <c r="Q612" s="637"/>
      <c r="R612" s="637"/>
      <c r="S612" s="637"/>
      <c r="T612" s="637"/>
      <c r="U612" s="637"/>
      <c r="X612" s="12"/>
      <c r="Y612" s="167"/>
      <c r="Z612" s="167"/>
      <c r="AA612" s="167"/>
      <c r="AB612" s="167"/>
      <c r="AC612" s="167"/>
      <c r="AD612" s="167"/>
      <c r="AE612" s="167"/>
    </row>
    <row r="613" spans="1:31">
      <c r="A613" s="631"/>
      <c r="B613" s="632"/>
      <c r="C613" s="632"/>
      <c r="D613" s="632"/>
      <c r="E613" s="632"/>
      <c r="F613" s="632"/>
      <c r="G613" s="632"/>
      <c r="H613" s="632"/>
      <c r="I613" s="632"/>
      <c r="J613" s="632"/>
      <c r="K613" s="633"/>
      <c r="L613" s="12" t="s">
        <v>20</v>
      </c>
      <c r="M613" s="642" t="s">
        <v>19</v>
      </c>
      <c r="N613" s="642"/>
      <c r="O613" s="642"/>
      <c r="P613" s="642"/>
      <c r="Q613" s="642"/>
      <c r="R613" s="642"/>
      <c r="S613" s="642"/>
      <c r="T613" s="642"/>
      <c r="U613" s="642"/>
      <c r="X613" s="12"/>
      <c r="Y613" s="168"/>
      <c r="Z613" s="168"/>
      <c r="AA613" s="168"/>
      <c r="AB613" s="168"/>
      <c r="AC613" s="168"/>
      <c r="AD613" s="168"/>
      <c r="AE613" s="168"/>
    </row>
    <row r="614" spans="1:31">
      <c r="A614" s="634"/>
      <c r="B614" s="635"/>
      <c r="C614" s="635"/>
      <c r="D614" s="635"/>
      <c r="E614" s="635"/>
      <c r="F614" s="635"/>
      <c r="G614" s="635"/>
      <c r="H614" s="635"/>
      <c r="I614" s="635"/>
      <c r="J614" s="635"/>
      <c r="K614" s="636"/>
      <c r="L614" s="12" t="s">
        <v>20</v>
      </c>
      <c r="M614" s="643" t="s">
        <v>108</v>
      </c>
      <c r="N614" s="643"/>
      <c r="O614" s="643"/>
      <c r="P614" s="643"/>
      <c r="Q614" s="643"/>
      <c r="R614" s="643"/>
      <c r="S614" s="643"/>
      <c r="T614" s="643"/>
      <c r="U614" s="643"/>
      <c r="X614" s="12"/>
      <c r="Y614" s="169"/>
      <c r="Z614" s="169"/>
      <c r="AA614" s="169"/>
      <c r="AB614" s="169"/>
      <c r="AC614" s="169"/>
      <c r="AD614" s="169"/>
      <c r="AE614" s="169"/>
    </row>
    <row r="616" spans="1:31" ht="30" customHeight="1">
      <c r="A616" s="653" t="str">
        <f>$A$1</f>
        <v>２０１５年　全国●●●選抜　バレーボール体力指数レーダーチャート</v>
      </c>
      <c r="B616" s="653"/>
      <c r="C616" s="653"/>
      <c r="D616" s="653"/>
      <c r="E616" s="653"/>
      <c r="F616" s="653"/>
      <c r="G616" s="653"/>
      <c r="H616" s="653"/>
      <c r="I616" s="653"/>
      <c r="J616" s="653"/>
      <c r="K616" s="653"/>
      <c r="L616" s="653"/>
      <c r="M616" s="653"/>
      <c r="N616" s="653"/>
      <c r="O616" s="653"/>
      <c r="P616" s="653"/>
      <c r="Q616" s="653"/>
      <c r="R616" s="653"/>
      <c r="S616" s="653"/>
      <c r="T616" s="653"/>
      <c r="U616" s="653"/>
      <c r="X616" s="25"/>
      <c r="Y616" s="25"/>
      <c r="Z616" s="25"/>
      <c r="AA616" s="25"/>
      <c r="AB616" s="25"/>
      <c r="AC616" s="25"/>
      <c r="AD616" s="25"/>
      <c r="AE616" s="25"/>
    </row>
    <row r="617" spans="1:31" ht="22.5" customHeight="1">
      <c r="A617" s="10" t="s">
        <v>10</v>
      </c>
      <c r="B617" s="654" t="str">
        <f>IF(表示変換!B21="","",表示変換!B21)</f>
        <v/>
      </c>
      <c r="C617" s="654"/>
      <c r="D617" s="9"/>
      <c r="E617" s="10" t="s">
        <v>11</v>
      </c>
      <c r="F617" s="655" t="str">
        <f>IF(表示変換!I21="","",表示変換!I21)</f>
        <v/>
      </c>
      <c r="G617" s="655"/>
      <c r="H617" s="13" t="s">
        <v>12</v>
      </c>
      <c r="I617" s="14"/>
      <c r="J617" s="13" t="s">
        <v>13</v>
      </c>
      <c r="K617" s="655" t="str">
        <f>IF(表示変換!J21="","",表示変換!J21)</f>
        <v/>
      </c>
      <c r="L617" s="655"/>
      <c r="M617" s="10" t="s">
        <v>14</v>
      </c>
      <c r="N617" s="6"/>
      <c r="O617" s="654" t="s">
        <v>15</v>
      </c>
      <c r="P617" s="654"/>
      <c r="Q617" s="654" t="str">
        <f>IF(表示変換!H21="","",表示変換!H21)</f>
        <v/>
      </c>
      <c r="R617" s="654"/>
      <c r="S617" s="656" t="str">
        <f>IF(入力!$C$4="","",入力!$C$4)</f>
        <v>2015.08.15</v>
      </c>
      <c r="T617" s="656"/>
      <c r="U617" s="9" t="s">
        <v>102</v>
      </c>
      <c r="X617" s="25"/>
      <c r="Y617" s="25"/>
      <c r="Z617" s="25"/>
      <c r="AA617" s="25"/>
      <c r="AB617" s="25"/>
      <c r="AC617" s="25"/>
      <c r="AD617" s="25"/>
      <c r="AE617" s="25"/>
    </row>
    <row r="618" spans="1:31" ht="12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X618" s="25"/>
      <c r="Y618" s="25"/>
      <c r="Z618" s="25"/>
      <c r="AA618" s="25"/>
      <c r="AB618" s="25"/>
      <c r="AC618" s="25"/>
      <c r="AD618" s="25"/>
      <c r="AE618" s="25"/>
    </row>
    <row r="619" spans="1:31" ht="22.5" customHeight="1">
      <c r="A619" s="644" t="s">
        <v>5</v>
      </c>
      <c r="B619" s="647" t="s">
        <v>6</v>
      </c>
      <c r="C619" s="650" t="s">
        <v>0</v>
      </c>
      <c r="D619" s="638" t="s">
        <v>45</v>
      </c>
      <c r="E619" s="639"/>
      <c r="F619" s="638" t="s">
        <v>57</v>
      </c>
      <c r="G619" s="639"/>
      <c r="H619" s="638" t="s">
        <v>58</v>
      </c>
      <c r="I619" s="639"/>
      <c r="J619" s="638" t="s">
        <v>41</v>
      </c>
      <c r="K619" s="639"/>
      <c r="L619" s="640" t="s">
        <v>60</v>
      </c>
      <c r="M619" s="641"/>
      <c r="N619" s="640" t="s">
        <v>61</v>
      </c>
      <c r="O619" s="641"/>
      <c r="P619" s="640" t="s">
        <v>42</v>
      </c>
      <c r="Q619" s="641"/>
      <c r="R619" s="638" t="s">
        <v>46</v>
      </c>
      <c r="S619" s="639"/>
      <c r="T619" s="173" t="s">
        <v>1</v>
      </c>
      <c r="U619" s="174" t="s">
        <v>2</v>
      </c>
      <c r="X619" s="25"/>
      <c r="Y619" s="25"/>
      <c r="Z619" s="25"/>
      <c r="AA619" s="25"/>
      <c r="AB619" s="25"/>
      <c r="AC619" s="25"/>
      <c r="AD619" s="25"/>
      <c r="AE619" s="25"/>
    </row>
    <row r="620" spans="1:31">
      <c r="A620" s="645"/>
      <c r="B620" s="648"/>
      <c r="C620" s="651"/>
      <c r="D620" s="1" t="s">
        <v>3</v>
      </c>
      <c r="E620" s="3" t="s">
        <v>4</v>
      </c>
      <c r="F620" s="1" t="s">
        <v>3</v>
      </c>
      <c r="G620" s="3" t="s">
        <v>4</v>
      </c>
      <c r="H620" s="1" t="s">
        <v>3</v>
      </c>
      <c r="I620" s="3" t="s">
        <v>4</v>
      </c>
      <c r="J620" s="1" t="s">
        <v>3</v>
      </c>
      <c r="K620" s="3" t="s">
        <v>4</v>
      </c>
      <c r="L620" s="1" t="s">
        <v>3</v>
      </c>
      <c r="M620" s="3" t="s">
        <v>4</v>
      </c>
      <c r="N620" s="1" t="s">
        <v>3</v>
      </c>
      <c r="O620" s="3" t="s">
        <v>4</v>
      </c>
      <c r="P620" s="1" t="s">
        <v>3</v>
      </c>
      <c r="Q620" s="3" t="s">
        <v>4</v>
      </c>
      <c r="R620" s="1" t="s">
        <v>3</v>
      </c>
      <c r="S620" s="3" t="s">
        <v>4</v>
      </c>
      <c r="T620" s="7"/>
      <c r="U620" s="8"/>
      <c r="X620" s="25"/>
      <c r="Y620" s="25"/>
      <c r="Z620" s="25"/>
      <c r="AA620" s="25"/>
      <c r="AB620" s="25"/>
      <c r="AC620" s="25"/>
      <c r="AD620" s="25"/>
      <c r="AE620" s="25"/>
    </row>
    <row r="621" spans="1:31">
      <c r="A621" s="646"/>
      <c r="B621" s="649"/>
      <c r="C621" s="652"/>
      <c r="D621" s="2" t="str">
        <f>IF(表示変換!$N$5="","",表示変換!$N$5)</f>
        <v>sec</v>
      </c>
      <c r="E621" s="4" t="s">
        <v>7</v>
      </c>
      <c r="F621" s="2" t="str">
        <f>IF(表示変換!$O$5="","",表示変換!$O$5)</f>
        <v>sec</v>
      </c>
      <c r="G621" s="4" t="s">
        <v>7</v>
      </c>
      <c r="H621" s="2" t="str">
        <f>IF(表示変換!$P$5="","",表示変換!$P$5)</f>
        <v>sec</v>
      </c>
      <c r="I621" s="4" t="s">
        <v>7</v>
      </c>
      <c r="J621" s="2" t="str">
        <f>IF(表示変換!$Q$5="","",表示変換!$Q$5)</f>
        <v>cm</v>
      </c>
      <c r="K621" s="4" t="s">
        <v>7</v>
      </c>
      <c r="L621" s="2" t="str">
        <f>IF(表示変換!$R$5="","",表示変換!$R$5)</f>
        <v>cm</v>
      </c>
      <c r="M621" s="4" t="s">
        <v>7</v>
      </c>
      <c r="N621" s="2" t="str">
        <f>IF(表示変換!$S$5="","",表示変換!$S$5)</f>
        <v>m</v>
      </c>
      <c r="O621" s="4" t="s">
        <v>7</v>
      </c>
      <c r="P621" s="2" t="str">
        <f>IF(表示変換!$T$5="","",表示変換!$T$5)</f>
        <v>回</v>
      </c>
      <c r="Q621" s="4" t="s">
        <v>7</v>
      </c>
      <c r="R621" s="2" t="str">
        <f>IF(表示変換!$U$5="","",表示変換!$U$5)</f>
        <v>m</v>
      </c>
      <c r="S621" s="4" t="s">
        <v>7</v>
      </c>
      <c r="T621" s="2" t="s">
        <v>8</v>
      </c>
      <c r="U621" s="5" t="s">
        <v>9</v>
      </c>
      <c r="X621" s="26" t="s">
        <v>16</v>
      </c>
      <c r="Y621" s="26" t="s">
        <v>17</v>
      </c>
      <c r="Z621" s="26" t="s">
        <v>76</v>
      </c>
      <c r="AA621" s="26" t="s">
        <v>28</v>
      </c>
      <c r="AB621" s="26" t="s">
        <v>77</v>
      </c>
      <c r="AC621" s="26" t="s">
        <v>68</v>
      </c>
      <c r="AD621" s="26" t="s">
        <v>80</v>
      </c>
      <c r="AE621" s="11" t="s">
        <v>79</v>
      </c>
    </row>
    <row r="622" spans="1:31">
      <c r="A622" s="17" t="str">
        <f>IF(入力!$C$4="","",入力!$C$4)</f>
        <v>2015.08.15</v>
      </c>
      <c r="B622" s="20">
        <f>IF(表示変換!A21="","",表示変換!A21)</f>
        <v>16</v>
      </c>
      <c r="C622" s="18" t="str">
        <f>IF(表示変換!B21="","",表示変換!B21)</f>
        <v/>
      </c>
      <c r="D622" s="21" t="str">
        <f>IF(特定項目一覧!G21="","",特定項目一覧!G21)</f>
        <v/>
      </c>
      <c r="E622" s="27" t="str">
        <f>IF(特定項目一覧!H21="","",特定項目一覧!H21)</f>
        <v/>
      </c>
      <c r="F622" s="21" t="str">
        <f>IF(特定項目一覧!I21="","",特定項目一覧!I21)</f>
        <v/>
      </c>
      <c r="G622" s="22" t="str">
        <f>IF(特定項目一覧!J21="","",特定項目一覧!J21)</f>
        <v/>
      </c>
      <c r="H622" s="29" t="str">
        <f>IF(特定項目一覧!K21="","",特定項目一覧!K21)</f>
        <v/>
      </c>
      <c r="I622" s="27" t="str">
        <f>IF(特定項目一覧!L21="","",特定項目一覧!L21)</f>
        <v/>
      </c>
      <c r="J622" s="20" t="str">
        <f>IF(特定項目一覧!M21="","",特定項目一覧!M21)</f>
        <v/>
      </c>
      <c r="K622" s="22" t="str">
        <f>IF(特定項目一覧!N21="","",特定項目一覧!N21)</f>
        <v/>
      </c>
      <c r="L622" s="28" t="str">
        <f>IF(特定項目一覧!O21="","",特定項目一覧!O21)</f>
        <v/>
      </c>
      <c r="M622" s="27" t="str">
        <f>IF(特定項目一覧!P21="","",特定項目一覧!P21)</f>
        <v/>
      </c>
      <c r="N622" s="21" t="str">
        <f>IF(特定項目一覧!Q21="","",特定項目一覧!Q21)</f>
        <v/>
      </c>
      <c r="O622" s="22" t="str">
        <f>IF(特定項目一覧!R21="","",特定項目一覧!R21)</f>
        <v/>
      </c>
      <c r="P622" s="28" t="str">
        <f>IF(特定項目一覧!S21="","",特定項目一覧!S21)</f>
        <v/>
      </c>
      <c r="Q622" s="27" t="str">
        <f>IF(特定項目一覧!T21="","",特定項目一覧!T21)</f>
        <v/>
      </c>
      <c r="R622" s="20" t="str">
        <f>IF(特定項目一覧!U21="","",特定項目一覧!U21)</f>
        <v/>
      </c>
      <c r="S622" s="22" t="str">
        <f>IF(特定項目一覧!V21="","",特定項目一覧!V21)</f>
        <v/>
      </c>
      <c r="T622" s="28">
        <f>IF(特定項目一覧!W21="","",特定項目一覧!W21)</f>
        <v>0</v>
      </c>
      <c r="U622" s="22" t="str">
        <f>IF(特定項目一覧!X21="","",特定項目一覧!X21)</f>
        <v/>
      </c>
      <c r="W622" s="19" t="str">
        <f>IF(入力!$C$4="","",入力!$C$4)</f>
        <v>2015.08.15</v>
      </c>
      <c r="X622" s="30" t="str">
        <f>E622</f>
        <v/>
      </c>
      <c r="Y622" s="30" t="str">
        <f>G622</f>
        <v/>
      </c>
      <c r="Z622" s="30" t="str">
        <f>I622</f>
        <v/>
      </c>
      <c r="AA622" s="30" t="str">
        <f>K622</f>
        <v/>
      </c>
      <c r="AB622" s="30" t="str">
        <f>M622</f>
        <v/>
      </c>
      <c r="AC622" s="30" t="str">
        <f>O622</f>
        <v/>
      </c>
      <c r="AD622" s="30" t="str">
        <f>Q622</f>
        <v/>
      </c>
      <c r="AE622" s="30" t="str">
        <f>S622</f>
        <v/>
      </c>
    </row>
    <row r="623" spans="1:31">
      <c r="A623" s="71"/>
      <c r="B623" s="72"/>
      <c r="C623" s="73"/>
      <c r="D623" s="74"/>
      <c r="E623" s="75"/>
      <c r="F623" s="76"/>
      <c r="G623" s="77"/>
      <c r="H623" s="78"/>
      <c r="I623" s="75"/>
      <c r="J623" s="76"/>
      <c r="K623" s="77"/>
      <c r="L623" s="74"/>
      <c r="M623" s="75"/>
      <c r="N623" s="76"/>
      <c r="O623" s="77"/>
      <c r="P623" s="74"/>
      <c r="Q623" s="75"/>
      <c r="R623" s="72"/>
      <c r="S623" s="77"/>
      <c r="T623" s="78"/>
      <c r="U623" s="77"/>
      <c r="W623" s="19"/>
      <c r="X623" s="23"/>
      <c r="Y623" s="23"/>
      <c r="Z623" s="23"/>
      <c r="AA623" s="23"/>
      <c r="AB623" s="23"/>
      <c r="AC623" s="23"/>
      <c r="AD623" s="23"/>
      <c r="AE623" s="23"/>
    </row>
    <row r="624" spans="1:31">
      <c r="A624" s="79"/>
      <c r="B624" s="72"/>
      <c r="C624" s="77"/>
      <c r="D624" s="76"/>
      <c r="E624" s="77"/>
      <c r="F624" s="76"/>
      <c r="G624" s="77"/>
      <c r="H624" s="72"/>
      <c r="I624" s="77"/>
      <c r="J624" s="76"/>
      <c r="K624" s="77"/>
      <c r="L624" s="76"/>
      <c r="M624" s="77"/>
      <c r="N624" s="76"/>
      <c r="O624" s="77"/>
      <c r="P624" s="76"/>
      <c r="Q624" s="77"/>
      <c r="R624" s="72"/>
      <c r="S624" s="77"/>
      <c r="T624" s="72"/>
      <c r="U624" s="77"/>
      <c r="W624" s="19"/>
      <c r="X624" s="23"/>
      <c r="Y624" s="23"/>
      <c r="Z624" s="23"/>
      <c r="AA624" s="23"/>
      <c r="AB624" s="23"/>
      <c r="AC624" s="23"/>
      <c r="AD624" s="23"/>
      <c r="AE624" s="23"/>
    </row>
    <row r="625" spans="1:31">
      <c r="A625" s="79"/>
      <c r="B625" s="80"/>
      <c r="C625" s="81"/>
      <c r="D625" s="76"/>
      <c r="E625" s="75"/>
      <c r="F625" s="76"/>
      <c r="G625" s="77"/>
      <c r="H625" s="78"/>
      <c r="I625" s="75"/>
      <c r="J625" s="76"/>
      <c r="K625" s="77"/>
      <c r="L625" s="74"/>
      <c r="M625" s="75"/>
      <c r="N625" s="76"/>
      <c r="O625" s="77"/>
      <c r="P625" s="74"/>
      <c r="Q625" s="75"/>
      <c r="R625" s="72"/>
      <c r="S625" s="77"/>
      <c r="T625" s="78"/>
      <c r="U625" s="77"/>
      <c r="X625" s="25"/>
      <c r="Y625" s="25"/>
      <c r="Z625" s="25"/>
      <c r="AA625" s="25"/>
      <c r="AB625" s="25"/>
      <c r="AC625" s="25"/>
      <c r="AD625" s="25"/>
      <c r="AE625" s="25"/>
    </row>
    <row r="626" spans="1:3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X626" s="25"/>
      <c r="Y626" s="25"/>
      <c r="Z626" s="25"/>
      <c r="AA626" s="25"/>
      <c r="AB626" s="25"/>
      <c r="AC626" s="25"/>
      <c r="AD626" s="25"/>
      <c r="AE626" s="25"/>
    </row>
    <row r="627" spans="1:3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X627" s="25"/>
      <c r="Y627" s="25"/>
      <c r="Z627" s="25"/>
      <c r="AA627" s="25"/>
      <c r="AB627" s="25"/>
      <c r="AC627" s="25"/>
      <c r="AD627" s="25"/>
      <c r="AE627" s="25"/>
    </row>
    <row r="628" spans="1:3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X628" s="25"/>
      <c r="Y628" s="25"/>
      <c r="Z628" s="25"/>
      <c r="AA628" s="25"/>
      <c r="AB628" s="25"/>
      <c r="AC628" s="25"/>
      <c r="AD628" s="25"/>
      <c r="AE628" s="25"/>
    </row>
    <row r="629" spans="1:3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16"/>
      <c r="N629" s="6"/>
      <c r="O629" s="6"/>
      <c r="P629" s="6"/>
      <c r="Q629" s="6"/>
      <c r="R629" s="6"/>
      <c r="S629" s="6"/>
      <c r="T629" s="6"/>
      <c r="U629" s="6"/>
      <c r="X629" s="25"/>
      <c r="Y629" s="25"/>
      <c r="Z629" s="25"/>
      <c r="AA629" s="25"/>
      <c r="AB629" s="25"/>
      <c r="AC629" s="25"/>
      <c r="AD629" s="25"/>
      <c r="AE629" s="25"/>
    </row>
    <row r="630" spans="1:3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X630" s="25"/>
      <c r="Y630" s="25"/>
      <c r="Z630" s="25"/>
      <c r="AA630" s="25"/>
      <c r="AB630" s="25"/>
      <c r="AC630" s="25"/>
      <c r="AD630" s="25"/>
      <c r="AE630" s="25"/>
    </row>
    <row r="631" spans="1: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X631" s="25"/>
      <c r="Y631" s="25"/>
      <c r="Z631" s="25"/>
      <c r="AA631" s="25"/>
      <c r="AB631" s="25"/>
      <c r="AC631" s="25"/>
      <c r="AD631" s="25"/>
      <c r="AE631" s="25"/>
    </row>
    <row r="632" spans="1:3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X632" s="25"/>
      <c r="Y632" s="25"/>
      <c r="Z632" s="25"/>
      <c r="AA632" s="25"/>
      <c r="AB632" s="25"/>
      <c r="AC632" s="25"/>
      <c r="AD632" s="25"/>
      <c r="AE632" s="25"/>
    </row>
    <row r="633" spans="1:3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X633" s="25"/>
      <c r="Y633" s="25"/>
      <c r="Z633" s="25"/>
      <c r="AA633" s="25"/>
      <c r="AB633" s="25"/>
      <c r="AC633" s="25"/>
      <c r="AD633" s="25"/>
      <c r="AE633" s="25"/>
    </row>
    <row r="634" spans="1:3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X634" s="25"/>
      <c r="Y634" s="25"/>
      <c r="Z634" s="25"/>
      <c r="AA634" s="25"/>
      <c r="AB634" s="25"/>
      <c r="AC634" s="25"/>
      <c r="AD634" s="25"/>
      <c r="AE634" s="25"/>
    </row>
    <row r="635" spans="1:3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X635" s="12" t="s">
        <v>24</v>
      </c>
      <c r="Y635" s="12" t="s">
        <v>96</v>
      </c>
      <c r="Z635" s="12" t="s">
        <v>25</v>
      </c>
      <c r="AA635" s="25"/>
      <c r="AB635" s="25"/>
      <c r="AC635" s="25"/>
      <c r="AD635" s="25"/>
      <c r="AE635" s="25"/>
    </row>
    <row r="636" spans="1:3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W636" s="19" t="str">
        <f>IF(入力!$C$4="","",入力!$C$4)</f>
        <v>2015.08.15</v>
      </c>
      <c r="X636" s="24" t="str">
        <f>IF(特定項目一覧!AL21="","",特定項目一覧!AL21)</f>
        <v/>
      </c>
      <c r="Y636" s="31" t="str">
        <f>IF(特定項目一覧!AK21="","",特定項目一覧!AK21)</f>
        <v/>
      </c>
      <c r="Z636" s="32" t="str">
        <f>IF(特定項目一覧!AM21="","",特定項目一覧!AM21)</f>
        <v/>
      </c>
      <c r="AA636" s="25"/>
      <c r="AB636" s="25"/>
      <c r="AC636" s="25"/>
      <c r="AD636" s="25"/>
      <c r="AE636" s="25"/>
    </row>
    <row r="637" spans="1:3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W637" s="19"/>
      <c r="X637" s="24"/>
      <c r="Y637" s="24"/>
      <c r="Z637" s="24"/>
      <c r="AA637" s="25"/>
      <c r="AB637" s="25"/>
      <c r="AC637" s="25"/>
      <c r="AD637" s="25"/>
      <c r="AE637" s="25"/>
    </row>
    <row r="638" spans="1:3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W638" s="19"/>
      <c r="X638" s="34"/>
      <c r="Y638" s="34"/>
      <c r="Z638" s="35"/>
      <c r="AA638" s="25"/>
      <c r="AB638" s="25"/>
      <c r="AC638" s="25"/>
      <c r="AD638" s="25"/>
      <c r="AE638" s="25"/>
    </row>
    <row r="639" spans="1:3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X639" s="25"/>
      <c r="Y639" s="25"/>
      <c r="Z639" s="25"/>
      <c r="AA639" s="25"/>
      <c r="AB639" s="25"/>
      <c r="AC639" s="25"/>
      <c r="AD639" s="25"/>
      <c r="AE639" s="25"/>
    </row>
    <row r="640" spans="1:3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X640" s="25"/>
      <c r="Y640" s="25"/>
      <c r="Z640" s="25"/>
      <c r="AA640" s="25"/>
      <c r="AB640" s="25"/>
      <c r="AC640" s="25"/>
      <c r="AD640" s="25"/>
      <c r="AE640" s="25"/>
    </row>
    <row r="641" spans="1:3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X641" s="25"/>
      <c r="Y641" s="25"/>
      <c r="Z641" s="25"/>
      <c r="AA641" s="25"/>
      <c r="AB641" s="25"/>
      <c r="AC641" s="25"/>
      <c r="AD641" s="25"/>
      <c r="AE641" s="25"/>
    </row>
    <row r="642" spans="1:3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X642" s="25"/>
      <c r="Y642" s="25"/>
      <c r="Z642" s="25"/>
      <c r="AA642" s="25"/>
      <c r="AB642" s="25"/>
      <c r="AC642" s="25"/>
      <c r="AD642" s="25"/>
      <c r="AE642" s="25"/>
    </row>
    <row r="643" spans="1:3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X643" s="25"/>
      <c r="Y643" s="25"/>
      <c r="Z643" s="25"/>
      <c r="AA643" s="25"/>
      <c r="AB643" s="25"/>
      <c r="AC643" s="25"/>
      <c r="AD643" s="25"/>
      <c r="AE643" s="25"/>
    </row>
    <row r="644" spans="1:3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X644" s="25"/>
      <c r="Y644" s="25"/>
      <c r="Z644" s="25"/>
      <c r="AA644" s="25"/>
      <c r="AB644" s="25"/>
      <c r="AC644" s="25"/>
      <c r="AD644" s="25"/>
      <c r="AE644" s="25"/>
    </row>
    <row r="645" spans="1:3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X645" s="25"/>
      <c r="Y645" s="25"/>
      <c r="Z645" s="25"/>
      <c r="AA645" s="25"/>
      <c r="AB645" s="25"/>
      <c r="AC645" s="25"/>
      <c r="AD645" s="25"/>
      <c r="AE645" s="25"/>
    </row>
    <row r="646" spans="1:3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X646" s="25"/>
      <c r="Y646" s="25"/>
      <c r="Z646" s="25"/>
      <c r="AA646" s="25"/>
      <c r="AB646" s="25"/>
      <c r="AC646" s="25"/>
      <c r="AD646" s="25"/>
      <c r="AE646" s="25"/>
    </row>
    <row r="647" spans="1:3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X647" s="25"/>
      <c r="Y647" s="25"/>
      <c r="Z647" s="25"/>
      <c r="AA647" s="25"/>
      <c r="AB647" s="25"/>
      <c r="AC647" s="25"/>
      <c r="AD647" s="25"/>
      <c r="AE647" s="25"/>
    </row>
    <row r="648" spans="1:3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X648" s="25"/>
      <c r="Y648" s="25"/>
      <c r="Z648" s="25"/>
      <c r="AA648" s="25"/>
      <c r="AB648" s="25"/>
      <c r="AC648" s="25"/>
      <c r="AD648" s="25"/>
      <c r="AE648" s="25"/>
    </row>
    <row r="649" spans="1:3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X649" s="25"/>
      <c r="Y649" s="25"/>
      <c r="Z649" s="25"/>
      <c r="AA649" s="25"/>
      <c r="AB649" s="25"/>
      <c r="AC649" s="25"/>
      <c r="AD649" s="25"/>
      <c r="AE649" s="25"/>
    </row>
    <row r="650" spans="1:31">
      <c r="X650" s="25"/>
      <c r="Y650" s="25"/>
      <c r="Z650" s="25"/>
      <c r="AA650" s="25"/>
      <c r="AB650" s="25"/>
      <c r="AC650" s="25"/>
      <c r="AD650" s="25"/>
      <c r="AE650" s="25"/>
    </row>
    <row r="651" spans="1:31">
      <c r="X651" s="25"/>
      <c r="Y651" s="25"/>
      <c r="Z651" s="25"/>
      <c r="AA651" s="25"/>
      <c r="AB651" s="25"/>
      <c r="AC651" s="25"/>
      <c r="AD651" s="25"/>
      <c r="AE651" s="25"/>
    </row>
    <row r="652" spans="1:31">
      <c r="X652" s="25"/>
      <c r="Y652" s="25"/>
      <c r="Z652" s="25"/>
      <c r="AA652" s="25"/>
      <c r="AB652" s="25"/>
      <c r="AC652" s="25"/>
      <c r="AD652" s="25"/>
      <c r="AE652" s="25"/>
    </row>
    <row r="653" spans="1:31">
      <c r="A653" s="628"/>
      <c r="B653" s="629"/>
      <c r="C653" s="629"/>
      <c r="D653" s="629"/>
      <c r="E653" s="629"/>
      <c r="F653" s="629"/>
      <c r="G653" s="629"/>
      <c r="H653" s="629"/>
      <c r="I653" s="629"/>
      <c r="J653" s="629"/>
      <c r="K653" s="630"/>
      <c r="L653" s="12" t="s">
        <v>20</v>
      </c>
      <c r="M653" s="637" t="s">
        <v>18</v>
      </c>
      <c r="N653" s="637"/>
      <c r="O653" s="637"/>
      <c r="P653" s="637"/>
      <c r="Q653" s="637"/>
      <c r="R653" s="637"/>
      <c r="S653" s="637"/>
      <c r="T653" s="637"/>
      <c r="U653" s="637"/>
      <c r="X653" s="12"/>
      <c r="Y653" s="167"/>
      <c r="Z653" s="167"/>
      <c r="AA653" s="167"/>
      <c r="AB653" s="167"/>
      <c r="AC653" s="167"/>
      <c r="AD653" s="167"/>
      <c r="AE653" s="167"/>
    </row>
    <row r="654" spans="1:31">
      <c r="A654" s="631"/>
      <c r="B654" s="632"/>
      <c r="C654" s="632"/>
      <c r="D654" s="632"/>
      <c r="E654" s="632"/>
      <c r="F654" s="632"/>
      <c r="G654" s="632"/>
      <c r="H654" s="632"/>
      <c r="I654" s="632"/>
      <c r="J654" s="632"/>
      <c r="K654" s="633"/>
      <c r="L654" s="12" t="s">
        <v>20</v>
      </c>
      <c r="M654" s="642" t="s">
        <v>19</v>
      </c>
      <c r="N654" s="642"/>
      <c r="O654" s="642"/>
      <c r="P654" s="642"/>
      <c r="Q654" s="642"/>
      <c r="R654" s="642"/>
      <c r="S654" s="642"/>
      <c r="T654" s="642"/>
      <c r="U654" s="642"/>
      <c r="X654" s="12"/>
      <c r="Y654" s="168"/>
      <c r="Z654" s="168"/>
      <c r="AA654" s="168"/>
      <c r="AB654" s="168"/>
      <c r="AC654" s="168"/>
      <c r="AD654" s="168"/>
      <c r="AE654" s="168"/>
    </row>
    <row r="655" spans="1:31">
      <c r="A655" s="634"/>
      <c r="B655" s="635"/>
      <c r="C655" s="635"/>
      <c r="D655" s="635"/>
      <c r="E655" s="635"/>
      <c r="F655" s="635"/>
      <c r="G655" s="635"/>
      <c r="H655" s="635"/>
      <c r="I655" s="635"/>
      <c r="J655" s="635"/>
      <c r="K655" s="636"/>
      <c r="L655" s="12" t="s">
        <v>20</v>
      </c>
      <c r="M655" s="643" t="s">
        <v>108</v>
      </c>
      <c r="N655" s="643"/>
      <c r="O655" s="643"/>
      <c r="P655" s="643"/>
      <c r="Q655" s="643"/>
      <c r="R655" s="643"/>
      <c r="S655" s="643"/>
      <c r="T655" s="643"/>
      <c r="U655" s="643"/>
      <c r="X655" s="12"/>
      <c r="Y655" s="169"/>
      <c r="Z655" s="169"/>
      <c r="AA655" s="169"/>
      <c r="AB655" s="169"/>
      <c r="AC655" s="169"/>
      <c r="AD655" s="169"/>
      <c r="AE655" s="169"/>
    </row>
    <row r="657" spans="1:31" ht="22.5" customHeight="1">
      <c r="A657" s="653" t="str">
        <f>$A$1</f>
        <v>２０１５年　全国●●●選抜　バレーボール体力指数レーダーチャート</v>
      </c>
      <c r="B657" s="653"/>
      <c r="C657" s="653"/>
      <c r="D657" s="653"/>
      <c r="E657" s="653"/>
      <c r="F657" s="653"/>
      <c r="G657" s="653"/>
      <c r="H657" s="653"/>
      <c r="I657" s="653"/>
      <c r="J657" s="653"/>
      <c r="K657" s="653"/>
      <c r="L657" s="653"/>
      <c r="M657" s="653"/>
      <c r="N657" s="653"/>
      <c r="O657" s="653"/>
      <c r="P657" s="653"/>
      <c r="Q657" s="653"/>
      <c r="R657" s="653"/>
      <c r="S657" s="653"/>
      <c r="T657" s="653"/>
      <c r="U657" s="653"/>
      <c r="X657" s="25"/>
      <c r="Y657" s="25"/>
      <c r="Z657" s="25"/>
      <c r="AA657" s="25"/>
      <c r="AB657" s="25"/>
      <c r="AC657" s="25"/>
      <c r="AD657" s="25"/>
      <c r="AE657" s="25"/>
    </row>
    <row r="658" spans="1:31" ht="22.5" customHeight="1">
      <c r="A658" s="10" t="s">
        <v>10</v>
      </c>
      <c r="B658" s="654" t="str">
        <f>IF(表示変換!B22="","",表示変換!B22)</f>
        <v/>
      </c>
      <c r="C658" s="654"/>
      <c r="D658" s="9"/>
      <c r="E658" s="10" t="s">
        <v>11</v>
      </c>
      <c r="F658" s="655" t="str">
        <f>IF(表示変換!I22="","",表示変換!I22)</f>
        <v/>
      </c>
      <c r="G658" s="655"/>
      <c r="H658" s="13" t="s">
        <v>12</v>
      </c>
      <c r="I658" s="14"/>
      <c r="J658" s="13" t="s">
        <v>13</v>
      </c>
      <c r="K658" s="655" t="str">
        <f>IF(表示変換!J22="","",表示変換!J22)</f>
        <v/>
      </c>
      <c r="L658" s="655"/>
      <c r="M658" s="10" t="s">
        <v>14</v>
      </c>
      <c r="N658" s="6"/>
      <c r="O658" s="654" t="s">
        <v>15</v>
      </c>
      <c r="P658" s="654"/>
      <c r="Q658" s="654" t="str">
        <f>IF(表示変換!H22="","",表示変換!H22)</f>
        <v/>
      </c>
      <c r="R658" s="654"/>
      <c r="S658" s="656" t="str">
        <f>IF(入力!$C$4="","",入力!$C$4)</f>
        <v>2015.08.15</v>
      </c>
      <c r="T658" s="656"/>
      <c r="U658" s="9" t="s">
        <v>102</v>
      </c>
      <c r="X658" s="25"/>
      <c r="Y658" s="25"/>
      <c r="Z658" s="25"/>
      <c r="AA658" s="25"/>
      <c r="AB658" s="25"/>
      <c r="AC658" s="25"/>
      <c r="AD658" s="25"/>
      <c r="AE658" s="25"/>
    </row>
    <row r="659" spans="1:31" ht="12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X659" s="25"/>
      <c r="Y659" s="25"/>
      <c r="Z659" s="25"/>
      <c r="AA659" s="25"/>
      <c r="AB659" s="25"/>
      <c r="AC659" s="25"/>
      <c r="AD659" s="25"/>
      <c r="AE659" s="25"/>
    </row>
    <row r="660" spans="1:31" ht="22.5" customHeight="1">
      <c r="A660" s="644" t="s">
        <v>5</v>
      </c>
      <c r="B660" s="647" t="s">
        <v>6</v>
      </c>
      <c r="C660" s="650" t="s">
        <v>0</v>
      </c>
      <c r="D660" s="638" t="s">
        <v>45</v>
      </c>
      <c r="E660" s="639"/>
      <c r="F660" s="638" t="s">
        <v>57</v>
      </c>
      <c r="G660" s="639"/>
      <c r="H660" s="638" t="s">
        <v>58</v>
      </c>
      <c r="I660" s="639"/>
      <c r="J660" s="638" t="s">
        <v>41</v>
      </c>
      <c r="K660" s="639"/>
      <c r="L660" s="640" t="s">
        <v>60</v>
      </c>
      <c r="M660" s="641"/>
      <c r="N660" s="640" t="s">
        <v>61</v>
      </c>
      <c r="O660" s="641"/>
      <c r="P660" s="640" t="s">
        <v>42</v>
      </c>
      <c r="Q660" s="641"/>
      <c r="R660" s="638" t="s">
        <v>46</v>
      </c>
      <c r="S660" s="639"/>
      <c r="T660" s="173" t="s">
        <v>1</v>
      </c>
      <c r="U660" s="174" t="s">
        <v>2</v>
      </c>
      <c r="X660" s="25"/>
      <c r="Y660" s="25"/>
      <c r="Z660" s="25"/>
      <c r="AA660" s="25"/>
      <c r="AB660" s="25"/>
      <c r="AC660" s="25"/>
      <c r="AD660" s="25"/>
      <c r="AE660" s="25"/>
    </row>
    <row r="661" spans="1:31">
      <c r="A661" s="645"/>
      <c r="B661" s="648"/>
      <c r="C661" s="651"/>
      <c r="D661" s="1" t="s">
        <v>3</v>
      </c>
      <c r="E661" s="3" t="s">
        <v>4</v>
      </c>
      <c r="F661" s="1" t="s">
        <v>3</v>
      </c>
      <c r="G661" s="3" t="s">
        <v>4</v>
      </c>
      <c r="H661" s="1" t="s">
        <v>3</v>
      </c>
      <c r="I661" s="3" t="s">
        <v>4</v>
      </c>
      <c r="J661" s="1" t="s">
        <v>3</v>
      </c>
      <c r="K661" s="3" t="s">
        <v>4</v>
      </c>
      <c r="L661" s="1" t="s">
        <v>3</v>
      </c>
      <c r="M661" s="3" t="s">
        <v>4</v>
      </c>
      <c r="N661" s="1" t="s">
        <v>3</v>
      </c>
      <c r="O661" s="3" t="s">
        <v>4</v>
      </c>
      <c r="P661" s="1" t="s">
        <v>3</v>
      </c>
      <c r="Q661" s="3" t="s">
        <v>4</v>
      </c>
      <c r="R661" s="1" t="s">
        <v>3</v>
      </c>
      <c r="S661" s="3" t="s">
        <v>4</v>
      </c>
      <c r="T661" s="7"/>
      <c r="U661" s="8"/>
      <c r="X661" s="25"/>
      <c r="Y661" s="25"/>
      <c r="Z661" s="25"/>
      <c r="AA661" s="25"/>
      <c r="AB661" s="25"/>
      <c r="AC661" s="25"/>
      <c r="AD661" s="25"/>
      <c r="AE661" s="25"/>
    </row>
    <row r="662" spans="1:31">
      <c r="A662" s="646"/>
      <c r="B662" s="649"/>
      <c r="C662" s="652"/>
      <c r="D662" s="2" t="str">
        <f>IF(表示変換!$N$5="","",表示変換!$N$5)</f>
        <v>sec</v>
      </c>
      <c r="E662" s="4" t="s">
        <v>7</v>
      </c>
      <c r="F662" s="2" t="str">
        <f>IF(表示変換!$O$5="","",表示変換!$O$5)</f>
        <v>sec</v>
      </c>
      <c r="G662" s="4" t="s">
        <v>7</v>
      </c>
      <c r="H662" s="2" t="str">
        <f>IF(表示変換!$P$5="","",表示変換!$P$5)</f>
        <v>sec</v>
      </c>
      <c r="I662" s="4" t="s">
        <v>7</v>
      </c>
      <c r="J662" s="2" t="str">
        <f>IF(表示変換!$Q$5="","",表示変換!$Q$5)</f>
        <v>cm</v>
      </c>
      <c r="K662" s="4" t="s">
        <v>7</v>
      </c>
      <c r="L662" s="2" t="str">
        <f>IF(表示変換!$R$5="","",表示変換!$R$5)</f>
        <v>cm</v>
      </c>
      <c r="M662" s="4" t="s">
        <v>7</v>
      </c>
      <c r="N662" s="2" t="str">
        <f>IF(表示変換!$S$5="","",表示変換!$S$5)</f>
        <v>m</v>
      </c>
      <c r="O662" s="4" t="s">
        <v>7</v>
      </c>
      <c r="P662" s="2" t="str">
        <f>IF(表示変換!$T$5="","",表示変換!$T$5)</f>
        <v>回</v>
      </c>
      <c r="Q662" s="4" t="s">
        <v>7</v>
      </c>
      <c r="R662" s="2" t="str">
        <f>IF(表示変換!$U$5="","",表示変換!$U$5)</f>
        <v>m</v>
      </c>
      <c r="S662" s="4" t="s">
        <v>7</v>
      </c>
      <c r="T662" s="2" t="s">
        <v>8</v>
      </c>
      <c r="U662" s="5" t="s">
        <v>9</v>
      </c>
      <c r="X662" s="26" t="s">
        <v>16</v>
      </c>
      <c r="Y662" s="26" t="s">
        <v>17</v>
      </c>
      <c r="Z662" s="26" t="s">
        <v>76</v>
      </c>
      <c r="AA662" s="26" t="s">
        <v>28</v>
      </c>
      <c r="AB662" s="26" t="s">
        <v>77</v>
      </c>
      <c r="AC662" s="26" t="s">
        <v>68</v>
      </c>
      <c r="AD662" s="26" t="s">
        <v>80</v>
      </c>
      <c r="AE662" s="11" t="s">
        <v>79</v>
      </c>
    </row>
    <row r="663" spans="1:31">
      <c r="A663" s="17" t="str">
        <f>IF(入力!$C$4="","",入力!$C$4)</f>
        <v>2015.08.15</v>
      </c>
      <c r="B663" s="20">
        <f>IF(表示変換!A22="","",表示変換!A22)</f>
        <v>17</v>
      </c>
      <c r="C663" s="18" t="str">
        <f>IF(表示変換!B22="","",表示変換!B22)</f>
        <v/>
      </c>
      <c r="D663" s="21" t="str">
        <f>IF(特定項目一覧!G22="","",特定項目一覧!G22)</f>
        <v/>
      </c>
      <c r="E663" s="27" t="str">
        <f>IF(特定項目一覧!H22="","",特定項目一覧!H22)</f>
        <v/>
      </c>
      <c r="F663" s="21" t="str">
        <f>IF(特定項目一覧!I22="","",特定項目一覧!I22)</f>
        <v/>
      </c>
      <c r="G663" s="22" t="str">
        <f>IF(特定項目一覧!J22="","",特定項目一覧!J22)</f>
        <v/>
      </c>
      <c r="H663" s="29" t="str">
        <f>IF(特定項目一覧!K22="","",特定項目一覧!K22)</f>
        <v/>
      </c>
      <c r="I663" s="27" t="str">
        <f>IF(特定項目一覧!L22="","",特定項目一覧!L22)</f>
        <v/>
      </c>
      <c r="J663" s="20" t="str">
        <f>IF(特定項目一覧!M22="","",特定項目一覧!M22)</f>
        <v/>
      </c>
      <c r="K663" s="22" t="str">
        <f>IF(特定項目一覧!N22="","",特定項目一覧!N22)</f>
        <v/>
      </c>
      <c r="L663" s="28" t="str">
        <f>IF(特定項目一覧!O22="","",特定項目一覧!O22)</f>
        <v/>
      </c>
      <c r="M663" s="27" t="str">
        <f>IF(特定項目一覧!P22="","",特定項目一覧!P22)</f>
        <v/>
      </c>
      <c r="N663" s="21" t="str">
        <f>IF(特定項目一覧!Q22="","",特定項目一覧!Q22)</f>
        <v/>
      </c>
      <c r="O663" s="22" t="str">
        <f>IF(特定項目一覧!R22="","",特定項目一覧!R22)</f>
        <v/>
      </c>
      <c r="P663" s="28" t="str">
        <f>IF(特定項目一覧!S22="","",特定項目一覧!S22)</f>
        <v/>
      </c>
      <c r="Q663" s="27" t="str">
        <f>IF(特定項目一覧!T22="","",特定項目一覧!T22)</f>
        <v/>
      </c>
      <c r="R663" s="20" t="str">
        <f>IF(特定項目一覧!U22="","",特定項目一覧!U22)</f>
        <v/>
      </c>
      <c r="S663" s="22" t="str">
        <f>IF(特定項目一覧!V22="","",特定項目一覧!V22)</f>
        <v/>
      </c>
      <c r="T663" s="28">
        <f>IF(特定項目一覧!W22="","",特定項目一覧!W22)</f>
        <v>0</v>
      </c>
      <c r="U663" s="22" t="str">
        <f>IF(特定項目一覧!X22="","",特定項目一覧!X22)</f>
        <v/>
      </c>
      <c r="W663" s="19" t="str">
        <f>IF(入力!$C$4="","",入力!$C$4)</f>
        <v>2015.08.15</v>
      </c>
      <c r="X663" s="30" t="str">
        <f>E663</f>
        <v/>
      </c>
      <c r="Y663" s="30" t="str">
        <f>G663</f>
        <v/>
      </c>
      <c r="Z663" s="30" t="str">
        <f>I663</f>
        <v/>
      </c>
      <c r="AA663" s="30" t="str">
        <f>K663</f>
        <v/>
      </c>
      <c r="AB663" s="30" t="str">
        <f>M663</f>
        <v/>
      </c>
      <c r="AC663" s="30" t="str">
        <f>O663</f>
        <v/>
      </c>
      <c r="AD663" s="30" t="str">
        <f>Q663</f>
        <v/>
      </c>
      <c r="AE663" s="30" t="str">
        <f>S663</f>
        <v/>
      </c>
    </row>
    <row r="664" spans="1:31">
      <c r="A664" s="71"/>
      <c r="B664" s="72"/>
      <c r="C664" s="73"/>
      <c r="D664" s="74"/>
      <c r="E664" s="75"/>
      <c r="F664" s="76"/>
      <c r="G664" s="77"/>
      <c r="H664" s="78"/>
      <c r="I664" s="75"/>
      <c r="J664" s="76"/>
      <c r="K664" s="77"/>
      <c r="L664" s="74"/>
      <c r="M664" s="75"/>
      <c r="N664" s="76"/>
      <c r="O664" s="77"/>
      <c r="P664" s="74"/>
      <c r="Q664" s="75"/>
      <c r="R664" s="72"/>
      <c r="S664" s="77"/>
      <c r="T664" s="78"/>
      <c r="U664" s="77"/>
      <c r="W664" s="19"/>
      <c r="X664" s="23"/>
      <c r="Y664" s="23"/>
      <c r="Z664" s="23"/>
      <c r="AA664" s="23"/>
      <c r="AB664" s="23"/>
      <c r="AC664" s="23"/>
      <c r="AD664" s="23"/>
      <c r="AE664" s="23"/>
    </row>
    <row r="665" spans="1:31">
      <c r="A665" s="79"/>
      <c r="B665" s="72"/>
      <c r="C665" s="77"/>
      <c r="D665" s="76"/>
      <c r="E665" s="77"/>
      <c r="F665" s="76"/>
      <c r="G665" s="77"/>
      <c r="H665" s="72"/>
      <c r="I665" s="77"/>
      <c r="J665" s="76"/>
      <c r="K665" s="77"/>
      <c r="L665" s="76"/>
      <c r="M665" s="77"/>
      <c r="N665" s="76"/>
      <c r="O665" s="77"/>
      <c r="P665" s="76"/>
      <c r="Q665" s="77"/>
      <c r="R665" s="72"/>
      <c r="S665" s="77"/>
      <c r="T665" s="72"/>
      <c r="U665" s="77"/>
      <c r="W665" s="19"/>
      <c r="X665" s="23"/>
      <c r="Y665" s="23"/>
      <c r="Z665" s="23"/>
      <c r="AA665" s="23"/>
      <c r="AB665" s="23"/>
      <c r="AC665" s="23"/>
      <c r="AD665" s="23"/>
      <c r="AE665" s="23"/>
    </row>
    <row r="666" spans="1:31">
      <c r="A666" s="79"/>
      <c r="B666" s="80"/>
      <c r="C666" s="81"/>
      <c r="D666" s="76"/>
      <c r="E666" s="75"/>
      <c r="F666" s="76"/>
      <c r="G666" s="77"/>
      <c r="H666" s="78"/>
      <c r="I666" s="75"/>
      <c r="J666" s="76"/>
      <c r="K666" s="77"/>
      <c r="L666" s="74"/>
      <c r="M666" s="75"/>
      <c r="N666" s="76"/>
      <c r="O666" s="77"/>
      <c r="P666" s="74"/>
      <c r="Q666" s="75"/>
      <c r="R666" s="72"/>
      <c r="S666" s="77"/>
      <c r="T666" s="78"/>
      <c r="U666" s="77"/>
      <c r="X666" s="25"/>
      <c r="Y666" s="25"/>
      <c r="Z666" s="25"/>
      <c r="AA666" s="25"/>
      <c r="AB666" s="25"/>
      <c r="AC666" s="25"/>
      <c r="AD666" s="25"/>
      <c r="AE666" s="25"/>
    </row>
    <row r="667" spans="1:3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X667" s="25"/>
      <c r="Y667" s="25"/>
      <c r="Z667" s="25"/>
      <c r="AA667" s="25"/>
      <c r="AB667" s="25"/>
      <c r="AC667" s="25"/>
      <c r="AD667" s="25"/>
      <c r="AE667" s="25"/>
    </row>
    <row r="668" spans="1:3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X668" s="25"/>
      <c r="Y668" s="25"/>
      <c r="Z668" s="25"/>
      <c r="AA668" s="25"/>
      <c r="AB668" s="25"/>
      <c r="AC668" s="25"/>
      <c r="AD668" s="25"/>
      <c r="AE668" s="25"/>
    </row>
    <row r="669" spans="1:3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X669" s="25"/>
      <c r="Y669" s="25"/>
      <c r="Z669" s="25"/>
      <c r="AA669" s="25"/>
      <c r="AB669" s="25"/>
      <c r="AC669" s="25"/>
      <c r="AD669" s="25"/>
      <c r="AE669" s="25"/>
    </row>
    <row r="670" spans="1:3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16"/>
      <c r="N670" s="6"/>
      <c r="O670" s="6"/>
      <c r="P670" s="6"/>
      <c r="Q670" s="6"/>
      <c r="R670" s="6"/>
      <c r="S670" s="6"/>
      <c r="T670" s="6"/>
      <c r="U670" s="6"/>
      <c r="X670" s="25"/>
      <c r="Y670" s="25"/>
      <c r="Z670" s="25"/>
      <c r="AA670" s="25"/>
      <c r="AB670" s="25"/>
      <c r="AC670" s="25"/>
      <c r="AD670" s="25"/>
      <c r="AE670" s="25"/>
    </row>
    <row r="671" spans="1:3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X671" s="25"/>
      <c r="Y671" s="25"/>
      <c r="Z671" s="25"/>
      <c r="AA671" s="25"/>
      <c r="AB671" s="25"/>
      <c r="AC671" s="25"/>
      <c r="AD671" s="25"/>
      <c r="AE671" s="25"/>
    </row>
    <row r="672" spans="1:3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X672" s="25"/>
      <c r="Y672" s="25"/>
      <c r="Z672" s="25"/>
      <c r="AA672" s="25"/>
      <c r="AB672" s="25"/>
      <c r="AC672" s="25"/>
      <c r="AD672" s="25"/>
      <c r="AE672" s="25"/>
    </row>
    <row r="673" spans="1:3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X673" s="25"/>
      <c r="Y673" s="25"/>
      <c r="Z673" s="25"/>
      <c r="AA673" s="25"/>
      <c r="AB673" s="25"/>
      <c r="AC673" s="25"/>
      <c r="AD673" s="25"/>
      <c r="AE673" s="25"/>
    </row>
    <row r="674" spans="1:3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X674" s="25"/>
      <c r="Y674" s="25"/>
      <c r="Z674" s="25"/>
      <c r="AA674" s="25"/>
      <c r="AB674" s="25"/>
      <c r="AC674" s="25"/>
      <c r="AD674" s="25"/>
      <c r="AE674" s="25"/>
    </row>
    <row r="675" spans="1:3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X675" s="25"/>
      <c r="Y675" s="25"/>
      <c r="Z675" s="25"/>
      <c r="AA675" s="25"/>
      <c r="AB675" s="25"/>
      <c r="AC675" s="25"/>
      <c r="AD675" s="25"/>
      <c r="AE675" s="25"/>
    </row>
    <row r="676" spans="1:3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X676" s="12" t="s">
        <v>24</v>
      </c>
      <c r="Y676" s="12" t="s">
        <v>96</v>
      </c>
      <c r="Z676" s="12" t="s">
        <v>25</v>
      </c>
      <c r="AA676" s="25"/>
      <c r="AB676" s="25"/>
      <c r="AC676" s="25"/>
      <c r="AD676" s="25"/>
      <c r="AE676" s="25"/>
    </row>
    <row r="677" spans="1:3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W677" s="19" t="str">
        <f>IF(入力!$C$4="","",入力!$C$4)</f>
        <v>2015.08.15</v>
      </c>
      <c r="X677" s="24" t="str">
        <f>IF(特定項目一覧!AL22="","",特定項目一覧!AL22)</f>
        <v/>
      </c>
      <c r="Y677" s="31" t="str">
        <f>IF(特定項目一覧!AK22="","",特定項目一覧!AK22)</f>
        <v/>
      </c>
      <c r="Z677" s="32" t="str">
        <f>IF(特定項目一覧!AM22="","",特定項目一覧!AM22)</f>
        <v/>
      </c>
      <c r="AA677" s="25"/>
      <c r="AB677" s="25"/>
      <c r="AC677" s="25"/>
      <c r="AD677" s="25"/>
      <c r="AE677" s="25"/>
    </row>
    <row r="678" spans="1:3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W678" s="19"/>
      <c r="X678" s="24"/>
      <c r="Y678" s="24"/>
      <c r="Z678" s="24"/>
      <c r="AA678" s="25"/>
      <c r="AB678" s="25"/>
      <c r="AC678" s="25"/>
      <c r="AD678" s="25"/>
      <c r="AE678" s="25"/>
    </row>
    <row r="679" spans="1:3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W679" s="19"/>
      <c r="X679" s="34"/>
      <c r="Y679" s="34"/>
      <c r="Z679" s="35"/>
      <c r="AA679" s="25"/>
      <c r="AB679" s="25"/>
      <c r="AC679" s="25"/>
      <c r="AD679" s="25"/>
      <c r="AE679" s="25"/>
    </row>
    <row r="680" spans="1:3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X680" s="25"/>
      <c r="Y680" s="25"/>
      <c r="Z680" s="25"/>
      <c r="AA680" s="25"/>
      <c r="AB680" s="25"/>
      <c r="AC680" s="25"/>
      <c r="AD680" s="25"/>
      <c r="AE680" s="25"/>
    </row>
    <row r="681" spans="1:3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X681" s="25"/>
      <c r="Y681" s="25"/>
      <c r="Z681" s="25"/>
      <c r="AA681" s="25"/>
      <c r="AB681" s="25"/>
      <c r="AC681" s="25"/>
      <c r="AD681" s="25"/>
      <c r="AE681" s="25"/>
    </row>
    <row r="682" spans="1:3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X682" s="25"/>
      <c r="Y682" s="25"/>
      <c r="Z682" s="25"/>
      <c r="AA682" s="25"/>
      <c r="AB682" s="25"/>
      <c r="AC682" s="25"/>
      <c r="AD682" s="25"/>
      <c r="AE682" s="25"/>
    </row>
    <row r="683" spans="1:3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X683" s="25"/>
      <c r="Y683" s="25"/>
      <c r="Z683" s="25"/>
      <c r="AA683" s="25"/>
      <c r="AB683" s="25"/>
      <c r="AC683" s="25"/>
      <c r="AD683" s="25"/>
      <c r="AE683" s="25"/>
    </row>
    <row r="684" spans="1:3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X684" s="25"/>
      <c r="Y684" s="25"/>
      <c r="Z684" s="25"/>
      <c r="AA684" s="25"/>
      <c r="AB684" s="25"/>
      <c r="AC684" s="25"/>
      <c r="AD684" s="25"/>
      <c r="AE684" s="25"/>
    </row>
    <row r="685" spans="1:3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X685" s="25"/>
      <c r="Y685" s="25"/>
      <c r="Z685" s="25"/>
      <c r="AA685" s="25"/>
      <c r="AB685" s="25"/>
      <c r="AC685" s="25"/>
      <c r="AD685" s="25"/>
      <c r="AE685" s="25"/>
    </row>
    <row r="686" spans="1:3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X686" s="25"/>
      <c r="Y686" s="25"/>
      <c r="Z686" s="25"/>
      <c r="AA686" s="25"/>
      <c r="AB686" s="25"/>
      <c r="AC686" s="25"/>
      <c r="AD686" s="25"/>
      <c r="AE686" s="25"/>
    </row>
    <row r="687" spans="1:3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X687" s="25"/>
      <c r="Y687" s="25"/>
      <c r="Z687" s="25"/>
      <c r="AA687" s="25"/>
      <c r="AB687" s="25"/>
      <c r="AC687" s="25"/>
      <c r="AD687" s="25"/>
      <c r="AE687" s="25"/>
    </row>
    <row r="688" spans="1:3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X688" s="25"/>
      <c r="Y688" s="25"/>
      <c r="Z688" s="25"/>
      <c r="AA688" s="25"/>
      <c r="AB688" s="25"/>
      <c r="AC688" s="25"/>
      <c r="AD688" s="25"/>
      <c r="AE688" s="25"/>
    </row>
    <row r="689" spans="1:3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X689" s="25"/>
      <c r="Y689" s="25"/>
      <c r="Z689" s="25"/>
      <c r="AA689" s="25"/>
      <c r="AB689" s="25"/>
      <c r="AC689" s="25"/>
      <c r="AD689" s="25"/>
      <c r="AE689" s="25"/>
    </row>
    <row r="690" spans="1:3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X690" s="25"/>
      <c r="Y690" s="25"/>
      <c r="Z690" s="25"/>
      <c r="AA690" s="25"/>
      <c r="AB690" s="25"/>
      <c r="AC690" s="25"/>
      <c r="AD690" s="25"/>
      <c r="AE690" s="25"/>
    </row>
    <row r="691" spans="1:31">
      <c r="X691" s="25"/>
      <c r="Y691" s="25"/>
      <c r="Z691" s="25"/>
      <c r="AA691" s="25"/>
      <c r="AB691" s="25"/>
      <c r="AC691" s="25"/>
      <c r="AD691" s="25"/>
      <c r="AE691" s="25"/>
    </row>
    <row r="692" spans="1:31">
      <c r="X692" s="25"/>
      <c r="Y692" s="25"/>
      <c r="Z692" s="25"/>
      <c r="AA692" s="25"/>
      <c r="AB692" s="25"/>
      <c r="AC692" s="25"/>
      <c r="AD692" s="25"/>
      <c r="AE692" s="25"/>
    </row>
    <row r="693" spans="1:31">
      <c r="X693" s="25"/>
      <c r="Y693" s="25"/>
      <c r="Z693" s="25"/>
      <c r="AA693" s="25"/>
      <c r="AB693" s="25"/>
      <c r="AC693" s="25"/>
      <c r="AD693" s="25"/>
      <c r="AE693" s="25"/>
    </row>
    <row r="694" spans="1:31">
      <c r="A694" s="628"/>
      <c r="B694" s="629"/>
      <c r="C694" s="629"/>
      <c r="D694" s="629"/>
      <c r="E694" s="629"/>
      <c r="F694" s="629"/>
      <c r="G694" s="629"/>
      <c r="H694" s="629"/>
      <c r="I694" s="629"/>
      <c r="J694" s="629"/>
      <c r="K694" s="630"/>
      <c r="L694" s="12" t="s">
        <v>20</v>
      </c>
      <c r="M694" s="637" t="s">
        <v>18</v>
      </c>
      <c r="N694" s="637"/>
      <c r="O694" s="637"/>
      <c r="P694" s="637"/>
      <c r="Q694" s="637"/>
      <c r="R694" s="637"/>
      <c r="S694" s="637"/>
      <c r="T694" s="637"/>
      <c r="U694" s="637"/>
      <c r="X694" s="12"/>
      <c r="Y694" s="167"/>
      <c r="Z694" s="167"/>
      <c r="AA694" s="167"/>
      <c r="AB694" s="167"/>
      <c r="AC694" s="167"/>
      <c r="AD694" s="167"/>
      <c r="AE694" s="167"/>
    </row>
    <row r="695" spans="1:31">
      <c r="A695" s="631"/>
      <c r="B695" s="632"/>
      <c r="C695" s="632"/>
      <c r="D695" s="632"/>
      <c r="E695" s="632"/>
      <c r="F695" s="632"/>
      <c r="G695" s="632"/>
      <c r="H695" s="632"/>
      <c r="I695" s="632"/>
      <c r="J695" s="632"/>
      <c r="K695" s="633"/>
      <c r="L695" s="12" t="s">
        <v>20</v>
      </c>
      <c r="M695" s="642" t="s">
        <v>19</v>
      </c>
      <c r="N695" s="642"/>
      <c r="O695" s="642"/>
      <c r="P695" s="642"/>
      <c r="Q695" s="642"/>
      <c r="R695" s="642"/>
      <c r="S695" s="642"/>
      <c r="T695" s="642"/>
      <c r="U695" s="642"/>
      <c r="X695" s="12"/>
      <c r="Y695" s="168"/>
      <c r="Z695" s="168"/>
      <c r="AA695" s="168"/>
      <c r="AB695" s="168"/>
      <c r="AC695" s="168"/>
      <c r="AD695" s="168"/>
      <c r="AE695" s="168"/>
    </row>
    <row r="696" spans="1:31">
      <c r="A696" s="634"/>
      <c r="B696" s="635"/>
      <c r="C696" s="635"/>
      <c r="D696" s="635"/>
      <c r="E696" s="635"/>
      <c r="F696" s="635"/>
      <c r="G696" s="635"/>
      <c r="H696" s="635"/>
      <c r="I696" s="635"/>
      <c r="J696" s="635"/>
      <c r="K696" s="636"/>
      <c r="L696" s="12" t="s">
        <v>20</v>
      </c>
      <c r="M696" s="643" t="s">
        <v>108</v>
      </c>
      <c r="N696" s="643"/>
      <c r="O696" s="643"/>
      <c r="P696" s="643"/>
      <c r="Q696" s="643"/>
      <c r="R696" s="643"/>
      <c r="S696" s="643"/>
      <c r="T696" s="643"/>
      <c r="U696" s="643"/>
      <c r="X696" s="12"/>
      <c r="Y696" s="169"/>
      <c r="Z696" s="169"/>
      <c r="AA696" s="169"/>
      <c r="AB696" s="169"/>
      <c r="AC696" s="169"/>
      <c r="AD696" s="169"/>
      <c r="AE696" s="169"/>
    </row>
    <row r="698" spans="1:31" ht="30" customHeight="1">
      <c r="A698" s="653" t="str">
        <f>$A$1</f>
        <v>２０１５年　全国●●●選抜　バレーボール体力指数レーダーチャート</v>
      </c>
      <c r="B698" s="653"/>
      <c r="C698" s="653"/>
      <c r="D698" s="653"/>
      <c r="E698" s="653"/>
      <c r="F698" s="653"/>
      <c r="G698" s="653"/>
      <c r="H698" s="653"/>
      <c r="I698" s="653"/>
      <c r="J698" s="653"/>
      <c r="K698" s="653"/>
      <c r="L698" s="653"/>
      <c r="M698" s="653"/>
      <c r="N698" s="653"/>
      <c r="O698" s="653"/>
      <c r="P698" s="653"/>
      <c r="Q698" s="653"/>
      <c r="R698" s="653"/>
      <c r="S698" s="653"/>
      <c r="T698" s="653"/>
      <c r="U698" s="653"/>
      <c r="X698" s="25"/>
      <c r="Y698" s="25"/>
      <c r="Z698" s="25"/>
      <c r="AA698" s="25"/>
      <c r="AB698" s="25"/>
      <c r="AC698" s="25"/>
      <c r="AD698" s="25"/>
      <c r="AE698" s="25"/>
    </row>
    <row r="699" spans="1:31" ht="22.5" customHeight="1">
      <c r="A699" s="10" t="s">
        <v>10</v>
      </c>
      <c r="B699" s="654" t="str">
        <f>IF(表示変換!B23="","",表示変換!B23)</f>
        <v/>
      </c>
      <c r="C699" s="654"/>
      <c r="D699" s="9"/>
      <c r="E699" s="10" t="s">
        <v>11</v>
      </c>
      <c r="F699" s="655" t="str">
        <f>IF(表示変換!I23="","",表示変換!I23)</f>
        <v/>
      </c>
      <c r="G699" s="655"/>
      <c r="H699" s="13" t="s">
        <v>12</v>
      </c>
      <c r="I699" s="14"/>
      <c r="J699" s="13" t="s">
        <v>13</v>
      </c>
      <c r="K699" s="655" t="str">
        <f>IF(表示変換!J23="","",表示変換!J23)</f>
        <v/>
      </c>
      <c r="L699" s="655"/>
      <c r="M699" s="10" t="s">
        <v>14</v>
      </c>
      <c r="N699" s="6"/>
      <c r="O699" s="654" t="s">
        <v>15</v>
      </c>
      <c r="P699" s="654"/>
      <c r="Q699" s="654" t="str">
        <f>IF(表示変換!H23="","",表示変換!H23)</f>
        <v/>
      </c>
      <c r="R699" s="654"/>
      <c r="S699" s="656" t="str">
        <f>IF(入力!$C$4="","",入力!$C$4)</f>
        <v>2015.08.15</v>
      </c>
      <c r="T699" s="656"/>
      <c r="U699" s="9" t="s">
        <v>102</v>
      </c>
      <c r="X699" s="25"/>
      <c r="Y699" s="25"/>
      <c r="Z699" s="25"/>
      <c r="AA699" s="25"/>
      <c r="AB699" s="25"/>
      <c r="AC699" s="25"/>
      <c r="AD699" s="25"/>
      <c r="AE699" s="25"/>
    </row>
    <row r="700" spans="1:31" ht="12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X700" s="25"/>
      <c r="Y700" s="25"/>
      <c r="Z700" s="25"/>
      <c r="AA700" s="25"/>
      <c r="AB700" s="25"/>
      <c r="AC700" s="25"/>
      <c r="AD700" s="25"/>
      <c r="AE700" s="25"/>
    </row>
    <row r="701" spans="1:31" ht="22.5" customHeight="1">
      <c r="A701" s="644" t="s">
        <v>5</v>
      </c>
      <c r="B701" s="647" t="s">
        <v>6</v>
      </c>
      <c r="C701" s="650" t="s">
        <v>0</v>
      </c>
      <c r="D701" s="638" t="s">
        <v>45</v>
      </c>
      <c r="E701" s="639"/>
      <c r="F701" s="638" t="s">
        <v>57</v>
      </c>
      <c r="G701" s="639"/>
      <c r="H701" s="638" t="s">
        <v>58</v>
      </c>
      <c r="I701" s="639"/>
      <c r="J701" s="638" t="s">
        <v>41</v>
      </c>
      <c r="K701" s="639"/>
      <c r="L701" s="640" t="s">
        <v>60</v>
      </c>
      <c r="M701" s="641"/>
      <c r="N701" s="640" t="s">
        <v>61</v>
      </c>
      <c r="O701" s="641"/>
      <c r="P701" s="640" t="s">
        <v>42</v>
      </c>
      <c r="Q701" s="641"/>
      <c r="R701" s="638" t="s">
        <v>46</v>
      </c>
      <c r="S701" s="639"/>
      <c r="T701" s="173" t="s">
        <v>1</v>
      </c>
      <c r="U701" s="174" t="s">
        <v>2</v>
      </c>
      <c r="X701" s="25"/>
      <c r="Y701" s="25"/>
      <c r="Z701" s="25"/>
      <c r="AA701" s="25"/>
      <c r="AB701" s="25"/>
      <c r="AC701" s="25"/>
      <c r="AD701" s="25"/>
      <c r="AE701" s="25"/>
    </row>
    <row r="702" spans="1:31">
      <c r="A702" s="645"/>
      <c r="B702" s="648"/>
      <c r="C702" s="651"/>
      <c r="D702" s="1" t="s">
        <v>3</v>
      </c>
      <c r="E702" s="3" t="s">
        <v>4</v>
      </c>
      <c r="F702" s="1" t="s">
        <v>3</v>
      </c>
      <c r="G702" s="3" t="s">
        <v>4</v>
      </c>
      <c r="H702" s="1" t="s">
        <v>3</v>
      </c>
      <c r="I702" s="3" t="s">
        <v>4</v>
      </c>
      <c r="J702" s="1" t="s">
        <v>3</v>
      </c>
      <c r="K702" s="3" t="s">
        <v>4</v>
      </c>
      <c r="L702" s="1" t="s">
        <v>3</v>
      </c>
      <c r="M702" s="3" t="s">
        <v>4</v>
      </c>
      <c r="N702" s="1" t="s">
        <v>3</v>
      </c>
      <c r="O702" s="3" t="s">
        <v>4</v>
      </c>
      <c r="P702" s="1" t="s">
        <v>3</v>
      </c>
      <c r="Q702" s="3" t="s">
        <v>4</v>
      </c>
      <c r="R702" s="1" t="s">
        <v>3</v>
      </c>
      <c r="S702" s="3" t="s">
        <v>4</v>
      </c>
      <c r="T702" s="7"/>
      <c r="U702" s="8"/>
      <c r="X702" s="25"/>
      <c r="Y702" s="25"/>
      <c r="Z702" s="25"/>
      <c r="AA702" s="25"/>
      <c r="AB702" s="25"/>
      <c r="AC702" s="25"/>
      <c r="AD702" s="25"/>
      <c r="AE702" s="25"/>
    </row>
    <row r="703" spans="1:31">
      <c r="A703" s="646"/>
      <c r="B703" s="649"/>
      <c r="C703" s="652"/>
      <c r="D703" s="2" t="str">
        <f>IF(表示変換!$N$5="","",表示変換!$N$5)</f>
        <v>sec</v>
      </c>
      <c r="E703" s="4" t="s">
        <v>7</v>
      </c>
      <c r="F703" s="2" t="str">
        <f>IF(表示変換!$O$5="","",表示変換!$O$5)</f>
        <v>sec</v>
      </c>
      <c r="G703" s="4" t="s">
        <v>7</v>
      </c>
      <c r="H703" s="2" t="str">
        <f>IF(表示変換!$P$5="","",表示変換!$P$5)</f>
        <v>sec</v>
      </c>
      <c r="I703" s="4" t="s">
        <v>7</v>
      </c>
      <c r="J703" s="2" t="str">
        <f>IF(表示変換!$Q$5="","",表示変換!$Q$5)</f>
        <v>cm</v>
      </c>
      <c r="K703" s="4" t="s">
        <v>7</v>
      </c>
      <c r="L703" s="2" t="str">
        <f>IF(表示変換!$R$5="","",表示変換!$R$5)</f>
        <v>cm</v>
      </c>
      <c r="M703" s="4" t="s">
        <v>7</v>
      </c>
      <c r="N703" s="2" t="str">
        <f>IF(表示変換!$S$5="","",表示変換!$S$5)</f>
        <v>m</v>
      </c>
      <c r="O703" s="4" t="s">
        <v>7</v>
      </c>
      <c r="P703" s="2" t="str">
        <f>IF(表示変換!$T$5="","",表示変換!$T$5)</f>
        <v>回</v>
      </c>
      <c r="Q703" s="4" t="s">
        <v>7</v>
      </c>
      <c r="R703" s="2" t="str">
        <f>IF(表示変換!$U$5="","",表示変換!$U$5)</f>
        <v>m</v>
      </c>
      <c r="S703" s="4" t="s">
        <v>7</v>
      </c>
      <c r="T703" s="2" t="s">
        <v>8</v>
      </c>
      <c r="U703" s="5" t="s">
        <v>9</v>
      </c>
      <c r="X703" s="26" t="s">
        <v>16</v>
      </c>
      <c r="Y703" s="26" t="s">
        <v>17</v>
      </c>
      <c r="Z703" s="26" t="s">
        <v>76</v>
      </c>
      <c r="AA703" s="26" t="s">
        <v>28</v>
      </c>
      <c r="AB703" s="26" t="s">
        <v>77</v>
      </c>
      <c r="AC703" s="26" t="s">
        <v>68</v>
      </c>
      <c r="AD703" s="26" t="s">
        <v>80</v>
      </c>
      <c r="AE703" s="11" t="s">
        <v>79</v>
      </c>
    </row>
    <row r="704" spans="1:31">
      <c r="A704" s="17" t="str">
        <f>IF(入力!$C$4="","",入力!$C$4)</f>
        <v>2015.08.15</v>
      </c>
      <c r="B704" s="20">
        <f>IF(表示変換!A23="","",表示変換!A23)</f>
        <v>18</v>
      </c>
      <c r="C704" s="18" t="str">
        <f>IF(表示変換!B23="","",表示変換!B23)</f>
        <v/>
      </c>
      <c r="D704" s="21" t="str">
        <f>IF(特定項目一覧!G23="","",特定項目一覧!G23)</f>
        <v/>
      </c>
      <c r="E704" s="27" t="str">
        <f>IF(特定項目一覧!H23="","",特定項目一覧!H23)</f>
        <v/>
      </c>
      <c r="F704" s="21" t="str">
        <f>IF(特定項目一覧!I23="","",特定項目一覧!I23)</f>
        <v/>
      </c>
      <c r="G704" s="22" t="str">
        <f>IF(特定項目一覧!J23="","",特定項目一覧!J23)</f>
        <v/>
      </c>
      <c r="H704" s="29" t="str">
        <f>IF(特定項目一覧!K23="","",特定項目一覧!K23)</f>
        <v/>
      </c>
      <c r="I704" s="27" t="str">
        <f>IF(特定項目一覧!L23="","",特定項目一覧!L23)</f>
        <v/>
      </c>
      <c r="J704" s="20" t="str">
        <f>IF(特定項目一覧!M23="","",特定項目一覧!M23)</f>
        <v/>
      </c>
      <c r="K704" s="22" t="str">
        <f>IF(特定項目一覧!N23="","",特定項目一覧!N23)</f>
        <v/>
      </c>
      <c r="L704" s="28" t="str">
        <f>IF(特定項目一覧!O23="","",特定項目一覧!O23)</f>
        <v/>
      </c>
      <c r="M704" s="27" t="str">
        <f>IF(特定項目一覧!P23="","",特定項目一覧!P23)</f>
        <v/>
      </c>
      <c r="N704" s="21" t="str">
        <f>IF(特定項目一覧!Q23="","",特定項目一覧!Q23)</f>
        <v/>
      </c>
      <c r="O704" s="22" t="str">
        <f>IF(特定項目一覧!R23="","",特定項目一覧!R23)</f>
        <v/>
      </c>
      <c r="P704" s="28" t="str">
        <f>IF(特定項目一覧!S23="","",特定項目一覧!S23)</f>
        <v/>
      </c>
      <c r="Q704" s="27" t="str">
        <f>IF(特定項目一覧!T23="","",特定項目一覧!T23)</f>
        <v/>
      </c>
      <c r="R704" s="20" t="str">
        <f>IF(特定項目一覧!U23="","",特定項目一覧!U23)</f>
        <v/>
      </c>
      <c r="S704" s="22" t="str">
        <f>IF(特定項目一覧!V23="","",特定項目一覧!V23)</f>
        <v/>
      </c>
      <c r="T704" s="28">
        <f>IF(特定項目一覧!W23="","",特定項目一覧!W23)</f>
        <v>0</v>
      </c>
      <c r="U704" s="22" t="str">
        <f>IF(特定項目一覧!X23="","",特定項目一覧!X23)</f>
        <v/>
      </c>
      <c r="W704" s="19" t="str">
        <f>IF(入力!$C$4="","",入力!$C$4)</f>
        <v>2015.08.15</v>
      </c>
      <c r="X704" s="30" t="str">
        <f>E704</f>
        <v/>
      </c>
      <c r="Y704" s="30" t="str">
        <f>G704</f>
        <v/>
      </c>
      <c r="Z704" s="30" t="str">
        <f>I704</f>
        <v/>
      </c>
      <c r="AA704" s="30" t="str">
        <f>K704</f>
        <v/>
      </c>
      <c r="AB704" s="30" t="str">
        <f>M704</f>
        <v/>
      </c>
      <c r="AC704" s="30" t="str">
        <f>O704</f>
        <v/>
      </c>
      <c r="AD704" s="30" t="str">
        <f>Q704</f>
        <v/>
      </c>
      <c r="AE704" s="30" t="str">
        <f>S704</f>
        <v/>
      </c>
    </row>
    <row r="705" spans="1:31">
      <c r="A705" s="71"/>
      <c r="B705" s="72"/>
      <c r="C705" s="73"/>
      <c r="D705" s="74"/>
      <c r="E705" s="75"/>
      <c r="F705" s="76"/>
      <c r="G705" s="77"/>
      <c r="H705" s="78"/>
      <c r="I705" s="75"/>
      <c r="J705" s="76"/>
      <c r="K705" s="77"/>
      <c r="L705" s="74"/>
      <c r="M705" s="75"/>
      <c r="N705" s="76"/>
      <c r="O705" s="77"/>
      <c r="P705" s="74"/>
      <c r="Q705" s="75"/>
      <c r="R705" s="72"/>
      <c r="S705" s="77"/>
      <c r="T705" s="78"/>
      <c r="U705" s="77"/>
      <c r="W705" s="19"/>
      <c r="X705" s="23"/>
      <c r="Y705" s="23"/>
      <c r="Z705" s="23"/>
      <c r="AA705" s="23"/>
      <c r="AB705" s="23"/>
      <c r="AC705" s="23"/>
      <c r="AD705" s="23"/>
      <c r="AE705" s="23"/>
    </row>
    <row r="706" spans="1:31">
      <c r="A706" s="79"/>
      <c r="B706" s="72"/>
      <c r="C706" s="77"/>
      <c r="D706" s="76"/>
      <c r="E706" s="77"/>
      <c r="F706" s="76"/>
      <c r="G706" s="77"/>
      <c r="H706" s="72"/>
      <c r="I706" s="77"/>
      <c r="J706" s="76"/>
      <c r="K706" s="77"/>
      <c r="L706" s="76"/>
      <c r="M706" s="77"/>
      <c r="N706" s="76"/>
      <c r="O706" s="77"/>
      <c r="P706" s="76"/>
      <c r="Q706" s="77"/>
      <c r="R706" s="72"/>
      <c r="S706" s="77"/>
      <c r="T706" s="72"/>
      <c r="U706" s="77"/>
      <c r="W706" s="19"/>
      <c r="X706" s="23"/>
      <c r="Y706" s="23"/>
      <c r="Z706" s="23"/>
      <c r="AA706" s="23"/>
      <c r="AB706" s="23"/>
      <c r="AC706" s="23"/>
      <c r="AD706" s="23"/>
      <c r="AE706" s="23"/>
    </row>
    <row r="707" spans="1:31">
      <c r="A707" s="79"/>
      <c r="B707" s="80"/>
      <c r="C707" s="81"/>
      <c r="D707" s="76"/>
      <c r="E707" s="75"/>
      <c r="F707" s="76"/>
      <c r="G707" s="77"/>
      <c r="H707" s="78"/>
      <c r="I707" s="75"/>
      <c r="J707" s="76"/>
      <c r="K707" s="77"/>
      <c r="L707" s="74"/>
      <c r="M707" s="75"/>
      <c r="N707" s="76"/>
      <c r="O707" s="77"/>
      <c r="P707" s="74"/>
      <c r="Q707" s="75"/>
      <c r="R707" s="72"/>
      <c r="S707" s="77"/>
      <c r="T707" s="78"/>
      <c r="U707" s="77"/>
      <c r="X707" s="25"/>
      <c r="Y707" s="25"/>
      <c r="Z707" s="25"/>
      <c r="AA707" s="25"/>
      <c r="AB707" s="25"/>
      <c r="AC707" s="25"/>
      <c r="AD707" s="25"/>
      <c r="AE707" s="25"/>
    </row>
    <row r="708" spans="1:3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X708" s="25"/>
      <c r="Y708" s="25"/>
      <c r="Z708" s="25"/>
      <c r="AA708" s="25"/>
      <c r="AB708" s="25"/>
      <c r="AC708" s="25"/>
      <c r="AD708" s="25"/>
      <c r="AE708" s="25"/>
    </row>
    <row r="709" spans="1:3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X709" s="25"/>
      <c r="Y709" s="25"/>
      <c r="Z709" s="25"/>
      <c r="AA709" s="25"/>
      <c r="AB709" s="25"/>
      <c r="AC709" s="25"/>
      <c r="AD709" s="25"/>
      <c r="AE709" s="25"/>
    </row>
    <row r="710" spans="1:3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X710" s="25"/>
      <c r="Y710" s="25"/>
      <c r="Z710" s="25"/>
      <c r="AA710" s="25"/>
      <c r="AB710" s="25"/>
      <c r="AC710" s="25"/>
      <c r="AD710" s="25"/>
      <c r="AE710" s="25"/>
    </row>
    <row r="711" spans="1:3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16"/>
      <c r="N711" s="6"/>
      <c r="O711" s="6"/>
      <c r="P711" s="6"/>
      <c r="Q711" s="6"/>
      <c r="R711" s="6"/>
      <c r="S711" s="6"/>
      <c r="T711" s="6"/>
      <c r="U711" s="6"/>
      <c r="X711" s="25"/>
      <c r="Y711" s="25"/>
      <c r="Z711" s="25"/>
      <c r="AA711" s="25"/>
      <c r="AB711" s="25"/>
      <c r="AC711" s="25"/>
      <c r="AD711" s="25"/>
      <c r="AE711" s="25"/>
    </row>
    <row r="712" spans="1:3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X712" s="25"/>
      <c r="Y712" s="25"/>
      <c r="Z712" s="25"/>
      <c r="AA712" s="25"/>
      <c r="AB712" s="25"/>
      <c r="AC712" s="25"/>
      <c r="AD712" s="25"/>
      <c r="AE712" s="25"/>
    </row>
    <row r="713" spans="1:3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X713" s="25"/>
      <c r="Y713" s="25"/>
      <c r="Z713" s="25"/>
      <c r="AA713" s="25"/>
      <c r="AB713" s="25"/>
      <c r="AC713" s="25"/>
      <c r="AD713" s="25"/>
      <c r="AE713" s="25"/>
    </row>
    <row r="714" spans="1:3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X714" s="25"/>
      <c r="Y714" s="25"/>
      <c r="Z714" s="25"/>
      <c r="AA714" s="25"/>
      <c r="AB714" s="25"/>
      <c r="AC714" s="25"/>
      <c r="AD714" s="25"/>
      <c r="AE714" s="25"/>
    </row>
    <row r="715" spans="1:3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X715" s="25"/>
      <c r="Y715" s="25"/>
      <c r="Z715" s="25"/>
      <c r="AA715" s="25"/>
      <c r="AB715" s="25"/>
      <c r="AC715" s="25"/>
      <c r="AD715" s="25"/>
      <c r="AE715" s="25"/>
    </row>
    <row r="716" spans="1:3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X716" s="25"/>
      <c r="Y716" s="25"/>
      <c r="Z716" s="25"/>
      <c r="AA716" s="25"/>
      <c r="AB716" s="25"/>
      <c r="AC716" s="25"/>
      <c r="AD716" s="25"/>
      <c r="AE716" s="25"/>
    </row>
    <row r="717" spans="1:3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X717" s="12" t="s">
        <v>24</v>
      </c>
      <c r="Y717" s="12" t="s">
        <v>96</v>
      </c>
      <c r="Z717" s="12" t="s">
        <v>25</v>
      </c>
      <c r="AA717" s="25"/>
      <c r="AB717" s="25"/>
      <c r="AC717" s="25"/>
      <c r="AD717" s="25"/>
      <c r="AE717" s="25"/>
    </row>
    <row r="718" spans="1:3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W718" s="19" t="str">
        <f>IF(入力!$C$4="","",入力!$C$4)</f>
        <v>2015.08.15</v>
      </c>
      <c r="X718" s="24" t="str">
        <f>IF(特定項目一覧!AL23="","",特定項目一覧!AL23)</f>
        <v/>
      </c>
      <c r="Y718" s="31" t="str">
        <f>IF(特定項目一覧!AK23="","",特定項目一覧!AK23)</f>
        <v/>
      </c>
      <c r="Z718" s="32" t="str">
        <f>IF(特定項目一覧!AM23="","",特定項目一覧!AM23)</f>
        <v/>
      </c>
      <c r="AA718" s="25"/>
      <c r="AB718" s="25"/>
      <c r="AC718" s="25"/>
      <c r="AD718" s="25"/>
      <c r="AE718" s="25"/>
    </row>
    <row r="719" spans="1:3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W719" s="19"/>
      <c r="X719" s="24"/>
      <c r="Y719" s="24"/>
      <c r="Z719" s="24"/>
      <c r="AA719" s="25"/>
      <c r="AB719" s="25"/>
      <c r="AC719" s="25"/>
      <c r="AD719" s="25"/>
      <c r="AE719" s="25"/>
    </row>
    <row r="720" spans="1:3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W720" s="19"/>
      <c r="X720" s="34"/>
      <c r="Y720" s="34"/>
      <c r="Z720" s="35"/>
      <c r="AA720" s="25"/>
      <c r="AB720" s="25"/>
      <c r="AC720" s="25"/>
      <c r="AD720" s="25"/>
      <c r="AE720" s="25"/>
    </row>
    <row r="721" spans="1:3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X721" s="25"/>
      <c r="Y721" s="25"/>
      <c r="Z721" s="25"/>
      <c r="AA721" s="25"/>
      <c r="AB721" s="25"/>
      <c r="AC721" s="25"/>
      <c r="AD721" s="25"/>
      <c r="AE721" s="25"/>
    </row>
    <row r="722" spans="1:3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X722" s="25"/>
      <c r="Y722" s="25"/>
      <c r="Z722" s="25"/>
      <c r="AA722" s="25"/>
      <c r="AB722" s="25"/>
      <c r="AC722" s="25"/>
      <c r="AD722" s="25"/>
      <c r="AE722" s="25"/>
    </row>
    <row r="723" spans="1:3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X723" s="25"/>
      <c r="Y723" s="25"/>
      <c r="Z723" s="25"/>
      <c r="AA723" s="25"/>
      <c r="AB723" s="25"/>
      <c r="AC723" s="25"/>
      <c r="AD723" s="25"/>
      <c r="AE723" s="25"/>
    </row>
    <row r="724" spans="1:3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X724" s="25"/>
      <c r="Y724" s="25"/>
      <c r="Z724" s="25"/>
      <c r="AA724" s="25"/>
      <c r="AB724" s="25"/>
      <c r="AC724" s="25"/>
      <c r="AD724" s="25"/>
      <c r="AE724" s="25"/>
    </row>
    <row r="725" spans="1:3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X725" s="25"/>
      <c r="Y725" s="25"/>
      <c r="Z725" s="25"/>
      <c r="AA725" s="25"/>
      <c r="AB725" s="25"/>
      <c r="AC725" s="25"/>
      <c r="AD725" s="25"/>
      <c r="AE725" s="25"/>
    </row>
    <row r="726" spans="1:3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X726" s="25"/>
      <c r="Y726" s="25"/>
      <c r="Z726" s="25"/>
      <c r="AA726" s="25"/>
      <c r="AB726" s="25"/>
      <c r="AC726" s="25"/>
      <c r="AD726" s="25"/>
      <c r="AE726" s="25"/>
    </row>
    <row r="727" spans="1:3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X727" s="25"/>
      <c r="Y727" s="25"/>
      <c r="Z727" s="25"/>
      <c r="AA727" s="25"/>
      <c r="AB727" s="25"/>
      <c r="AC727" s="25"/>
      <c r="AD727" s="25"/>
      <c r="AE727" s="25"/>
    </row>
    <row r="728" spans="1:3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X728" s="25"/>
      <c r="Y728" s="25"/>
      <c r="Z728" s="25"/>
      <c r="AA728" s="25"/>
      <c r="AB728" s="25"/>
      <c r="AC728" s="25"/>
      <c r="AD728" s="25"/>
      <c r="AE728" s="25"/>
    </row>
    <row r="729" spans="1:3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X729" s="25"/>
      <c r="Y729" s="25"/>
      <c r="Z729" s="25"/>
      <c r="AA729" s="25"/>
      <c r="AB729" s="25"/>
      <c r="AC729" s="25"/>
      <c r="AD729" s="25"/>
      <c r="AE729" s="25"/>
    </row>
    <row r="730" spans="1:3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X730" s="25"/>
      <c r="Y730" s="25"/>
      <c r="Z730" s="25"/>
      <c r="AA730" s="25"/>
      <c r="AB730" s="25"/>
      <c r="AC730" s="25"/>
      <c r="AD730" s="25"/>
      <c r="AE730" s="25"/>
    </row>
    <row r="731" spans="1: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X731" s="25"/>
      <c r="Y731" s="25"/>
      <c r="Z731" s="25"/>
      <c r="AA731" s="25"/>
      <c r="AB731" s="25"/>
      <c r="AC731" s="25"/>
      <c r="AD731" s="25"/>
      <c r="AE731" s="25"/>
    </row>
    <row r="732" spans="1:31">
      <c r="X732" s="25"/>
      <c r="Y732" s="25"/>
      <c r="Z732" s="25"/>
      <c r="AA732" s="25"/>
      <c r="AB732" s="25"/>
      <c r="AC732" s="25"/>
      <c r="AD732" s="25"/>
      <c r="AE732" s="25"/>
    </row>
    <row r="733" spans="1:31">
      <c r="X733" s="25"/>
      <c r="Y733" s="25"/>
      <c r="Z733" s="25"/>
      <c r="AA733" s="25"/>
      <c r="AB733" s="25"/>
      <c r="AC733" s="25"/>
      <c r="AD733" s="25"/>
      <c r="AE733" s="25"/>
    </row>
    <row r="734" spans="1:31">
      <c r="X734" s="25"/>
      <c r="Y734" s="25"/>
      <c r="Z734" s="25"/>
      <c r="AA734" s="25"/>
      <c r="AB734" s="25"/>
      <c r="AC734" s="25"/>
      <c r="AD734" s="25"/>
      <c r="AE734" s="25"/>
    </row>
    <row r="735" spans="1:31">
      <c r="A735" s="628"/>
      <c r="B735" s="629"/>
      <c r="C735" s="629"/>
      <c r="D735" s="629"/>
      <c r="E735" s="629"/>
      <c r="F735" s="629"/>
      <c r="G735" s="629"/>
      <c r="H735" s="629"/>
      <c r="I735" s="629"/>
      <c r="J735" s="629"/>
      <c r="K735" s="630"/>
      <c r="L735" s="12" t="s">
        <v>20</v>
      </c>
      <c r="M735" s="637" t="s">
        <v>18</v>
      </c>
      <c r="N735" s="637"/>
      <c r="O735" s="637"/>
      <c r="P735" s="637"/>
      <c r="Q735" s="637"/>
      <c r="R735" s="637"/>
      <c r="S735" s="637"/>
      <c r="T735" s="637"/>
      <c r="U735" s="637"/>
      <c r="X735" s="12"/>
      <c r="Y735" s="167"/>
      <c r="Z735" s="167"/>
      <c r="AA735" s="167"/>
      <c r="AB735" s="167"/>
      <c r="AC735" s="167"/>
      <c r="AD735" s="167"/>
      <c r="AE735" s="167"/>
    </row>
    <row r="736" spans="1:31">
      <c r="A736" s="631"/>
      <c r="B736" s="632"/>
      <c r="C736" s="632"/>
      <c r="D736" s="632"/>
      <c r="E736" s="632"/>
      <c r="F736" s="632"/>
      <c r="G736" s="632"/>
      <c r="H736" s="632"/>
      <c r="I736" s="632"/>
      <c r="J736" s="632"/>
      <c r="K736" s="633"/>
      <c r="L736" s="12" t="s">
        <v>20</v>
      </c>
      <c r="M736" s="642" t="s">
        <v>19</v>
      </c>
      <c r="N736" s="642"/>
      <c r="O736" s="642"/>
      <c r="P736" s="642"/>
      <c r="Q736" s="642"/>
      <c r="R736" s="642"/>
      <c r="S736" s="642"/>
      <c r="T736" s="642"/>
      <c r="U736" s="642"/>
      <c r="X736" s="12"/>
      <c r="Y736" s="168"/>
      <c r="Z736" s="168"/>
      <c r="AA736" s="168"/>
      <c r="AB736" s="168"/>
      <c r="AC736" s="168"/>
      <c r="AD736" s="168"/>
      <c r="AE736" s="168"/>
    </row>
    <row r="737" spans="1:31">
      <c r="A737" s="634"/>
      <c r="B737" s="635"/>
      <c r="C737" s="635"/>
      <c r="D737" s="635"/>
      <c r="E737" s="635"/>
      <c r="F737" s="635"/>
      <c r="G737" s="635"/>
      <c r="H737" s="635"/>
      <c r="I737" s="635"/>
      <c r="J737" s="635"/>
      <c r="K737" s="636"/>
      <c r="L737" s="12" t="s">
        <v>20</v>
      </c>
      <c r="M737" s="643" t="s">
        <v>108</v>
      </c>
      <c r="N737" s="643"/>
      <c r="O737" s="643"/>
      <c r="P737" s="643"/>
      <c r="Q737" s="643"/>
      <c r="R737" s="643"/>
      <c r="S737" s="643"/>
      <c r="T737" s="643"/>
      <c r="U737" s="643"/>
      <c r="X737" s="12"/>
      <c r="Y737" s="169"/>
      <c r="Z737" s="169"/>
      <c r="AA737" s="169"/>
      <c r="AB737" s="169"/>
      <c r="AC737" s="169"/>
      <c r="AD737" s="169"/>
      <c r="AE737" s="169"/>
    </row>
    <row r="739" spans="1:31" ht="30" customHeight="1">
      <c r="A739" s="653" t="str">
        <f>$A$1</f>
        <v>２０１５年　全国●●●選抜　バレーボール体力指数レーダーチャート</v>
      </c>
      <c r="B739" s="653"/>
      <c r="C739" s="653"/>
      <c r="D739" s="653"/>
      <c r="E739" s="653"/>
      <c r="F739" s="653"/>
      <c r="G739" s="653"/>
      <c r="H739" s="653"/>
      <c r="I739" s="653"/>
      <c r="J739" s="653"/>
      <c r="K739" s="653"/>
      <c r="L739" s="653"/>
      <c r="M739" s="653"/>
      <c r="N739" s="653"/>
      <c r="O739" s="653"/>
      <c r="P739" s="653"/>
      <c r="Q739" s="653"/>
      <c r="R739" s="653"/>
      <c r="S739" s="653"/>
      <c r="T739" s="653"/>
      <c r="U739" s="653"/>
      <c r="X739" s="25"/>
      <c r="Y739" s="25"/>
      <c r="Z739" s="25"/>
      <c r="AA739" s="25"/>
      <c r="AB739" s="25"/>
      <c r="AC739" s="25"/>
      <c r="AD739" s="25"/>
      <c r="AE739" s="25"/>
    </row>
    <row r="740" spans="1:31" ht="22.5" customHeight="1">
      <c r="A740" s="10" t="s">
        <v>10</v>
      </c>
      <c r="B740" s="654" t="str">
        <f>IF(表示変換!B24="","",表示変換!B24)</f>
        <v/>
      </c>
      <c r="C740" s="654"/>
      <c r="D740" s="9"/>
      <c r="E740" s="10" t="s">
        <v>11</v>
      </c>
      <c r="F740" s="655" t="str">
        <f>IF(表示変換!I24="","",表示変換!I24)</f>
        <v/>
      </c>
      <c r="G740" s="655"/>
      <c r="H740" s="13" t="s">
        <v>12</v>
      </c>
      <c r="I740" s="14"/>
      <c r="J740" s="13" t="s">
        <v>13</v>
      </c>
      <c r="K740" s="655" t="str">
        <f>IF(表示変換!J24="","",表示変換!J24)</f>
        <v/>
      </c>
      <c r="L740" s="655"/>
      <c r="M740" s="10" t="s">
        <v>14</v>
      </c>
      <c r="N740" s="6"/>
      <c r="O740" s="654" t="s">
        <v>15</v>
      </c>
      <c r="P740" s="654"/>
      <c r="Q740" s="654" t="str">
        <f>IF(表示変換!H24="","",表示変換!H24)</f>
        <v/>
      </c>
      <c r="R740" s="654"/>
      <c r="S740" s="656" t="str">
        <f>IF(入力!$C$4="","",入力!$C$4)</f>
        <v>2015.08.15</v>
      </c>
      <c r="T740" s="656"/>
      <c r="U740" s="9" t="s">
        <v>102</v>
      </c>
      <c r="X740" s="25"/>
      <c r="Y740" s="25"/>
      <c r="Z740" s="25"/>
      <c r="AA740" s="25"/>
      <c r="AB740" s="25"/>
      <c r="AC740" s="25"/>
      <c r="AD740" s="25"/>
      <c r="AE740" s="25"/>
    </row>
    <row r="741" spans="1:31" ht="12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X741" s="25"/>
      <c r="Y741" s="25"/>
      <c r="Z741" s="25"/>
      <c r="AA741" s="25"/>
      <c r="AB741" s="25"/>
      <c r="AC741" s="25"/>
      <c r="AD741" s="25"/>
      <c r="AE741" s="25"/>
    </row>
    <row r="742" spans="1:31" ht="22.5" customHeight="1">
      <c r="A742" s="644" t="s">
        <v>5</v>
      </c>
      <c r="B742" s="647" t="s">
        <v>6</v>
      </c>
      <c r="C742" s="650" t="s">
        <v>0</v>
      </c>
      <c r="D742" s="638" t="s">
        <v>45</v>
      </c>
      <c r="E742" s="639"/>
      <c r="F742" s="638" t="s">
        <v>57</v>
      </c>
      <c r="G742" s="639"/>
      <c r="H742" s="638" t="s">
        <v>58</v>
      </c>
      <c r="I742" s="639"/>
      <c r="J742" s="638" t="s">
        <v>41</v>
      </c>
      <c r="K742" s="639"/>
      <c r="L742" s="640" t="s">
        <v>60</v>
      </c>
      <c r="M742" s="641"/>
      <c r="N742" s="640" t="s">
        <v>61</v>
      </c>
      <c r="O742" s="641"/>
      <c r="P742" s="640" t="s">
        <v>42</v>
      </c>
      <c r="Q742" s="641"/>
      <c r="R742" s="638" t="s">
        <v>46</v>
      </c>
      <c r="S742" s="639"/>
      <c r="T742" s="173" t="s">
        <v>1</v>
      </c>
      <c r="U742" s="174" t="s">
        <v>2</v>
      </c>
      <c r="X742" s="25"/>
      <c r="Y742" s="25"/>
      <c r="Z742" s="25"/>
      <c r="AA742" s="25"/>
      <c r="AB742" s="25"/>
      <c r="AC742" s="25"/>
      <c r="AD742" s="25"/>
      <c r="AE742" s="25"/>
    </row>
    <row r="743" spans="1:31">
      <c r="A743" s="645"/>
      <c r="B743" s="648"/>
      <c r="C743" s="651"/>
      <c r="D743" s="1" t="s">
        <v>3</v>
      </c>
      <c r="E743" s="3" t="s">
        <v>4</v>
      </c>
      <c r="F743" s="1" t="s">
        <v>3</v>
      </c>
      <c r="G743" s="3" t="s">
        <v>4</v>
      </c>
      <c r="H743" s="1" t="s">
        <v>3</v>
      </c>
      <c r="I743" s="3" t="s">
        <v>4</v>
      </c>
      <c r="J743" s="1" t="s">
        <v>3</v>
      </c>
      <c r="K743" s="3" t="s">
        <v>4</v>
      </c>
      <c r="L743" s="1" t="s">
        <v>3</v>
      </c>
      <c r="M743" s="3" t="s">
        <v>4</v>
      </c>
      <c r="N743" s="1" t="s">
        <v>3</v>
      </c>
      <c r="O743" s="3" t="s">
        <v>4</v>
      </c>
      <c r="P743" s="1" t="s">
        <v>3</v>
      </c>
      <c r="Q743" s="3" t="s">
        <v>4</v>
      </c>
      <c r="R743" s="1" t="s">
        <v>3</v>
      </c>
      <c r="S743" s="3" t="s">
        <v>4</v>
      </c>
      <c r="T743" s="7"/>
      <c r="U743" s="8"/>
      <c r="X743" s="25"/>
      <c r="Y743" s="25"/>
      <c r="Z743" s="25"/>
      <c r="AA743" s="25"/>
      <c r="AB743" s="25"/>
      <c r="AC743" s="25"/>
      <c r="AD743" s="25"/>
      <c r="AE743" s="25"/>
    </row>
    <row r="744" spans="1:31">
      <c r="A744" s="646"/>
      <c r="B744" s="649"/>
      <c r="C744" s="652"/>
      <c r="D744" s="2" t="str">
        <f>IF(表示変換!$N$5="","",表示変換!$N$5)</f>
        <v>sec</v>
      </c>
      <c r="E744" s="4" t="s">
        <v>7</v>
      </c>
      <c r="F744" s="2" t="str">
        <f>IF(表示変換!$O$5="","",表示変換!$O$5)</f>
        <v>sec</v>
      </c>
      <c r="G744" s="4" t="s">
        <v>7</v>
      </c>
      <c r="H744" s="2" t="str">
        <f>IF(表示変換!$P$5="","",表示変換!$P$5)</f>
        <v>sec</v>
      </c>
      <c r="I744" s="4" t="s">
        <v>7</v>
      </c>
      <c r="J744" s="2" t="str">
        <f>IF(表示変換!$Q$5="","",表示変換!$Q$5)</f>
        <v>cm</v>
      </c>
      <c r="K744" s="4" t="s">
        <v>7</v>
      </c>
      <c r="L744" s="2" t="str">
        <f>IF(表示変換!$R$5="","",表示変換!$R$5)</f>
        <v>cm</v>
      </c>
      <c r="M744" s="4" t="s">
        <v>7</v>
      </c>
      <c r="N744" s="2" t="str">
        <f>IF(表示変換!$S$5="","",表示変換!$S$5)</f>
        <v>m</v>
      </c>
      <c r="O744" s="4" t="s">
        <v>7</v>
      </c>
      <c r="P744" s="2" t="str">
        <f>IF(表示変換!$T$5="","",表示変換!$T$5)</f>
        <v>回</v>
      </c>
      <c r="Q744" s="4" t="s">
        <v>7</v>
      </c>
      <c r="R744" s="2" t="str">
        <f>IF(表示変換!$U$5="","",表示変換!$U$5)</f>
        <v>m</v>
      </c>
      <c r="S744" s="4" t="s">
        <v>7</v>
      </c>
      <c r="T744" s="2" t="s">
        <v>8</v>
      </c>
      <c r="U744" s="5" t="s">
        <v>9</v>
      </c>
      <c r="X744" s="26" t="s">
        <v>16</v>
      </c>
      <c r="Y744" s="26" t="s">
        <v>17</v>
      </c>
      <c r="Z744" s="26" t="s">
        <v>76</v>
      </c>
      <c r="AA744" s="26" t="s">
        <v>28</v>
      </c>
      <c r="AB744" s="26" t="s">
        <v>77</v>
      </c>
      <c r="AC744" s="26" t="s">
        <v>68</v>
      </c>
      <c r="AD744" s="26" t="s">
        <v>80</v>
      </c>
      <c r="AE744" s="11" t="s">
        <v>79</v>
      </c>
    </row>
    <row r="745" spans="1:31">
      <c r="A745" s="17" t="str">
        <f>IF(入力!$C$4="","",入力!$C$4)</f>
        <v>2015.08.15</v>
      </c>
      <c r="B745" s="20">
        <f>IF(表示変換!A24="","",表示変換!A24)</f>
        <v>19</v>
      </c>
      <c r="C745" s="18" t="str">
        <f>IF(表示変換!B24="","",表示変換!B24)</f>
        <v/>
      </c>
      <c r="D745" s="21" t="str">
        <f>IF(特定項目一覧!G24="","",特定項目一覧!G24)</f>
        <v/>
      </c>
      <c r="E745" s="27" t="str">
        <f>IF(特定項目一覧!H24="","",特定項目一覧!H24)</f>
        <v/>
      </c>
      <c r="F745" s="21" t="str">
        <f>IF(特定項目一覧!I24="","",特定項目一覧!I24)</f>
        <v/>
      </c>
      <c r="G745" s="22" t="str">
        <f>IF(特定項目一覧!J24="","",特定項目一覧!J24)</f>
        <v/>
      </c>
      <c r="H745" s="29" t="str">
        <f>IF(特定項目一覧!K24="","",特定項目一覧!K24)</f>
        <v/>
      </c>
      <c r="I745" s="27" t="str">
        <f>IF(特定項目一覧!L24="","",特定項目一覧!L24)</f>
        <v/>
      </c>
      <c r="J745" s="20" t="str">
        <f>IF(特定項目一覧!M24="","",特定項目一覧!M24)</f>
        <v/>
      </c>
      <c r="K745" s="22" t="str">
        <f>IF(特定項目一覧!N24="","",特定項目一覧!N24)</f>
        <v/>
      </c>
      <c r="L745" s="28" t="str">
        <f>IF(特定項目一覧!O24="","",特定項目一覧!O24)</f>
        <v/>
      </c>
      <c r="M745" s="27" t="str">
        <f>IF(特定項目一覧!P24="","",特定項目一覧!P24)</f>
        <v/>
      </c>
      <c r="N745" s="21" t="str">
        <f>IF(特定項目一覧!Q24="","",特定項目一覧!Q24)</f>
        <v/>
      </c>
      <c r="O745" s="22" t="str">
        <f>IF(特定項目一覧!R24="","",特定項目一覧!R24)</f>
        <v/>
      </c>
      <c r="P745" s="28" t="str">
        <f>IF(特定項目一覧!S24="","",特定項目一覧!S24)</f>
        <v/>
      </c>
      <c r="Q745" s="27" t="str">
        <f>IF(特定項目一覧!T24="","",特定項目一覧!T24)</f>
        <v/>
      </c>
      <c r="R745" s="20" t="str">
        <f>IF(特定項目一覧!U24="","",特定項目一覧!U24)</f>
        <v/>
      </c>
      <c r="S745" s="22" t="str">
        <f>IF(特定項目一覧!V24="","",特定項目一覧!V24)</f>
        <v/>
      </c>
      <c r="T745" s="28">
        <f>IF(特定項目一覧!W24="","",特定項目一覧!W24)</f>
        <v>0</v>
      </c>
      <c r="U745" s="22" t="str">
        <f>IF(特定項目一覧!X24="","",特定項目一覧!X24)</f>
        <v/>
      </c>
      <c r="W745" s="19" t="str">
        <f>IF(入力!$C$4="","",入力!$C$4)</f>
        <v>2015.08.15</v>
      </c>
      <c r="X745" s="30" t="str">
        <f>E745</f>
        <v/>
      </c>
      <c r="Y745" s="30" t="str">
        <f>G745</f>
        <v/>
      </c>
      <c r="Z745" s="30" t="str">
        <f>I745</f>
        <v/>
      </c>
      <c r="AA745" s="30" t="str">
        <f>K745</f>
        <v/>
      </c>
      <c r="AB745" s="30" t="str">
        <f>M745</f>
        <v/>
      </c>
      <c r="AC745" s="30" t="str">
        <f>O745</f>
        <v/>
      </c>
      <c r="AD745" s="30" t="str">
        <f>Q745</f>
        <v/>
      </c>
      <c r="AE745" s="30" t="str">
        <f>S745</f>
        <v/>
      </c>
    </row>
    <row r="746" spans="1:31">
      <c r="A746" s="71"/>
      <c r="B746" s="72"/>
      <c r="C746" s="73"/>
      <c r="D746" s="74"/>
      <c r="E746" s="75"/>
      <c r="F746" s="76"/>
      <c r="G746" s="77"/>
      <c r="H746" s="78"/>
      <c r="I746" s="75"/>
      <c r="J746" s="76"/>
      <c r="K746" s="77"/>
      <c r="L746" s="74"/>
      <c r="M746" s="75"/>
      <c r="N746" s="76"/>
      <c r="O746" s="77"/>
      <c r="P746" s="74"/>
      <c r="Q746" s="75"/>
      <c r="R746" s="72"/>
      <c r="S746" s="77"/>
      <c r="T746" s="78"/>
      <c r="U746" s="77"/>
      <c r="W746" s="19"/>
      <c r="X746" s="23"/>
      <c r="Y746" s="23"/>
      <c r="Z746" s="23"/>
      <c r="AA746" s="23"/>
      <c r="AB746" s="23"/>
      <c r="AC746" s="23"/>
      <c r="AD746" s="23"/>
      <c r="AE746" s="23"/>
    </row>
    <row r="747" spans="1:31">
      <c r="A747" s="79"/>
      <c r="B747" s="72"/>
      <c r="C747" s="77"/>
      <c r="D747" s="76"/>
      <c r="E747" s="77"/>
      <c r="F747" s="76"/>
      <c r="G747" s="77"/>
      <c r="H747" s="72"/>
      <c r="I747" s="77"/>
      <c r="J747" s="76"/>
      <c r="K747" s="77"/>
      <c r="L747" s="76"/>
      <c r="M747" s="77"/>
      <c r="N747" s="76"/>
      <c r="O747" s="77"/>
      <c r="P747" s="76"/>
      <c r="Q747" s="77"/>
      <c r="R747" s="72"/>
      <c r="S747" s="77"/>
      <c r="T747" s="72"/>
      <c r="U747" s="77"/>
      <c r="W747" s="19"/>
      <c r="X747" s="23"/>
      <c r="Y747" s="23"/>
      <c r="Z747" s="23"/>
      <c r="AA747" s="23"/>
      <c r="AB747" s="23"/>
      <c r="AC747" s="23"/>
      <c r="AD747" s="23"/>
      <c r="AE747" s="23"/>
    </row>
    <row r="748" spans="1:31">
      <c r="A748" s="79"/>
      <c r="B748" s="80"/>
      <c r="C748" s="81"/>
      <c r="D748" s="76"/>
      <c r="E748" s="75"/>
      <c r="F748" s="76"/>
      <c r="G748" s="77"/>
      <c r="H748" s="78"/>
      <c r="I748" s="75"/>
      <c r="J748" s="76"/>
      <c r="K748" s="77"/>
      <c r="L748" s="74"/>
      <c r="M748" s="75"/>
      <c r="N748" s="76"/>
      <c r="O748" s="77"/>
      <c r="P748" s="74"/>
      <c r="Q748" s="75"/>
      <c r="R748" s="72"/>
      <c r="S748" s="77"/>
      <c r="T748" s="78"/>
      <c r="U748" s="77"/>
      <c r="X748" s="25"/>
      <c r="Y748" s="25"/>
      <c r="Z748" s="25"/>
      <c r="AA748" s="25"/>
      <c r="AB748" s="25"/>
      <c r="AC748" s="25"/>
      <c r="AD748" s="25"/>
      <c r="AE748" s="25"/>
    </row>
    <row r="749" spans="1:3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X749" s="25"/>
      <c r="Y749" s="25"/>
      <c r="Z749" s="25"/>
      <c r="AA749" s="25"/>
      <c r="AB749" s="25"/>
      <c r="AC749" s="25"/>
      <c r="AD749" s="25"/>
      <c r="AE749" s="25"/>
    </row>
    <row r="750" spans="1:3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X750" s="25"/>
      <c r="Y750" s="25"/>
      <c r="Z750" s="25"/>
      <c r="AA750" s="25"/>
      <c r="AB750" s="25"/>
      <c r="AC750" s="25"/>
      <c r="AD750" s="25"/>
      <c r="AE750" s="25"/>
    </row>
    <row r="751" spans="1:3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X751" s="25"/>
      <c r="Y751" s="25"/>
      <c r="Z751" s="25"/>
      <c r="AA751" s="25"/>
      <c r="AB751" s="25"/>
      <c r="AC751" s="25"/>
      <c r="AD751" s="25"/>
      <c r="AE751" s="25"/>
    </row>
    <row r="752" spans="1:3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16"/>
      <c r="N752" s="6"/>
      <c r="O752" s="6"/>
      <c r="P752" s="6"/>
      <c r="Q752" s="6"/>
      <c r="R752" s="6"/>
      <c r="S752" s="6"/>
      <c r="T752" s="6"/>
      <c r="U752" s="6"/>
      <c r="X752" s="25"/>
      <c r="Y752" s="25"/>
      <c r="Z752" s="25"/>
      <c r="AA752" s="25"/>
      <c r="AB752" s="25"/>
      <c r="AC752" s="25"/>
      <c r="AD752" s="25"/>
      <c r="AE752" s="25"/>
    </row>
    <row r="753" spans="1:3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X753" s="25"/>
      <c r="Y753" s="25"/>
      <c r="Z753" s="25"/>
      <c r="AA753" s="25"/>
      <c r="AB753" s="25"/>
      <c r="AC753" s="25"/>
      <c r="AD753" s="25"/>
      <c r="AE753" s="25"/>
    </row>
    <row r="754" spans="1:3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X754" s="25"/>
      <c r="Y754" s="25"/>
      <c r="Z754" s="25"/>
      <c r="AA754" s="25"/>
      <c r="AB754" s="25"/>
      <c r="AC754" s="25"/>
      <c r="AD754" s="25"/>
      <c r="AE754" s="25"/>
    </row>
    <row r="755" spans="1:3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X755" s="25"/>
      <c r="Y755" s="25"/>
      <c r="Z755" s="25"/>
      <c r="AA755" s="25"/>
      <c r="AB755" s="25"/>
      <c r="AC755" s="25"/>
      <c r="AD755" s="25"/>
      <c r="AE755" s="25"/>
    </row>
    <row r="756" spans="1:3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X756" s="25"/>
      <c r="Y756" s="25"/>
      <c r="Z756" s="25"/>
      <c r="AA756" s="25"/>
      <c r="AB756" s="25"/>
      <c r="AC756" s="25"/>
      <c r="AD756" s="25"/>
      <c r="AE756" s="25"/>
    </row>
    <row r="757" spans="1:3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X757" s="25"/>
      <c r="Y757" s="25"/>
      <c r="Z757" s="25"/>
      <c r="AA757" s="25"/>
      <c r="AB757" s="25"/>
      <c r="AC757" s="25"/>
      <c r="AD757" s="25"/>
      <c r="AE757" s="25"/>
    </row>
    <row r="758" spans="1:3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X758" s="12" t="s">
        <v>24</v>
      </c>
      <c r="Y758" s="12" t="s">
        <v>96</v>
      </c>
      <c r="Z758" s="12" t="s">
        <v>25</v>
      </c>
      <c r="AA758" s="25"/>
      <c r="AB758" s="25"/>
      <c r="AC758" s="25"/>
      <c r="AD758" s="25"/>
      <c r="AE758" s="25"/>
    </row>
    <row r="759" spans="1:3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W759" s="19" t="str">
        <f>IF(入力!$C$4="","",入力!$C$4)</f>
        <v>2015.08.15</v>
      </c>
      <c r="X759" s="24" t="str">
        <f>IF(特定項目一覧!AL24="","",特定項目一覧!AL24)</f>
        <v/>
      </c>
      <c r="Y759" s="31" t="str">
        <f>IF(特定項目一覧!AK24="","",特定項目一覧!AK24)</f>
        <v/>
      </c>
      <c r="Z759" s="32" t="str">
        <f>IF(特定項目一覧!AM24="","",特定項目一覧!AM24)</f>
        <v/>
      </c>
      <c r="AA759" s="25"/>
      <c r="AB759" s="25"/>
      <c r="AC759" s="25"/>
      <c r="AD759" s="25"/>
      <c r="AE759" s="25"/>
    </row>
    <row r="760" spans="1:3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W760" s="19"/>
      <c r="X760" s="24"/>
      <c r="Y760" s="24"/>
      <c r="Z760" s="24"/>
      <c r="AA760" s="25"/>
      <c r="AB760" s="25"/>
      <c r="AC760" s="25"/>
      <c r="AD760" s="25"/>
      <c r="AE760" s="25"/>
    </row>
    <row r="761" spans="1:3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W761" s="19"/>
      <c r="X761" s="34"/>
      <c r="Y761" s="34"/>
      <c r="Z761" s="35"/>
      <c r="AA761" s="25"/>
      <c r="AB761" s="25"/>
      <c r="AC761" s="25"/>
      <c r="AD761" s="25"/>
      <c r="AE761" s="25"/>
    </row>
    <row r="762" spans="1:3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X762" s="25"/>
      <c r="Y762" s="25"/>
      <c r="Z762" s="25"/>
      <c r="AA762" s="25"/>
      <c r="AB762" s="25"/>
      <c r="AC762" s="25"/>
      <c r="AD762" s="25"/>
      <c r="AE762" s="25"/>
    </row>
    <row r="763" spans="1:3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X763" s="25"/>
      <c r="Y763" s="25"/>
      <c r="Z763" s="25"/>
      <c r="AA763" s="25"/>
      <c r="AB763" s="25"/>
      <c r="AC763" s="25"/>
      <c r="AD763" s="25"/>
      <c r="AE763" s="25"/>
    </row>
    <row r="764" spans="1:3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X764" s="25"/>
      <c r="Y764" s="25"/>
      <c r="Z764" s="25"/>
      <c r="AA764" s="25"/>
      <c r="AB764" s="25"/>
      <c r="AC764" s="25"/>
      <c r="AD764" s="25"/>
      <c r="AE764" s="25"/>
    </row>
    <row r="765" spans="1:3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X765" s="25"/>
      <c r="Y765" s="25"/>
      <c r="Z765" s="25"/>
      <c r="AA765" s="25"/>
      <c r="AB765" s="25"/>
      <c r="AC765" s="25"/>
      <c r="AD765" s="25"/>
      <c r="AE765" s="25"/>
    </row>
    <row r="766" spans="1:3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X766" s="25"/>
      <c r="Y766" s="25"/>
      <c r="Z766" s="25"/>
      <c r="AA766" s="25"/>
      <c r="AB766" s="25"/>
      <c r="AC766" s="25"/>
      <c r="AD766" s="25"/>
      <c r="AE766" s="25"/>
    </row>
    <row r="767" spans="1:3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X767" s="25"/>
      <c r="Y767" s="25"/>
      <c r="Z767" s="25"/>
      <c r="AA767" s="25"/>
      <c r="AB767" s="25"/>
      <c r="AC767" s="25"/>
      <c r="AD767" s="25"/>
      <c r="AE767" s="25"/>
    </row>
    <row r="768" spans="1:3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X768" s="25"/>
      <c r="Y768" s="25"/>
      <c r="Z768" s="25"/>
      <c r="AA768" s="25"/>
      <c r="AB768" s="25"/>
      <c r="AC768" s="25"/>
      <c r="AD768" s="25"/>
      <c r="AE768" s="25"/>
    </row>
    <row r="769" spans="1:3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X769" s="25"/>
      <c r="Y769" s="25"/>
      <c r="Z769" s="25"/>
      <c r="AA769" s="25"/>
      <c r="AB769" s="25"/>
      <c r="AC769" s="25"/>
      <c r="AD769" s="25"/>
      <c r="AE769" s="25"/>
    </row>
    <row r="770" spans="1:3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X770" s="25"/>
      <c r="Y770" s="25"/>
      <c r="Z770" s="25"/>
      <c r="AA770" s="25"/>
      <c r="AB770" s="25"/>
      <c r="AC770" s="25"/>
      <c r="AD770" s="25"/>
      <c r="AE770" s="25"/>
    </row>
    <row r="771" spans="1:3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X771" s="25"/>
      <c r="Y771" s="25"/>
      <c r="Z771" s="25"/>
      <c r="AA771" s="25"/>
      <c r="AB771" s="25"/>
      <c r="AC771" s="25"/>
      <c r="AD771" s="25"/>
      <c r="AE771" s="25"/>
    </row>
    <row r="772" spans="1:3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X772" s="25"/>
      <c r="Y772" s="25"/>
      <c r="Z772" s="25"/>
      <c r="AA772" s="25"/>
      <c r="AB772" s="25"/>
      <c r="AC772" s="25"/>
      <c r="AD772" s="25"/>
      <c r="AE772" s="25"/>
    </row>
    <row r="773" spans="1:31">
      <c r="X773" s="25"/>
      <c r="Y773" s="25"/>
      <c r="Z773" s="25"/>
      <c r="AA773" s="25"/>
      <c r="AB773" s="25"/>
      <c r="AC773" s="25"/>
      <c r="AD773" s="25"/>
      <c r="AE773" s="25"/>
    </row>
    <row r="774" spans="1:31">
      <c r="X774" s="25"/>
      <c r="Y774" s="25"/>
      <c r="Z774" s="25"/>
      <c r="AA774" s="25"/>
      <c r="AB774" s="25"/>
      <c r="AC774" s="25"/>
      <c r="AD774" s="25"/>
      <c r="AE774" s="25"/>
    </row>
    <row r="775" spans="1:31">
      <c r="X775" s="25"/>
      <c r="Y775" s="25"/>
      <c r="Z775" s="25"/>
      <c r="AA775" s="25"/>
      <c r="AB775" s="25"/>
      <c r="AC775" s="25"/>
      <c r="AD775" s="25"/>
      <c r="AE775" s="25"/>
    </row>
    <row r="776" spans="1:31">
      <c r="A776" s="628"/>
      <c r="B776" s="629"/>
      <c r="C776" s="629"/>
      <c r="D776" s="629"/>
      <c r="E776" s="629"/>
      <c r="F776" s="629"/>
      <c r="G776" s="629"/>
      <c r="H776" s="629"/>
      <c r="I776" s="629"/>
      <c r="J776" s="629"/>
      <c r="K776" s="630"/>
      <c r="L776" s="12" t="s">
        <v>20</v>
      </c>
      <c r="M776" s="637" t="s">
        <v>18</v>
      </c>
      <c r="N776" s="637"/>
      <c r="O776" s="637"/>
      <c r="P776" s="637"/>
      <c r="Q776" s="637"/>
      <c r="R776" s="637"/>
      <c r="S776" s="637"/>
      <c r="T776" s="637"/>
      <c r="U776" s="637"/>
      <c r="X776" s="12"/>
      <c r="Y776" s="167"/>
      <c r="Z776" s="167"/>
      <c r="AA776" s="167"/>
      <c r="AB776" s="167"/>
      <c r="AC776" s="167"/>
      <c r="AD776" s="167"/>
      <c r="AE776" s="167"/>
    </row>
    <row r="777" spans="1:31">
      <c r="A777" s="631"/>
      <c r="B777" s="632"/>
      <c r="C777" s="632"/>
      <c r="D777" s="632"/>
      <c r="E777" s="632"/>
      <c r="F777" s="632"/>
      <c r="G777" s="632"/>
      <c r="H777" s="632"/>
      <c r="I777" s="632"/>
      <c r="J777" s="632"/>
      <c r="K777" s="633"/>
      <c r="L777" s="12" t="s">
        <v>20</v>
      </c>
      <c r="M777" s="642" t="s">
        <v>19</v>
      </c>
      <c r="N777" s="642"/>
      <c r="O777" s="642"/>
      <c r="P777" s="642"/>
      <c r="Q777" s="642"/>
      <c r="R777" s="642"/>
      <c r="S777" s="642"/>
      <c r="T777" s="642"/>
      <c r="U777" s="642"/>
      <c r="X777" s="12"/>
      <c r="Y777" s="168"/>
      <c r="Z777" s="168"/>
      <c r="AA777" s="168"/>
      <c r="AB777" s="168"/>
      <c r="AC777" s="168"/>
      <c r="AD777" s="168"/>
      <c r="AE777" s="168"/>
    </row>
    <row r="778" spans="1:31">
      <c r="A778" s="634"/>
      <c r="B778" s="635"/>
      <c r="C778" s="635"/>
      <c r="D778" s="635"/>
      <c r="E778" s="635"/>
      <c r="F778" s="635"/>
      <c r="G778" s="635"/>
      <c r="H778" s="635"/>
      <c r="I778" s="635"/>
      <c r="J778" s="635"/>
      <c r="K778" s="636"/>
      <c r="L778" s="12" t="s">
        <v>20</v>
      </c>
      <c r="M778" s="643" t="s">
        <v>108</v>
      </c>
      <c r="N778" s="643"/>
      <c r="O778" s="643"/>
      <c r="P778" s="643"/>
      <c r="Q778" s="643"/>
      <c r="R778" s="643"/>
      <c r="S778" s="643"/>
      <c r="T778" s="643"/>
      <c r="U778" s="643"/>
      <c r="X778" s="12"/>
      <c r="Y778" s="169"/>
      <c r="Z778" s="169"/>
      <c r="AA778" s="169"/>
      <c r="AB778" s="169"/>
      <c r="AC778" s="169"/>
      <c r="AD778" s="169"/>
      <c r="AE778" s="169"/>
    </row>
    <row r="780" spans="1:31" ht="30" customHeight="1">
      <c r="A780" s="653" t="str">
        <f>$A$1</f>
        <v>２０１５年　全国●●●選抜　バレーボール体力指数レーダーチャート</v>
      </c>
      <c r="B780" s="653"/>
      <c r="C780" s="653"/>
      <c r="D780" s="653"/>
      <c r="E780" s="653"/>
      <c r="F780" s="653"/>
      <c r="G780" s="653"/>
      <c r="H780" s="653"/>
      <c r="I780" s="653"/>
      <c r="J780" s="653"/>
      <c r="K780" s="653"/>
      <c r="L780" s="653"/>
      <c r="M780" s="653"/>
      <c r="N780" s="653"/>
      <c r="O780" s="653"/>
      <c r="P780" s="653"/>
      <c r="Q780" s="653"/>
      <c r="R780" s="653"/>
      <c r="S780" s="653"/>
      <c r="T780" s="653"/>
      <c r="U780" s="653"/>
      <c r="X780" s="25"/>
      <c r="Y780" s="25"/>
      <c r="Z780" s="25"/>
      <c r="AA780" s="25"/>
      <c r="AB780" s="25"/>
      <c r="AC780" s="25"/>
      <c r="AD780" s="25"/>
      <c r="AE780" s="25"/>
    </row>
    <row r="781" spans="1:31" ht="22.5" customHeight="1">
      <c r="A781" s="10" t="s">
        <v>10</v>
      </c>
      <c r="B781" s="654" t="str">
        <f>IF(表示変換!B25="","",表示変換!B25)</f>
        <v/>
      </c>
      <c r="C781" s="654"/>
      <c r="D781" s="9"/>
      <c r="E781" s="10" t="s">
        <v>11</v>
      </c>
      <c r="F781" s="655" t="str">
        <f>IF(表示変換!I25="","",表示変換!I25)</f>
        <v/>
      </c>
      <c r="G781" s="655"/>
      <c r="H781" s="13" t="s">
        <v>12</v>
      </c>
      <c r="I781" s="14"/>
      <c r="J781" s="13" t="s">
        <v>13</v>
      </c>
      <c r="K781" s="655" t="str">
        <f>IF(表示変換!J25="","",表示変換!J25)</f>
        <v/>
      </c>
      <c r="L781" s="655"/>
      <c r="M781" s="10" t="s">
        <v>14</v>
      </c>
      <c r="N781" s="6"/>
      <c r="O781" s="654" t="s">
        <v>15</v>
      </c>
      <c r="P781" s="654"/>
      <c r="Q781" s="654" t="str">
        <f>IF(表示変換!H25="","",表示変換!H25)</f>
        <v/>
      </c>
      <c r="R781" s="654"/>
      <c r="S781" s="656" t="str">
        <f>IF(入力!$C$4="","",入力!$C$4)</f>
        <v>2015.08.15</v>
      </c>
      <c r="T781" s="656"/>
      <c r="U781" s="9" t="s">
        <v>102</v>
      </c>
      <c r="X781" s="25"/>
      <c r="Y781" s="25"/>
      <c r="Z781" s="25"/>
      <c r="AA781" s="25"/>
      <c r="AB781" s="25"/>
      <c r="AC781" s="25"/>
      <c r="AD781" s="25"/>
      <c r="AE781" s="25"/>
    </row>
    <row r="782" spans="1:31" ht="12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X782" s="25"/>
      <c r="Y782" s="25"/>
      <c r="Z782" s="25"/>
      <c r="AA782" s="25"/>
      <c r="AB782" s="25"/>
      <c r="AC782" s="25"/>
      <c r="AD782" s="25"/>
      <c r="AE782" s="25"/>
    </row>
    <row r="783" spans="1:31" ht="22.5" customHeight="1">
      <c r="A783" s="644" t="s">
        <v>5</v>
      </c>
      <c r="B783" s="647" t="s">
        <v>6</v>
      </c>
      <c r="C783" s="650" t="s">
        <v>0</v>
      </c>
      <c r="D783" s="638" t="s">
        <v>45</v>
      </c>
      <c r="E783" s="639"/>
      <c r="F783" s="638" t="s">
        <v>57</v>
      </c>
      <c r="G783" s="639"/>
      <c r="H783" s="638" t="s">
        <v>58</v>
      </c>
      <c r="I783" s="639"/>
      <c r="J783" s="638" t="s">
        <v>41</v>
      </c>
      <c r="K783" s="639"/>
      <c r="L783" s="640" t="s">
        <v>60</v>
      </c>
      <c r="M783" s="641"/>
      <c r="N783" s="640" t="s">
        <v>61</v>
      </c>
      <c r="O783" s="641"/>
      <c r="P783" s="640" t="s">
        <v>42</v>
      </c>
      <c r="Q783" s="641"/>
      <c r="R783" s="638" t="s">
        <v>46</v>
      </c>
      <c r="S783" s="639"/>
      <c r="T783" s="173" t="s">
        <v>1</v>
      </c>
      <c r="U783" s="174" t="s">
        <v>2</v>
      </c>
      <c r="X783" s="25"/>
      <c r="Y783" s="25"/>
      <c r="Z783" s="25"/>
      <c r="AA783" s="25"/>
      <c r="AB783" s="25"/>
      <c r="AC783" s="25"/>
      <c r="AD783" s="25"/>
      <c r="AE783" s="25"/>
    </row>
    <row r="784" spans="1:31">
      <c r="A784" s="645"/>
      <c r="B784" s="648"/>
      <c r="C784" s="651"/>
      <c r="D784" s="1" t="s">
        <v>3</v>
      </c>
      <c r="E784" s="3" t="s">
        <v>4</v>
      </c>
      <c r="F784" s="1" t="s">
        <v>3</v>
      </c>
      <c r="G784" s="3" t="s">
        <v>4</v>
      </c>
      <c r="H784" s="1" t="s">
        <v>3</v>
      </c>
      <c r="I784" s="3" t="s">
        <v>4</v>
      </c>
      <c r="J784" s="1" t="s">
        <v>3</v>
      </c>
      <c r="K784" s="3" t="s">
        <v>4</v>
      </c>
      <c r="L784" s="1" t="s">
        <v>3</v>
      </c>
      <c r="M784" s="3" t="s">
        <v>4</v>
      </c>
      <c r="N784" s="1" t="s">
        <v>3</v>
      </c>
      <c r="O784" s="3" t="s">
        <v>4</v>
      </c>
      <c r="P784" s="1" t="s">
        <v>3</v>
      </c>
      <c r="Q784" s="3" t="s">
        <v>4</v>
      </c>
      <c r="R784" s="1" t="s">
        <v>3</v>
      </c>
      <c r="S784" s="3" t="s">
        <v>4</v>
      </c>
      <c r="T784" s="7"/>
      <c r="U784" s="8"/>
      <c r="X784" s="25"/>
      <c r="Y784" s="25"/>
      <c r="Z784" s="25"/>
      <c r="AA784" s="25"/>
      <c r="AB784" s="25"/>
      <c r="AC784" s="25"/>
      <c r="AD784" s="25"/>
      <c r="AE784" s="25"/>
    </row>
    <row r="785" spans="1:31">
      <c r="A785" s="646"/>
      <c r="B785" s="649"/>
      <c r="C785" s="652"/>
      <c r="D785" s="2" t="str">
        <f>IF(表示変換!$N$5="","",表示変換!$N$5)</f>
        <v>sec</v>
      </c>
      <c r="E785" s="4" t="s">
        <v>7</v>
      </c>
      <c r="F785" s="2" t="str">
        <f>IF(表示変換!$O$5="","",表示変換!$O$5)</f>
        <v>sec</v>
      </c>
      <c r="G785" s="4" t="s">
        <v>7</v>
      </c>
      <c r="H785" s="2" t="str">
        <f>IF(表示変換!$P$5="","",表示変換!$P$5)</f>
        <v>sec</v>
      </c>
      <c r="I785" s="4" t="s">
        <v>7</v>
      </c>
      <c r="J785" s="2" t="str">
        <f>IF(表示変換!$Q$5="","",表示変換!$Q$5)</f>
        <v>cm</v>
      </c>
      <c r="K785" s="4" t="s">
        <v>7</v>
      </c>
      <c r="L785" s="2" t="str">
        <f>IF(表示変換!$R$5="","",表示変換!$R$5)</f>
        <v>cm</v>
      </c>
      <c r="M785" s="4" t="s">
        <v>7</v>
      </c>
      <c r="N785" s="2" t="str">
        <f>IF(表示変換!$S$5="","",表示変換!$S$5)</f>
        <v>m</v>
      </c>
      <c r="O785" s="4" t="s">
        <v>7</v>
      </c>
      <c r="P785" s="2" t="str">
        <f>IF(表示変換!$T$5="","",表示変換!$T$5)</f>
        <v>回</v>
      </c>
      <c r="Q785" s="4" t="s">
        <v>7</v>
      </c>
      <c r="R785" s="2" t="str">
        <f>IF(表示変換!$U$5="","",表示変換!$U$5)</f>
        <v>m</v>
      </c>
      <c r="S785" s="4" t="s">
        <v>7</v>
      </c>
      <c r="T785" s="2" t="s">
        <v>8</v>
      </c>
      <c r="U785" s="5" t="s">
        <v>9</v>
      </c>
      <c r="X785" s="26" t="s">
        <v>16</v>
      </c>
      <c r="Y785" s="26" t="s">
        <v>17</v>
      </c>
      <c r="Z785" s="26" t="s">
        <v>76</v>
      </c>
      <c r="AA785" s="26" t="s">
        <v>28</v>
      </c>
      <c r="AB785" s="26" t="s">
        <v>77</v>
      </c>
      <c r="AC785" s="26" t="s">
        <v>68</v>
      </c>
      <c r="AD785" s="26" t="s">
        <v>80</v>
      </c>
      <c r="AE785" s="11" t="s">
        <v>79</v>
      </c>
    </row>
    <row r="786" spans="1:31">
      <c r="A786" s="17" t="str">
        <f>IF(入力!$C$4="","",入力!$C$4)</f>
        <v>2015.08.15</v>
      </c>
      <c r="B786" s="20">
        <f>IF(表示変換!A25="","",表示変換!A25)</f>
        <v>20</v>
      </c>
      <c r="C786" s="18" t="str">
        <f>IF(表示変換!B25="","",表示変換!B25)</f>
        <v/>
      </c>
      <c r="D786" s="21" t="str">
        <f>IF(特定項目一覧!G25="","",特定項目一覧!G25)</f>
        <v/>
      </c>
      <c r="E786" s="27" t="str">
        <f>IF(特定項目一覧!H25="","",特定項目一覧!H25)</f>
        <v/>
      </c>
      <c r="F786" s="21" t="str">
        <f>IF(特定項目一覧!I25="","",特定項目一覧!I25)</f>
        <v/>
      </c>
      <c r="G786" s="22" t="str">
        <f>IF(特定項目一覧!J25="","",特定項目一覧!J25)</f>
        <v/>
      </c>
      <c r="H786" s="29" t="str">
        <f>IF(特定項目一覧!K25="","",特定項目一覧!K25)</f>
        <v/>
      </c>
      <c r="I786" s="27" t="str">
        <f>IF(特定項目一覧!L25="","",特定項目一覧!L25)</f>
        <v/>
      </c>
      <c r="J786" s="20" t="str">
        <f>IF(特定項目一覧!M25="","",特定項目一覧!M25)</f>
        <v/>
      </c>
      <c r="K786" s="22" t="str">
        <f>IF(特定項目一覧!N25="","",特定項目一覧!N25)</f>
        <v/>
      </c>
      <c r="L786" s="28" t="str">
        <f>IF(特定項目一覧!O25="","",特定項目一覧!O25)</f>
        <v/>
      </c>
      <c r="M786" s="27" t="str">
        <f>IF(特定項目一覧!P25="","",特定項目一覧!P25)</f>
        <v/>
      </c>
      <c r="N786" s="21" t="str">
        <f>IF(特定項目一覧!Q25="","",特定項目一覧!Q25)</f>
        <v/>
      </c>
      <c r="O786" s="22" t="str">
        <f>IF(特定項目一覧!R25="","",特定項目一覧!R25)</f>
        <v/>
      </c>
      <c r="P786" s="28" t="str">
        <f>IF(特定項目一覧!S25="","",特定項目一覧!S25)</f>
        <v/>
      </c>
      <c r="Q786" s="27" t="str">
        <f>IF(特定項目一覧!T25="","",特定項目一覧!T25)</f>
        <v/>
      </c>
      <c r="R786" s="20" t="str">
        <f>IF(特定項目一覧!U25="","",特定項目一覧!U25)</f>
        <v/>
      </c>
      <c r="S786" s="22" t="str">
        <f>IF(特定項目一覧!V25="","",特定項目一覧!V25)</f>
        <v/>
      </c>
      <c r="T786" s="28">
        <f>IF(特定項目一覧!W25="","",特定項目一覧!W25)</f>
        <v>0</v>
      </c>
      <c r="U786" s="22" t="str">
        <f>IF(特定項目一覧!X25="","",特定項目一覧!X25)</f>
        <v/>
      </c>
      <c r="W786" s="19" t="str">
        <f>IF(入力!$C$4="","",入力!$C$4)</f>
        <v>2015.08.15</v>
      </c>
      <c r="X786" s="30" t="str">
        <f>E786</f>
        <v/>
      </c>
      <c r="Y786" s="30" t="str">
        <f>G786</f>
        <v/>
      </c>
      <c r="Z786" s="30" t="str">
        <f>I786</f>
        <v/>
      </c>
      <c r="AA786" s="30" t="str">
        <f>K786</f>
        <v/>
      </c>
      <c r="AB786" s="30" t="str">
        <f>M786</f>
        <v/>
      </c>
      <c r="AC786" s="30" t="str">
        <f>O786</f>
        <v/>
      </c>
      <c r="AD786" s="30" t="str">
        <f>Q786</f>
        <v/>
      </c>
      <c r="AE786" s="30" t="str">
        <f>S786</f>
        <v/>
      </c>
    </row>
    <row r="787" spans="1:31">
      <c r="A787" s="71"/>
      <c r="B787" s="72"/>
      <c r="C787" s="73"/>
      <c r="D787" s="74"/>
      <c r="E787" s="75"/>
      <c r="F787" s="76"/>
      <c r="G787" s="77"/>
      <c r="H787" s="78"/>
      <c r="I787" s="75"/>
      <c r="J787" s="76"/>
      <c r="K787" s="77"/>
      <c r="L787" s="74"/>
      <c r="M787" s="75"/>
      <c r="N787" s="76"/>
      <c r="O787" s="77"/>
      <c r="P787" s="74"/>
      <c r="Q787" s="75"/>
      <c r="R787" s="72"/>
      <c r="S787" s="77"/>
      <c r="T787" s="78"/>
      <c r="U787" s="77"/>
      <c r="W787" s="19"/>
      <c r="X787" s="23"/>
      <c r="Y787" s="23"/>
      <c r="Z787" s="23"/>
      <c r="AA787" s="23"/>
      <c r="AB787" s="23"/>
      <c r="AC787" s="23"/>
      <c r="AD787" s="23"/>
      <c r="AE787" s="23"/>
    </row>
    <row r="788" spans="1:31">
      <c r="A788" s="79"/>
      <c r="B788" s="72"/>
      <c r="C788" s="77"/>
      <c r="D788" s="76"/>
      <c r="E788" s="77"/>
      <c r="F788" s="76"/>
      <c r="G788" s="77"/>
      <c r="H788" s="72"/>
      <c r="I788" s="77"/>
      <c r="J788" s="76"/>
      <c r="K788" s="77"/>
      <c r="L788" s="76"/>
      <c r="M788" s="77"/>
      <c r="N788" s="76"/>
      <c r="O788" s="77"/>
      <c r="P788" s="76"/>
      <c r="Q788" s="77"/>
      <c r="R788" s="72"/>
      <c r="S788" s="77"/>
      <c r="T788" s="72"/>
      <c r="U788" s="77"/>
      <c r="W788" s="19"/>
      <c r="X788" s="23"/>
      <c r="Y788" s="23"/>
      <c r="Z788" s="23"/>
      <c r="AA788" s="23"/>
      <c r="AB788" s="23"/>
      <c r="AC788" s="23"/>
      <c r="AD788" s="23"/>
      <c r="AE788" s="23"/>
    </row>
    <row r="789" spans="1:31">
      <c r="A789" s="79"/>
      <c r="B789" s="80"/>
      <c r="C789" s="81"/>
      <c r="D789" s="76"/>
      <c r="E789" s="75"/>
      <c r="F789" s="76"/>
      <c r="G789" s="77"/>
      <c r="H789" s="78"/>
      <c r="I789" s="75"/>
      <c r="J789" s="76"/>
      <c r="K789" s="77"/>
      <c r="L789" s="74"/>
      <c r="M789" s="75"/>
      <c r="N789" s="76"/>
      <c r="O789" s="77"/>
      <c r="P789" s="74"/>
      <c r="Q789" s="75"/>
      <c r="R789" s="72"/>
      <c r="S789" s="77"/>
      <c r="T789" s="78"/>
      <c r="U789" s="77"/>
      <c r="X789" s="25"/>
      <c r="Y789" s="25"/>
      <c r="Z789" s="25"/>
      <c r="AA789" s="25"/>
      <c r="AB789" s="25"/>
      <c r="AC789" s="25"/>
      <c r="AD789" s="25"/>
      <c r="AE789" s="25"/>
    </row>
    <row r="790" spans="1:3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X790" s="25"/>
      <c r="Y790" s="25"/>
      <c r="Z790" s="25"/>
      <c r="AA790" s="25"/>
      <c r="AB790" s="25"/>
      <c r="AC790" s="25"/>
      <c r="AD790" s="25"/>
      <c r="AE790" s="25"/>
    </row>
    <row r="791" spans="1:3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X791" s="25"/>
      <c r="Y791" s="25"/>
      <c r="Z791" s="25"/>
      <c r="AA791" s="25"/>
      <c r="AB791" s="25"/>
      <c r="AC791" s="25"/>
      <c r="AD791" s="25"/>
      <c r="AE791" s="25"/>
    </row>
    <row r="792" spans="1:3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X792" s="25"/>
      <c r="Y792" s="25"/>
      <c r="Z792" s="25"/>
      <c r="AA792" s="25"/>
      <c r="AB792" s="25"/>
      <c r="AC792" s="25"/>
      <c r="AD792" s="25"/>
      <c r="AE792" s="25"/>
    </row>
    <row r="793" spans="1:3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16"/>
      <c r="N793" s="6"/>
      <c r="O793" s="6"/>
      <c r="P793" s="6"/>
      <c r="Q793" s="6"/>
      <c r="R793" s="6"/>
      <c r="S793" s="6"/>
      <c r="T793" s="6"/>
      <c r="U793" s="6"/>
      <c r="X793" s="25"/>
      <c r="Y793" s="25"/>
      <c r="Z793" s="25"/>
      <c r="AA793" s="25"/>
      <c r="AB793" s="25"/>
      <c r="AC793" s="25"/>
      <c r="AD793" s="25"/>
      <c r="AE793" s="25"/>
    </row>
    <row r="794" spans="1:3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X794" s="25"/>
      <c r="Y794" s="25"/>
      <c r="Z794" s="25"/>
      <c r="AA794" s="25"/>
      <c r="AB794" s="25"/>
      <c r="AC794" s="25"/>
      <c r="AD794" s="25"/>
      <c r="AE794" s="25"/>
    </row>
    <row r="795" spans="1:3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X795" s="25"/>
      <c r="Y795" s="25"/>
      <c r="Z795" s="25"/>
      <c r="AA795" s="25"/>
      <c r="AB795" s="25"/>
      <c r="AC795" s="25"/>
      <c r="AD795" s="25"/>
      <c r="AE795" s="25"/>
    </row>
    <row r="796" spans="1:3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X796" s="25"/>
      <c r="Y796" s="25"/>
      <c r="Z796" s="25"/>
      <c r="AA796" s="25"/>
      <c r="AB796" s="25"/>
      <c r="AC796" s="25"/>
      <c r="AD796" s="25"/>
      <c r="AE796" s="25"/>
    </row>
    <row r="797" spans="1:3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X797" s="25"/>
      <c r="Y797" s="25"/>
      <c r="Z797" s="25"/>
      <c r="AA797" s="25"/>
      <c r="AB797" s="25"/>
      <c r="AC797" s="25"/>
      <c r="AD797" s="25"/>
      <c r="AE797" s="25"/>
    </row>
    <row r="798" spans="1:3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X798" s="25"/>
      <c r="Y798" s="25"/>
      <c r="Z798" s="25"/>
      <c r="AA798" s="25"/>
      <c r="AB798" s="25"/>
      <c r="AC798" s="25"/>
      <c r="AD798" s="25"/>
      <c r="AE798" s="25"/>
    </row>
    <row r="799" spans="1:3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X799" s="12" t="s">
        <v>24</v>
      </c>
      <c r="Y799" s="12" t="s">
        <v>96</v>
      </c>
      <c r="Z799" s="12" t="s">
        <v>25</v>
      </c>
      <c r="AA799" s="25"/>
      <c r="AB799" s="25"/>
      <c r="AC799" s="25"/>
      <c r="AD799" s="25"/>
      <c r="AE799" s="25"/>
    </row>
    <row r="800" spans="1:3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W800" s="19" t="str">
        <f>IF(入力!$C$4="","",入力!$C$4)</f>
        <v>2015.08.15</v>
      </c>
      <c r="X800" s="24" t="str">
        <f>IF(特定項目一覧!AL25="","",特定項目一覧!AL25)</f>
        <v/>
      </c>
      <c r="Y800" s="31" t="str">
        <f>IF(特定項目一覧!AK25="","",特定項目一覧!AK25)</f>
        <v/>
      </c>
      <c r="Z800" s="32" t="str">
        <f>IF(特定項目一覧!AM25="","",特定項目一覧!AM25)</f>
        <v/>
      </c>
      <c r="AA800" s="25"/>
      <c r="AB800" s="25"/>
      <c r="AC800" s="25"/>
      <c r="AD800" s="25"/>
      <c r="AE800" s="25"/>
    </row>
    <row r="801" spans="1:3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W801" s="19"/>
      <c r="X801" s="24"/>
      <c r="Y801" s="24"/>
      <c r="Z801" s="24"/>
      <c r="AA801" s="25"/>
      <c r="AB801" s="25"/>
      <c r="AC801" s="25"/>
      <c r="AD801" s="25"/>
      <c r="AE801" s="25"/>
    </row>
    <row r="802" spans="1:3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W802" s="19"/>
      <c r="X802" s="34"/>
      <c r="Y802" s="34"/>
      <c r="Z802" s="35"/>
      <c r="AA802" s="25"/>
      <c r="AB802" s="25"/>
      <c r="AC802" s="25"/>
      <c r="AD802" s="25"/>
      <c r="AE802" s="25"/>
    </row>
    <row r="803" spans="1:3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X803" s="25"/>
      <c r="Y803" s="25"/>
      <c r="Z803" s="25"/>
      <c r="AA803" s="25"/>
      <c r="AB803" s="25"/>
      <c r="AC803" s="25"/>
      <c r="AD803" s="25"/>
      <c r="AE803" s="25"/>
    </row>
    <row r="804" spans="1:3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X804" s="25"/>
      <c r="Y804" s="25"/>
      <c r="Z804" s="25"/>
      <c r="AA804" s="25"/>
      <c r="AB804" s="25"/>
      <c r="AC804" s="25"/>
      <c r="AD804" s="25"/>
      <c r="AE804" s="25"/>
    </row>
    <row r="805" spans="1:3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X805" s="25"/>
      <c r="Y805" s="25"/>
      <c r="Z805" s="25"/>
      <c r="AA805" s="25"/>
      <c r="AB805" s="25"/>
      <c r="AC805" s="25"/>
      <c r="AD805" s="25"/>
      <c r="AE805" s="25"/>
    </row>
    <row r="806" spans="1:3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X806" s="25"/>
      <c r="Y806" s="25"/>
      <c r="Z806" s="25"/>
      <c r="AA806" s="25"/>
      <c r="AB806" s="25"/>
      <c r="AC806" s="25"/>
      <c r="AD806" s="25"/>
      <c r="AE806" s="25"/>
    </row>
    <row r="807" spans="1:3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X807" s="25"/>
      <c r="Y807" s="25"/>
      <c r="Z807" s="25"/>
      <c r="AA807" s="25"/>
      <c r="AB807" s="25"/>
      <c r="AC807" s="25"/>
      <c r="AD807" s="25"/>
      <c r="AE807" s="25"/>
    </row>
    <row r="808" spans="1:3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X808" s="25"/>
      <c r="Y808" s="25"/>
      <c r="Z808" s="25"/>
      <c r="AA808" s="25"/>
      <c r="AB808" s="25"/>
      <c r="AC808" s="25"/>
      <c r="AD808" s="25"/>
      <c r="AE808" s="25"/>
    </row>
    <row r="809" spans="1:3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X809" s="25"/>
      <c r="Y809" s="25"/>
      <c r="Z809" s="25"/>
      <c r="AA809" s="25"/>
      <c r="AB809" s="25"/>
      <c r="AC809" s="25"/>
      <c r="AD809" s="25"/>
      <c r="AE809" s="25"/>
    </row>
    <row r="810" spans="1:3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X810" s="25"/>
      <c r="Y810" s="25"/>
      <c r="Z810" s="25"/>
      <c r="AA810" s="25"/>
      <c r="AB810" s="25"/>
      <c r="AC810" s="25"/>
      <c r="AD810" s="25"/>
      <c r="AE810" s="25"/>
    </row>
    <row r="811" spans="1:3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X811" s="25"/>
      <c r="Y811" s="25"/>
      <c r="Z811" s="25"/>
      <c r="AA811" s="25"/>
      <c r="AB811" s="25"/>
      <c r="AC811" s="25"/>
      <c r="AD811" s="25"/>
      <c r="AE811" s="25"/>
    </row>
    <row r="812" spans="1:3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X812" s="25"/>
      <c r="Y812" s="25"/>
      <c r="Z812" s="25"/>
      <c r="AA812" s="25"/>
      <c r="AB812" s="25"/>
      <c r="AC812" s="25"/>
      <c r="AD812" s="25"/>
      <c r="AE812" s="25"/>
    </row>
    <row r="813" spans="1:3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X813" s="25"/>
      <c r="Y813" s="25"/>
      <c r="Z813" s="25"/>
      <c r="AA813" s="25"/>
      <c r="AB813" s="25"/>
      <c r="AC813" s="25"/>
      <c r="AD813" s="25"/>
      <c r="AE813" s="25"/>
    </row>
    <row r="814" spans="1:31">
      <c r="X814" s="25"/>
      <c r="Y814" s="25"/>
      <c r="Z814" s="25"/>
      <c r="AA814" s="25"/>
      <c r="AB814" s="25"/>
      <c r="AC814" s="25"/>
      <c r="AD814" s="25"/>
      <c r="AE814" s="25"/>
    </row>
    <row r="815" spans="1:31">
      <c r="X815" s="25"/>
      <c r="Y815" s="25"/>
      <c r="Z815" s="25"/>
      <c r="AA815" s="25"/>
      <c r="AB815" s="25"/>
      <c r="AC815" s="25"/>
      <c r="AD815" s="25"/>
      <c r="AE815" s="25"/>
    </row>
    <row r="816" spans="1:31">
      <c r="X816" s="25"/>
      <c r="Y816" s="25"/>
      <c r="Z816" s="25"/>
      <c r="AA816" s="25"/>
      <c r="AB816" s="25"/>
      <c r="AC816" s="25"/>
      <c r="AD816" s="25"/>
      <c r="AE816" s="25"/>
    </row>
    <row r="817" spans="1:31">
      <c r="A817" s="628"/>
      <c r="B817" s="629"/>
      <c r="C817" s="629"/>
      <c r="D817" s="629"/>
      <c r="E817" s="629"/>
      <c r="F817" s="629"/>
      <c r="G817" s="629"/>
      <c r="H817" s="629"/>
      <c r="I817" s="629"/>
      <c r="J817" s="629"/>
      <c r="K817" s="630"/>
      <c r="L817" s="12" t="s">
        <v>20</v>
      </c>
      <c r="M817" s="637" t="s">
        <v>18</v>
      </c>
      <c r="N817" s="637"/>
      <c r="O817" s="637"/>
      <c r="P817" s="637"/>
      <c r="Q817" s="637"/>
      <c r="R817" s="637"/>
      <c r="S817" s="637"/>
      <c r="T817" s="637"/>
      <c r="U817" s="637"/>
      <c r="X817" s="12"/>
      <c r="Y817" s="167"/>
      <c r="Z817" s="167"/>
      <c r="AA817" s="167"/>
      <c r="AB817" s="167"/>
      <c r="AC817" s="167"/>
      <c r="AD817" s="167"/>
      <c r="AE817" s="167"/>
    </row>
    <row r="818" spans="1:31">
      <c r="A818" s="631"/>
      <c r="B818" s="632"/>
      <c r="C818" s="632"/>
      <c r="D818" s="632"/>
      <c r="E818" s="632"/>
      <c r="F818" s="632"/>
      <c r="G818" s="632"/>
      <c r="H818" s="632"/>
      <c r="I818" s="632"/>
      <c r="J818" s="632"/>
      <c r="K818" s="633"/>
      <c r="L818" s="12" t="s">
        <v>20</v>
      </c>
      <c r="M818" s="642" t="s">
        <v>19</v>
      </c>
      <c r="N818" s="642"/>
      <c r="O818" s="642"/>
      <c r="P818" s="642"/>
      <c r="Q818" s="642"/>
      <c r="R818" s="642"/>
      <c r="S818" s="642"/>
      <c r="T818" s="642"/>
      <c r="U818" s="642"/>
      <c r="X818" s="12"/>
      <c r="Y818" s="168"/>
      <c r="Z818" s="168"/>
      <c r="AA818" s="168"/>
      <c r="AB818" s="168"/>
      <c r="AC818" s="168"/>
      <c r="AD818" s="168"/>
      <c r="AE818" s="168"/>
    </row>
    <row r="819" spans="1:31">
      <c r="A819" s="634"/>
      <c r="B819" s="635"/>
      <c r="C819" s="635"/>
      <c r="D819" s="635"/>
      <c r="E819" s="635"/>
      <c r="F819" s="635"/>
      <c r="G819" s="635"/>
      <c r="H819" s="635"/>
      <c r="I819" s="635"/>
      <c r="J819" s="635"/>
      <c r="K819" s="636"/>
      <c r="L819" s="12" t="s">
        <v>20</v>
      </c>
      <c r="M819" s="643" t="s">
        <v>108</v>
      </c>
      <c r="N819" s="643"/>
      <c r="O819" s="643"/>
      <c r="P819" s="643"/>
      <c r="Q819" s="643"/>
      <c r="R819" s="643"/>
      <c r="S819" s="643"/>
      <c r="T819" s="643"/>
      <c r="U819" s="643"/>
      <c r="X819" s="12"/>
      <c r="Y819" s="169"/>
      <c r="Z819" s="169"/>
      <c r="AA819" s="169"/>
      <c r="AB819" s="169"/>
      <c r="AC819" s="169"/>
      <c r="AD819" s="169"/>
      <c r="AE819" s="169"/>
    </row>
    <row r="821" spans="1:31" ht="30" customHeight="1">
      <c r="A821" s="653" t="str">
        <f>$A$1</f>
        <v>２０１５年　全国●●●選抜　バレーボール体力指数レーダーチャート</v>
      </c>
      <c r="B821" s="653"/>
      <c r="C821" s="653"/>
      <c r="D821" s="653"/>
      <c r="E821" s="653"/>
      <c r="F821" s="653"/>
      <c r="G821" s="653"/>
      <c r="H821" s="653"/>
      <c r="I821" s="653"/>
      <c r="J821" s="653"/>
      <c r="K821" s="653"/>
      <c r="L821" s="653"/>
      <c r="M821" s="653"/>
      <c r="N821" s="653"/>
      <c r="O821" s="653"/>
      <c r="P821" s="653"/>
      <c r="Q821" s="653"/>
      <c r="R821" s="653"/>
      <c r="S821" s="653"/>
      <c r="T821" s="653"/>
      <c r="U821" s="653"/>
      <c r="X821" s="25"/>
      <c r="Y821" s="25"/>
      <c r="Z821" s="25"/>
      <c r="AA821" s="25"/>
      <c r="AB821" s="25"/>
      <c r="AC821" s="25"/>
      <c r="AD821" s="25"/>
      <c r="AE821" s="25"/>
    </row>
    <row r="822" spans="1:31" ht="22.5" customHeight="1">
      <c r="A822" s="10" t="s">
        <v>10</v>
      </c>
      <c r="B822" s="654" t="str">
        <f>IF(表示変換!B26="","",表示変換!B26)</f>
        <v/>
      </c>
      <c r="C822" s="654"/>
      <c r="D822" s="9"/>
      <c r="E822" s="10" t="s">
        <v>11</v>
      </c>
      <c r="F822" s="655" t="str">
        <f>IF(表示変換!I26="","",表示変換!I26)</f>
        <v/>
      </c>
      <c r="G822" s="655"/>
      <c r="H822" s="13" t="s">
        <v>12</v>
      </c>
      <c r="I822" s="14"/>
      <c r="J822" s="13" t="s">
        <v>13</v>
      </c>
      <c r="K822" s="655" t="str">
        <f>IF(表示変換!J26="","",表示変換!J26)</f>
        <v/>
      </c>
      <c r="L822" s="655"/>
      <c r="M822" s="10" t="s">
        <v>14</v>
      </c>
      <c r="N822" s="6"/>
      <c r="O822" s="654" t="s">
        <v>15</v>
      </c>
      <c r="P822" s="654"/>
      <c r="Q822" s="654" t="str">
        <f>IF(表示変換!H26="","",表示変換!H26)</f>
        <v/>
      </c>
      <c r="R822" s="654"/>
      <c r="S822" s="656" t="str">
        <f>IF(入力!$C$4="","",入力!$C$4)</f>
        <v>2015.08.15</v>
      </c>
      <c r="T822" s="656"/>
      <c r="U822" s="9" t="s">
        <v>102</v>
      </c>
      <c r="X822" s="25"/>
      <c r="Y822" s="25"/>
      <c r="Z822" s="25"/>
      <c r="AA822" s="25"/>
      <c r="AB822" s="25"/>
      <c r="AC822" s="25"/>
      <c r="AD822" s="25"/>
      <c r="AE822" s="25"/>
    </row>
    <row r="823" spans="1:31" ht="12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X823" s="25"/>
      <c r="Y823" s="25"/>
      <c r="Z823" s="25"/>
      <c r="AA823" s="25"/>
      <c r="AB823" s="25"/>
      <c r="AC823" s="25"/>
      <c r="AD823" s="25"/>
      <c r="AE823" s="25"/>
    </row>
    <row r="824" spans="1:31" ht="22.5" customHeight="1">
      <c r="A824" s="644" t="s">
        <v>5</v>
      </c>
      <c r="B824" s="647" t="s">
        <v>6</v>
      </c>
      <c r="C824" s="650" t="s">
        <v>0</v>
      </c>
      <c r="D824" s="638" t="s">
        <v>45</v>
      </c>
      <c r="E824" s="639"/>
      <c r="F824" s="638" t="s">
        <v>57</v>
      </c>
      <c r="G824" s="639"/>
      <c r="H824" s="638" t="s">
        <v>58</v>
      </c>
      <c r="I824" s="639"/>
      <c r="J824" s="638" t="s">
        <v>41</v>
      </c>
      <c r="K824" s="639"/>
      <c r="L824" s="640" t="s">
        <v>60</v>
      </c>
      <c r="M824" s="641"/>
      <c r="N824" s="640" t="s">
        <v>61</v>
      </c>
      <c r="O824" s="641"/>
      <c r="P824" s="640" t="s">
        <v>42</v>
      </c>
      <c r="Q824" s="641"/>
      <c r="R824" s="638" t="s">
        <v>46</v>
      </c>
      <c r="S824" s="639"/>
      <c r="T824" s="173" t="s">
        <v>1</v>
      </c>
      <c r="U824" s="174" t="s">
        <v>2</v>
      </c>
      <c r="X824" s="25"/>
      <c r="Y824" s="25"/>
      <c r="Z824" s="25"/>
      <c r="AA824" s="25"/>
      <c r="AB824" s="25"/>
      <c r="AC824" s="25"/>
      <c r="AD824" s="25"/>
      <c r="AE824" s="25"/>
    </row>
    <row r="825" spans="1:31">
      <c r="A825" s="645"/>
      <c r="B825" s="648"/>
      <c r="C825" s="651"/>
      <c r="D825" s="1" t="s">
        <v>3</v>
      </c>
      <c r="E825" s="3" t="s">
        <v>4</v>
      </c>
      <c r="F825" s="1" t="s">
        <v>3</v>
      </c>
      <c r="G825" s="3" t="s">
        <v>4</v>
      </c>
      <c r="H825" s="1" t="s">
        <v>3</v>
      </c>
      <c r="I825" s="3" t="s">
        <v>4</v>
      </c>
      <c r="J825" s="1" t="s">
        <v>3</v>
      </c>
      <c r="K825" s="3" t="s">
        <v>4</v>
      </c>
      <c r="L825" s="1" t="s">
        <v>3</v>
      </c>
      <c r="M825" s="3" t="s">
        <v>4</v>
      </c>
      <c r="N825" s="1" t="s">
        <v>3</v>
      </c>
      <c r="O825" s="3" t="s">
        <v>4</v>
      </c>
      <c r="P825" s="1" t="s">
        <v>3</v>
      </c>
      <c r="Q825" s="3" t="s">
        <v>4</v>
      </c>
      <c r="R825" s="1" t="s">
        <v>3</v>
      </c>
      <c r="S825" s="3" t="s">
        <v>4</v>
      </c>
      <c r="T825" s="7"/>
      <c r="U825" s="8"/>
      <c r="X825" s="25"/>
      <c r="Y825" s="25"/>
      <c r="Z825" s="25"/>
      <c r="AA825" s="25"/>
      <c r="AB825" s="25"/>
      <c r="AC825" s="25"/>
      <c r="AD825" s="25"/>
      <c r="AE825" s="25"/>
    </row>
    <row r="826" spans="1:31">
      <c r="A826" s="646"/>
      <c r="B826" s="649"/>
      <c r="C826" s="652"/>
      <c r="D826" s="2" t="str">
        <f>IF(表示変換!$N$5="","",表示変換!$N$5)</f>
        <v>sec</v>
      </c>
      <c r="E826" s="4" t="s">
        <v>7</v>
      </c>
      <c r="F826" s="2" t="str">
        <f>IF(表示変換!$O$5="","",表示変換!$O$5)</f>
        <v>sec</v>
      </c>
      <c r="G826" s="4" t="s">
        <v>7</v>
      </c>
      <c r="H826" s="2" t="str">
        <f>IF(表示変換!$P$5="","",表示変換!$P$5)</f>
        <v>sec</v>
      </c>
      <c r="I826" s="4" t="s">
        <v>7</v>
      </c>
      <c r="J826" s="2" t="str">
        <f>IF(表示変換!$Q$5="","",表示変換!$Q$5)</f>
        <v>cm</v>
      </c>
      <c r="K826" s="4" t="s">
        <v>7</v>
      </c>
      <c r="L826" s="2" t="str">
        <f>IF(表示変換!$R$5="","",表示変換!$R$5)</f>
        <v>cm</v>
      </c>
      <c r="M826" s="4" t="s">
        <v>7</v>
      </c>
      <c r="N826" s="2" t="str">
        <f>IF(表示変換!$S$5="","",表示変換!$S$5)</f>
        <v>m</v>
      </c>
      <c r="O826" s="4" t="s">
        <v>7</v>
      </c>
      <c r="P826" s="2" t="str">
        <f>IF(表示変換!$T$5="","",表示変換!$T$5)</f>
        <v>回</v>
      </c>
      <c r="Q826" s="4" t="s">
        <v>7</v>
      </c>
      <c r="R826" s="2" t="str">
        <f>IF(表示変換!$U$5="","",表示変換!$U$5)</f>
        <v>m</v>
      </c>
      <c r="S826" s="4" t="s">
        <v>7</v>
      </c>
      <c r="T826" s="2" t="s">
        <v>8</v>
      </c>
      <c r="U826" s="5" t="s">
        <v>9</v>
      </c>
      <c r="X826" s="26" t="s">
        <v>16</v>
      </c>
      <c r="Y826" s="26" t="s">
        <v>17</v>
      </c>
      <c r="Z826" s="26" t="s">
        <v>76</v>
      </c>
      <c r="AA826" s="26" t="s">
        <v>28</v>
      </c>
      <c r="AB826" s="26" t="s">
        <v>77</v>
      </c>
      <c r="AC826" s="26" t="s">
        <v>68</v>
      </c>
      <c r="AD826" s="26" t="s">
        <v>80</v>
      </c>
      <c r="AE826" s="11" t="s">
        <v>79</v>
      </c>
    </row>
    <row r="827" spans="1:31">
      <c r="A827" s="17" t="str">
        <f>IF(入力!$C$4="","",入力!$C$4)</f>
        <v>2015.08.15</v>
      </c>
      <c r="B827" s="20">
        <f>IF(表示変換!A26="","",表示変換!A26)</f>
        <v>21</v>
      </c>
      <c r="C827" s="18" t="str">
        <f>IF(表示変換!B26="","",表示変換!B26)</f>
        <v/>
      </c>
      <c r="D827" s="21" t="str">
        <f>IF(特定項目一覧!G26="","",特定項目一覧!G26)</f>
        <v/>
      </c>
      <c r="E827" s="27" t="str">
        <f>IF(特定項目一覧!H26="","",特定項目一覧!H26)</f>
        <v/>
      </c>
      <c r="F827" s="21" t="str">
        <f>IF(特定項目一覧!I26="","",特定項目一覧!I26)</f>
        <v/>
      </c>
      <c r="G827" s="22" t="str">
        <f>IF(特定項目一覧!J26="","",特定項目一覧!J26)</f>
        <v/>
      </c>
      <c r="H827" s="29" t="str">
        <f>IF(特定項目一覧!K26="","",特定項目一覧!K26)</f>
        <v/>
      </c>
      <c r="I827" s="27" t="str">
        <f>IF(特定項目一覧!L26="","",特定項目一覧!L26)</f>
        <v/>
      </c>
      <c r="J827" s="20" t="str">
        <f>IF(特定項目一覧!M26="","",特定項目一覧!M26)</f>
        <v/>
      </c>
      <c r="K827" s="22" t="str">
        <f>IF(特定項目一覧!N26="","",特定項目一覧!N26)</f>
        <v/>
      </c>
      <c r="L827" s="28" t="str">
        <f>IF(特定項目一覧!O26="","",特定項目一覧!O26)</f>
        <v/>
      </c>
      <c r="M827" s="27" t="str">
        <f>IF(特定項目一覧!P26="","",特定項目一覧!P26)</f>
        <v/>
      </c>
      <c r="N827" s="21" t="str">
        <f>IF(特定項目一覧!Q26="","",特定項目一覧!Q26)</f>
        <v/>
      </c>
      <c r="O827" s="22" t="str">
        <f>IF(特定項目一覧!R26="","",特定項目一覧!R26)</f>
        <v/>
      </c>
      <c r="P827" s="28" t="str">
        <f>IF(特定項目一覧!S26="","",特定項目一覧!S26)</f>
        <v/>
      </c>
      <c r="Q827" s="27" t="str">
        <f>IF(特定項目一覧!T26="","",特定項目一覧!T26)</f>
        <v/>
      </c>
      <c r="R827" s="20" t="str">
        <f>IF(特定項目一覧!U26="","",特定項目一覧!U26)</f>
        <v/>
      </c>
      <c r="S827" s="22" t="str">
        <f>IF(特定項目一覧!V26="","",特定項目一覧!V26)</f>
        <v/>
      </c>
      <c r="T827" s="28">
        <f>IF(特定項目一覧!W26="","",特定項目一覧!W26)</f>
        <v>0</v>
      </c>
      <c r="U827" s="22" t="str">
        <f>IF(特定項目一覧!X26="","",特定項目一覧!X26)</f>
        <v/>
      </c>
      <c r="W827" s="19" t="str">
        <f>IF(入力!$C$4="","",入力!$C$4)</f>
        <v>2015.08.15</v>
      </c>
      <c r="X827" s="30" t="str">
        <f>E827</f>
        <v/>
      </c>
      <c r="Y827" s="30" t="str">
        <f>G827</f>
        <v/>
      </c>
      <c r="Z827" s="30" t="str">
        <f>I827</f>
        <v/>
      </c>
      <c r="AA827" s="30" t="str">
        <f>K827</f>
        <v/>
      </c>
      <c r="AB827" s="30" t="str">
        <f>M827</f>
        <v/>
      </c>
      <c r="AC827" s="30" t="str">
        <f>O827</f>
        <v/>
      </c>
      <c r="AD827" s="30" t="str">
        <f>Q827</f>
        <v/>
      </c>
      <c r="AE827" s="30" t="str">
        <f>S827</f>
        <v/>
      </c>
    </row>
    <row r="828" spans="1:31">
      <c r="A828" s="71"/>
      <c r="B828" s="72"/>
      <c r="C828" s="73"/>
      <c r="D828" s="74"/>
      <c r="E828" s="75"/>
      <c r="F828" s="76"/>
      <c r="G828" s="77"/>
      <c r="H828" s="78"/>
      <c r="I828" s="75"/>
      <c r="J828" s="76"/>
      <c r="K828" s="77"/>
      <c r="L828" s="74"/>
      <c r="M828" s="75"/>
      <c r="N828" s="76"/>
      <c r="O828" s="77"/>
      <c r="P828" s="74"/>
      <c r="Q828" s="75"/>
      <c r="R828" s="72"/>
      <c r="S828" s="77"/>
      <c r="T828" s="78"/>
      <c r="U828" s="77"/>
      <c r="W828" s="19"/>
      <c r="X828" s="23"/>
      <c r="Y828" s="23"/>
      <c r="Z828" s="23"/>
      <c r="AA828" s="23"/>
      <c r="AB828" s="23"/>
      <c r="AC828" s="23"/>
      <c r="AD828" s="23"/>
      <c r="AE828" s="23"/>
    </row>
    <row r="829" spans="1:31">
      <c r="A829" s="79"/>
      <c r="B829" s="72"/>
      <c r="C829" s="77"/>
      <c r="D829" s="76"/>
      <c r="E829" s="77"/>
      <c r="F829" s="76"/>
      <c r="G829" s="77"/>
      <c r="H829" s="72"/>
      <c r="I829" s="77"/>
      <c r="J829" s="76"/>
      <c r="K829" s="77"/>
      <c r="L829" s="76"/>
      <c r="M829" s="77"/>
      <c r="N829" s="76"/>
      <c r="O829" s="77"/>
      <c r="P829" s="76"/>
      <c r="Q829" s="77"/>
      <c r="R829" s="72"/>
      <c r="S829" s="77"/>
      <c r="T829" s="72"/>
      <c r="U829" s="77"/>
      <c r="W829" s="19"/>
      <c r="X829" s="23"/>
      <c r="Y829" s="23"/>
      <c r="Z829" s="23"/>
      <c r="AA829" s="23"/>
      <c r="AB829" s="23"/>
      <c r="AC829" s="23"/>
      <c r="AD829" s="23"/>
      <c r="AE829" s="23"/>
    </row>
    <row r="830" spans="1:31">
      <c r="A830" s="79"/>
      <c r="B830" s="80"/>
      <c r="C830" s="81"/>
      <c r="D830" s="76"/>
      <c r="E830" s="75"/>
      <c r="F830" s="76"/>
      <c r="G830" s="77"/>
      <c r="H830" s="78"/>
      <c r="I830" s="75"/>
      <c r="J830" s="76"/>
      <c r="K830" s="77"/>
      <c r="L830" s="74"/>
      <c r="M830" s="75"/>
      <c r="N830" s="76"/>
      <c r="O830" s="77"/>
      <c r="P830" s="74"/>
      <c r="Q830" s="75"/>
      <c r="R830" s="72"/>
      <c r="S830" s="77"/>
      <c r="T830" s="78"/>
      <c r="U830" s="77"/>
      <c r="X830" s="25"/>
      <c r="Y830" s="25"/>
      <c r="Z830" s="25"/>
      <c r="AA830" s="25"/>
      <c r="AB830" s="25"/>
      <c r="AC830" s="25"/>
      <c r="AD830" s="25"/>
      <c r="AE830" s="25"/>
    </row>
    <row r="831" spans="1:3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X831" s="25"/>
      <c r="Y831" s="25"/>
      <c r="Z831" s="25"/>
      <c r="AA831" s="25"/>
      <c r="AB831" s="25"/>
      <c r="AC831" s="25"/>
      <c r="AD831" s="25"/>
      <c r="AE831" s="25"/>
    </row>
    <row r="832" spans="1:3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X832" s="25"/>
      <c r="Y832" s="25"/>
      <c r="Z832" s="25"/>
      <c r="AA832" s="25"/>
      <c r="AB832" s="25"/>
      <c r="AC832" s="25"/>
      <c r="AD832" s="25"/>
      <c r="AE832" s="25"/>
    </row>
    <row r="833" spans="1:3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X833" s="25"/>
      <c r="Y833" s="25"/>
      <c r="Z833" s="25"/>
      <c r="AA833" s="25"/>
      <c r="AB833" s="25"/>
      <c r="AC833" s="25"/>
      <c r="AD833" s="25"/>
      <c r="AE833" s="25"/>
    </row>
    <row r="834" spans="1:3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16"/>
      <c r="N834" s="6"/>
      <c r="O834" s="6"/>
      <c r="P834" s="6"/>
      <c r="Q834" s="6"/>
      <c r="R834" s="6"/>
      <c r="S834" s="6"/>
      <c r="T834" s="6"/>
      <c r="U834" s="6"/>
      <c r="X834" s="25"/>
      <c r="Y834" s="25"/>
      <c r="Z834" s="25"/>
      <c r="AA834" s="25"/>
      <c r="AB834" s="25"/>
      <c r="AC834" s="25"/>
      <c r="AD834" s="25"/>
      <c r="AE834" s="25"/>
    </row>
    <row r="835" spans="1:3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X835" s="25"/>
      <c r="Y835" s="25"/>
      <c r="Z835" s="25"/>
      <c r="AA835" s="25"/>
      <c r="AB835" s="25"/>
      <c r="AC835" s="25"/>
      <c r="AD835" s="25"/>
      <c r="AE835" s="25"/>
    </row>
    <row r="836" spans="1:3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X836" s="25"/>
      <c r="Y836" s="25"/>
      <c r="Z836" s="25"/>
      <c r="AA836" s="25"/>
      <c r="AB836" s="25"/>
      <c r="AC836" s="25"/>
      <c r="AD836" s="25"/>
      <c r="AE836" s="25"/>
    </row>
    <row r="837" spans="1:3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X837" s="25"/>
      <c r="Y837" s="25"/>
      <c r="Z837" s="25"/>
      <c r="AA837" s="25"/>
      <c r="AB837" s="25"/>
      <c r="AC837" s="25"/>
      <c r="AD837" s="25"/>
      <c r="AE837" s="25"/>
    </row>
    <row r="838" spans="1:3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X838" s="25"/>
      <c r="Y838" s="25"/>
      <c r="Z838" s="25"/>
      <c r="AA838" s="25"/>
      <c r="AB838" s="25"/>
      <c r="AC838" s="25"/>
      <c r="AD838" s="25"/>
      <c r="AE838" s="25"/>
    </row>
    <row r="839" spans="1:3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X839" s="25"/>
      <c r="Y839" s="25"/>
      <c r="Z839" s="25"/>
      <c r="AA839" s="25"/>
      <c r="AB839" s="25"/>
      <c r="AC839" s="25"/>
      <c r="AD839" s="25"/>
      <c r="AE839" s="25"/>
    </row>
    <row r="840" spans="1:3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X840" s="12" t="s">
        <v>24</v>
      </c>
      <c r="Y840" s="12" t="s">
        <v>96</v>
      </c>
      <c r="Z840" s="12" t="s">
        <v>25</v>
      </c>
      <c r="AA840" s="25"/>
      <c r="AB840" s="25"/>
      <c r="AC840" s="25"/>
      <c r="AD840" s="25"/>
      <c r="AE840" s="25"/>
    </row>
    <row r="841" spans="1:3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W841" s="19" t="str">
        <f>IF(入力!$C$4="","",入力!$C$4)</f>
        <v>2015.08.15</v>
      </c>
      <c r="X841" s="24" t="str">
        <f>IF(特定項目一覧!AL26="","",特定項目一覧!AL26)</f>
        <v/>
      </c>
      <c r="Y841" s="31" t="str">
        <f>IF(特定項目一覧!AK26="","",特定項目一覧!AK26)</f>
        <v/>
      </c>
      <c r="Z841" s="32" t="str">
        <f>IF(特定項目一覧!AM26="","",特定項目一覧!AM26)</f>
        <v/>
      </c>
      <c r="AA841" s="25"/>
      <c r="AB841" s="25"/>
      <c r="AC841" s="25"/>
      <c r="AD841" s="25"/>
      <c r="AE841" s="25"/>
    </row>
    <row r="842" spans="1:3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W842" s="19"/>
      <c r="X842" s="24"/>
      <c r="Y842" s="24"/>
      <c r="Z842" s="24"/>
      <c r="AA842" s="25"/>
      <c r="AB842" s="25"/>
      <c r="AC842" s="25"/>
      <c r="AD842" s="25"/>
      <c r="AE842" s="25"/>
    </row>
    <row r="843" spans="1:3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W843" s="19"/>
      <c r="X843" s="34"/>
      <c r="Y843" s="34"/>
      <c r="Z843" s="35"/>
      <c r="AA843" s="25"/>
      <c r="AB843" s="25"/>
      <c r="AC843" s="25"/>
      <c r="AD843" s="25"/>
      <c r="AE843" s="25"/>
    </row>
    <row r="844" spans="1:3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X844" s="25"/>
      <c r="Y844" s="25"/>
      <c r="Z844" s="25"/>
      <c r="AA844" s="25"/>
      <c r="AB844" s="25"/>
      <c r="AC844" s="25"/>
      <c r="AD844" s="25"/>
      <c r="AE844" s="25"/>
    </row>
    <row r="845" spans="1:3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X845" s="25"/>
      <c r="Y845" s="25"/>
      <c r="Z845" s="25"/>
      <c r="AA845" s="25"/>
      <c r="AB845" s="25"/>
      <c r="AC845" s="25"/>
      <c r="AD845" s="25"/>
      <c r="AE845" s="25"/>
    </row>
    <row r="846" spans="1:3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X846" s="25"/>
      <c r="Y846" s="25"/>
      <c r="Z846" s="25"/>
      <c r="AA846" s="25"/>
      <c r="AB846" s="25"/>
      <c r="AC846" s="25"/>
      <c r="AD846" s="25"/>
      <c r="AE846" s="25"/>
    </row>
    <row r="847" spans="1:3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X847" s="25"/>
      <c r="Y847" s="25"/>
      <c r="Z847" s="25"/>
      <c r="AA847" s="25"/>
      <c r="AB847" s="25"/>
      <c r="AC847" s="25"/>
      <c r="AD847" s="25"/>
      <c r="AE847" s="25"/>
    </row>
    <row r="848" spans="1:3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X848" s="25"/>
      <c r="Y848" s="25"/>
      <c r="Z848" s="25"/>
      <c r="AA848" s="25"/>
      <c r="AB848" s="25"/>
      <c r="AC848" s="25"/>
      <c r="AD848" s="25"/>
      <c r="AE848" s="25"/>
    </row>
    <row r="849" spans="1:3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X849" s="25"/>
      <c r="Y849" s="25"/>
      <c r="Z849" s="25"/>
      <c r="AA849" s="25"/>
      <c r="AB849" s="25"/>
      <c r="AC849" s="25"/>
      <c r="AD849" s="25"/>
      <c r="AE849" s="25"/>
    </row>
    <row r="850" spans="1:3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X850" s="25"/>
      <c r="Y850" s="25"/>
      <c r="Z850" s="25"/>
      <c r="AA850" s="25"/>
      <c r="AB850" s="25"/>
      <c r="AC850" s="25"/>
      <c r="AD850" s="25"/>
      <c r="AE850" s="25"/>
    </row>
    <row r="851" spans="1:3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X851" s="25"/>
      <c r="Y851" s="25"/>
      <c r="Z851" s="25"/>
      <c r="AA851" s="25"/>
      <c r="AB851" s="25"/>
      <c r="AC851" s="25"/>
      <c r="AD851" s="25"/>
      <c r="AE851" s="25"/>
    </row>
    <row r="852" spans="1:3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X852" s="25"/>
      <c r="Y852" s="25"/>
      <c r="Z852" s="25"/>
      <c r="AA852" s="25"/>
      <c r="AB852" s="25"/>
      <c r="AC852" s="25"/>
      <c r="AD852" s="25"/>
      <c r="AE852" s="25"/>
    </row>
    <row r="853" spans="1:3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X853" s="25"/>
      <c r="Y853" s="25"/>
      <c r="Z853" s="25"/>
      <c r="AA853" s="25"/>
      <c r="AB853" s="25"/>
      <c r="AC853" s="25"/>
      <c r="AD853" s="25"/>
      <c r="AE853" s="25"/>
    </row>
    <row r="854" spans="1:3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X854" s="25"/>
      <c r="Y854" s="25"/>
      <c r="Z854" s="25"/>
      <c r="AA854" s="25"/>
      <c r="AB854" s="25"/>
      <c r="AC854" s="25"/>
      <c r="AD854" s="25"/>
      <c r="AE854" s="25"/>
    </row>
    <row r="855" spans="1:31">
      <c r="X855" s="25"/>
      <c r="Y855" s="25"/>
      <c r="Z855" s="25"/>
      <c r="AA855" s="25"/>
      <c r="AB855" s="25"/>
      <c r="AC855" s="25"/>
      <c r="AD855" s="25"/>
      <c r="AE855" s="25"/>
    </row>
    <row r="856" spans="1:31">
      <c r="X856" s="25"/>
      <c r="Y856" s="25"/>
      <c r="Z856" s="25"/>
      <c r="AA856" s="25"/>
      <c r="AB856" s="25"/>
      <c r="AC856" s="25"/>
      <c r="AD856" s="25"/>
      <c r="AE856" s="25"/>
    </row>
    <row r="857" spans="1:31">
      <c r="X857" s="25"/>
      <c r="Y857" s="25"/>
      <c r="Z857" s="25"/>
      <c r="AA857" s="25"/>
      <c r="AB857" s="25"/>
      <c r="AC857" s="25"/>
      <c r="AD857" s="25"/>
      <c r="AE857" s="25"/>
    </row>
    <row r="858" spans="1:31">
      <c r="A858" s="628"/>
      <c r="B858" s="629"/>
      <c r="C858" s="629"/>
      <c r="D858" s="629"/>
      <c r="E858" s="629"/>
      <c r="F858" s="629"/>
      <c r="G858" s="629"/>
      <c r="H858" s="629"/>
      <c r="I858" s="629"/>
      <c r="J858" s="629"/>
      <c r="K858" s="630"/>
      <c r="L858" s="12" t="s">
        <v>20</v>
      </c>
      <c r="M858" s="637" t="s">
        <v>18</v>
      </c>
      <c r="N858" s="637"/>
      <c r="O858" s="637"/>
      <c r="P858" s="637"/>
      <c r="Q858" s="637"/>
      <c r="R858" s="637"/>
      <c r="S858" s="637"/>
      <c r="T858" s="637"/>
      <c r="U858" s="637"/>
      <c r="X858" s="12"/>
      <c r="Y858" s="167"/>
      <c r="Z858" s="167"/>
      <c r="AA858" s="167"/>
      <c r="AB858" s="167"/>
      <c r="AC858" s="167"/>
      <c r="AD858" s="167"/>
      <c r="AE858" s="167"/>
    </row>
    <row r="859" spans="1:31">
      <c r="A859" s="631"/>
      <c r="B859" s="632"/>
      <c r="C859" s="632"/>
      <c r="D859" s="632"/>
      <c r="E859" s="632"/>
      <c r="F859" s="632"/>
      <c r="G859" s="632"/>
      <c r="H859" s="632"/>
      <c r="I859" s="632"/>
      <c r="J859" s="632"/>
      <c r="K859" s="633"/>
      <c r="L859" s="12" t="s">
        <v>20</v>
      </c>
      <c r="M859" s="642" t="s">
        <v>19</v>
      </c>
      <c r="N859" s="642"/>
      <c r="O859" s="642"/>
      <c r="P859" s="642"/>
      <c r="Q859" s="642"/>
      <c r="R859" s="642"/>
      <c r="S859" s="642"/>
      <c r="T859" s="642"/>
      <c r="U859" s="642"/>
      <c r="X859" s="12"/>
      <c r="Y859" s="168"/>
      <c r="Z859" s="168"/>
      <c r="AA859" s="168"/>
      <c r="AB859" s="168"/>
      <c r="AC859" s="168"/>
      <c r="AD859" s="168"/>
      <c r="AE859" s="168"/>
    </row>
    <row r="860" spans="1:31">
      <c r="A860" s="634"/>
      <c r="B860" s="635"/>
      <c r="C860" s="635"/>
      <c r="D860" s="635"/>
      <c r="E860" s="635"/>
      <c r="F860" s="635"/>
      <c r="G860" s="635"/>
      <c r="H860" s="635"/>
      <c r="I860" s="635"/>
      <c r="J860" s="635"/>
      <c r="K860" s="636"/>
      <c r="L860" s="12" t="s">
        <v>20</v>
      </c>
      <c r="M860" s="643" t="s">
        <v>108</v>
      </c>
      <c r="N860" s="643"/>
      <c r="O860" s="643"/>
      <c r="P860" s="643"/>
      <c r="Q860" s="643"/>
      <c r="R860" s="643"/>
      <c r="S860" s="643"/>
      <c r="T860" s="643"/>
      <c r="U860" s="643"/>
      <c r="X860" s="12"/>
      <c r="Y860" s="169"/>
      <c r="Z860" s="169"/>
      <c r="AA860" s="169"/>
      <c r="AB860" s="169"/>
      <c r="AC860" s="169"/>
      <c r="AD860" s="169"/>
      <c r="AE860" s="169"/>
    </row>
    <row r="862" spans="1:31" ht="30" customHeight="1">
      <c r="A862" s="653" t="str">
        <f>$A$1</f>
        <v>２０１５年　全国●●●選抜　バレーボール体力指数レーダーチャート</v>
      </c>
      <c r="B862" s="653"/>
      <c r="C862" s="653"/>
      <c r="D862" s="653"/>
      <c r="E862" s="653"/>
      <c r="F862" s="653"/>
      <c r="G862" s="653"/>
      <c r="H862" s="653"/>
      <c r="I862" s="653"/>
      <c r="J862" s="653"/>
      <c r="K862" s="653"/>
      <c r="L862" s="653"/>
      <c r="M862" s="653"/>
      <c r="N862" s="653"/>
      <c r="O862" s="653"/>
      <c r="P862" s="653"/>
      <c r="Q862" s="653"/>
      <c r="R862" s="653"/>
      <c r="S862" s="653"/>
      <c r="T862" s="653"/>
      <c r="U862" s="653"/>
      <c r="X862" s="25"/>
      <c r="Y862" s="25"/>
      <c r="Z862" s="25"/>
      <c r="AA862" s="25"/>
      <c r="AB862" s="25"/>
      <c r="AC862" s="25"/>
      <c r="AD862" s="25"/>
      <c r="AE862" s="25"/>
    </row>
    <row r="863" spans="1:31" ht="22.5" customHeight="1">
      <c r="A863" s="10" t="s">
        <v>10</v>
      </c>
      <c r="B863" s="654" t="str">
        <f>IF(表示変換!B27="","",表示変換!B27)</f>
        <v/>
      </c>
      <c r="C863" s="654"/>
      <c r="D863" s="9"/>
      <c r="E863" s="10" t="s">
        <v>11</v>
      </c>
      <c r="F863" s="655" t="str">
        <f>IF(表示変換!I27="","",表示変換!I27)</f>
        <v/>
      </c>
      <c r="G863" s="655"/>
      <c r="H863" s="13" t="s">
        <v>12</v>
      </c>
      <c r="I863" s="14"/>
      <c r="J863" s="13" t="s">
        <v>13</v>
      </c>
      <c r="K863" s="655" t="str">
        <f>IF(表示変換!J27="","",表示変換!J27)</f>
        <v/>
      </c>
      <c r="L863" s="655"/>
      <c r="M863" s="10" t="s">
        <v>14</v>
      </c>
      <c r="N863" s="6"/>
      <c r="O863" s="654" t="s">
        <v>15</v>
      </c>
      <c r="P863" s="654"/>
      <c r="Q863" s="654" t="str">
        <f>IF(表示変換!H27="","",表示変換!H27)</f>
        <v/>
      </c>
      <c r="R863" s="654"/>
      <c r="S863" s="656" t="str">
        <f>IF(入力!$C$4="","",入力!$C$4)</f>
        <v>2015.08.15</v>
      </c>
      <c r="T863" s="656"/>
      <c r="U863" s="9" t="s">
        <v>102</v>
      </c>
      <c r="X863" s="25"/>
      <c r="Y863" s="25"/>
      <c r="Z863" s="25"/>
      <c r="AA863" s="25"/>
      <c r="AB863" s="25"/>
      <c r="AC863" s="25"/>
      <c r="AD863" s="25"/>
      <c r="AE863" s="25"/>
    </row>
    <row r="864" spans="1:31" ht="12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X864" s="25"/>
      <c r="Y864" s="25"/>
      <c r="Z864" s="25"/>
      <c r="AA864" s="25"/>
      <c r="AB864" s="25"/>
      <c r="AC864" s="25"/>
      <c r="AD864" s="25"/>
      <c r="AE864" s="25"/>
    </row>
    <row r="865" spans="1:31" ht="22.5" customHeight="1">
      <c r="A865" s="644" t="s">
        <v>5</v>
      </c>
      <c r="B865" s="647" t="s">
        <v>6</v>
      </c>
      <c r="C865" s="650" t="s">
        <v>0</v>
      </c>
      <c r="D865" s="638" t="s">
        <v>45</v>
      </c>
      <c r="E865" s="639"/>
      <c r="F865" s="638" t="s">
        <v>57</v>
      </c>
      <c r="G865" s="639"/>
      <c r="H865" s="638" t="s">
        <v>58</v>
      </c>
      <c r="I865" s="639"/>
      <c r="J865" s="638" t="s">
        <v>41</v>
      </c>
      <c r="K865" s="639"/>
      <c r="L865" s="640" t="s">
        <v>60</v>
      </c>
      <c r="M865" s="641"/>
      <c r="N865" s="640" t="s">
        <v>61</v>
      </c>
      <c r="O865" s="641"/>
      <c r="P865" s="640" t="s">
        <v>42</v>
      </c>
      <c r="Q865" s="641"/>
      <c r="R865" s="638" t="s">
        <v>46</v>
      </c>
      <c r="S865" s="639"/>
      <c r="T865" s="173" t="s">
        <v>1</v>
      </c>
      <c r="U865" s="174" t="s">
        <v>2</v>
      </c>
      <c r="X865" s="25"/>
      <c r="Y865" s="25"/>
      <c r="Z865" s="25"/>
      <c r="AA865" s="25"/>
      <c r="AB865" s="25"/>
      <c r="AC865" s="25"/>
      <c r="AD865" s="25"/>
      <c r="AE865" s="25"/>
    </row>
    <row r="866" spans="1:31">
      <c r="A866" s="645"/>
      <c r="B866" s="648"/>
      <c r="C866" s="651"/>
      <c r="D866" s="1" t="s">
        <v>3</v>
      </c>
      <c r="E866" s="3" t="s">
        <v>4</v>
      </c>
      <c r="F866" s="1" t="s">
        <v>3</v>
      </c>
      <c r="G866" s="3" t="s">
        <v>4</v>
      </c>
      <c r="H866" s="1" t="s">
        <v>3</v>
      </c>
      <c r="I866" s="3" t="s">
        <v>4</v>
      </c>
      <c r="J866" s="1" t="s">
        <v>3</v>
      </c>
      <c r="K866" s="3" t="s">
        <v>4</v>
      </c>
      <c r="L866" s="1" t="s">
        <v>3</v>
      </c>
      <c r="M866" s="3" t="s">
        <v>4</v>
      </c>
      <c r="N866" s="1" t="s">
        <v>3</v>
      </c>
      <c r="O866" s="3" t="s">
        <v>4</v>
      </c>
      <c r="P866" s="1" t="s">
        <v>3</v>
      </c>
      <c r="Q866" s="3" t="s">
        <v>4</v>
      </c>
      <c r="R866" s="1" t="s">
        <v>3</v>
      </c>
      <c r="S866" s="3" t="s">
        <v>4</v>
      </c>
      <c r="T866" s="7"/>
      <c r="U866" s="8"/>
      <c r="X866" s="25"/>
      <c r="Y866" s="25"/>
      <c r="Z866" s="25"/>
      <c r="AA866" s="25"/>
      <c r="AB866" s="25"/>
      <c r="AC866" s="25"/>
      <c r="AD866" s="25"/>
      <c r="AE866" s="25"/>
    </row>
    <row r="867" spans="1:31">
      <c r="A867" s="646"/>
      <c r="B867" s="649"/>
      <c r="C867" s="652"/>
      <c r="D867" s="2" t="str">
        <f>IF(表示変換!$N$5="","",表示変換!$N$5)</f>
        <v>sec</v>
      </c>
      <c r="E867" s="4" t="s">
        <v>7</v>
      </c>
      <c r="F867" s="2" t="str">
        <f>IF(表示変換!$O$5="","",表示変換!$O$5)</f>
        <v>sec</v>
      </c>
      <c r="G867" s="4" t="s">
        <v>7</v>
      </c>
      <c r="H867" s="2" t="str">
        <f>IF(表示変換!$P$5="","",表示変換!$P$5)</f>
        <v>sec</v>
      </c>
      <c r="I867" s="4" t="s">
        <v>7</v>
      </c>
      <c r="J867" s="2" t="str">
        <f>IF(表示変換!$Q$5="","",表示変換!$Q$5)</f>
        <v>cm</v>
      </c>
      <c r="K867" s="4" t="s">
        <v>7</v>
      </c>
      <c r="L867" s="2" t="str">
        <f>IF(表示変換!$R$5="","",表示変換!$R$5)</f>
        <v>cm</v>
      </c>
      <c r="M867" s="4" t="s">
        <v>7</v>
      </c>
      <c r="N867" s="2" t="str">
        <f>IF(表示変換!$S$5="","",表示変換!$S$5)</f>
        <v>m</v>
      </c>
      <c r="O867" s="4" t="s">
        <v>7</v>
      </c>
      <c r="P867" s="2" t="str">
        <f>IF(表示変換!$T$5="","",表示変換!$T$5)</f>
        <v>回</v>
      </c>
      <c r="Q867" s="4" t="s">
        <v>7</v>
      </c>
      <c r="R867" s="2" t="str">
        <f>IF(表示変換!$U$5="","",表示変換!$U$5)</f>
        <v>m</v>
      </c>
      <c r="S867" s="4" t="s">
        <v>7</v>
      </c>
      <c r="T867" s="2" t="s">
        <v>8</v>
      </c>
      <c r="U867" s="5" t="s">
        <v>9</v>
      </c>
      <c r="X867" s="26" t="s">
        <v>16</v>
      </c>
      <c r="Y867" s="26" t="s">
        <v>17</v>
      </c>
      <c r="Z867" s="26" t="s">
        <v>76</v>
      </c>
      <c r="AA867" s="26" t="s">
        <v>28</v>
      </c>
      <c r="AB867" s="26" t="s">
        <v>77</v>
      </c>
      <c r="AC867" s="26" t="s">
        <v>68</v>
      </c>
      <c r="AD867" s="26" t="s">
        <v>80</v>
      </c>
      <c r="AE867" s="11" t="s">
        <v>79</v>
      </c>
    </row>
    <row r="868" spans="1:31">
      <c r="A868" s="17" t="str">
        <f>IF(入力!$C$4="","",入力!$C$4)</f>
        <v>2015.08.15</v>
      </c>
      <c r="B868" s="20">
        <f>IF(表示変換!A27="","",表示変換!A27)</f>
        <v>22</v>
      </c>
      <c r="C868" s="18" t="str">
        <f>IF(表示変換!B27="","",表示変換!B27)</f>
        <v/>
      </c>
      <c r="D868" s="21" t="str">
        <f>IF(特定項目一覧!G27="","",特定項目一覧!G27)</f>
        <v/>
      </c>
      <c r="E868" s="27" t="str">
        <f>IF(特定項目一覧!H27="","",特定項目一覧!H27)</f>
        <v/>
      </c>
      <c r="F868" s="21" t="str">
        <f>IF(特定項目一覧!I27="","",特定項目一覧!I27)</f>
        <v/>
      </c>
      <c r="G868" s="22" t="str">
        <f>IF(特定項目一覧!J27="","",特定項目一覧!J27)</f>
        <v/>
      </c>
      <c r="H868" s="29" t="str">
        <f>IF(特定項目一覧!K27="","",特定項目一覧!K27)</f>
        <v/>
      </c>
      <c r="I868" s="27" t="str">
        <f>IF(特定項目一覧!L27="","",特定項目一覧!L27)</f>
        <v/>
      </c>
      <c r="J868" s="20" t="str">
        <f>IF(特定項目一覧!M27="","",特定項目一覧!M27)</f>
        <v/>
      </c>
      <c r="K868" s="22" t="str">
        <f>IF(特定項目一覧!N27="","",特定項目一覧!N27)</f>
        <v/>
      </c>
      <c r="L868" s="28" t="str">
        <f>IF(特定項目一覧!O27="","",特定項目一覧!O27)</f>
        <v/>
      </c>
      <c r="M868" s="27" t="str">
        <f>IF(特定項目一覧!P27="","",特定項目一覧!P27)</f>
        <v/>
      </c>
      <c r="N868" s="21" t="str">
        <f>IF(特定項目一覧!Q27="","",特定項目一覧!Q27)</f>
        <v/>
      </c>
      <c r="O868" s="22" t="str">
        <f>IF(特定項目一覧!R27="","",特定項目一覧!R27)</f>
        <v/>
      </c>
      <c r="P868" s="28" t="str">
        <f>IF(特定項目一覧!S27="","",特定項目一覧!S27)</f>
        <v/>
      </c>
      <c r="Q868" s="27" t="str">
        <f>IF(特定項目一覧!T27="","",特定項目一覧!T27)</f>
        <v/>
      </c>
      <c r="R868" s="20" t="str">
        <f>IF(特定項目一覧!U27="","",特定項目一覧!U27)</f>
        <v/>
      </c>
      <c r="S868" s="22" t="str">
        <f>IF(特定項目一覧!V27="","",特定項目一覧!V27)</f>
        <v/>
      </c>
      <c r="T868" s="28">
        <f>IF(特定項目一覧!W27="","",特定項目一覧!W27)</f>
        <v>0</v>
      </c>
      <c r="U868" s="22" t="str">
        <f>IF(特定項目一覧!X27="","",特定項目一覧!X27)</f>
        <v/>
      </c>
      <c r="W868" s="19" t="str">
        <f>IF(入力!$C$4="","",入力!$C$4)</f>
        <v>2015.08.15</v>
      </c>
      <c r="X868" s="30" t="str">
        <f>E868</f>
        <v/>
      </c>
      <c r="Y868" s="30" t="str">
        <f>G868</f>
        <v/>
      </c>
      <c r="Z868" s="30" t="str">
        <f>I868</f>
        <v/>
      </c>
      <c r="AA868" s="30" t="str">
        <f>K868</f>
        <v/>
      </c>
      <c r="AB868" s="30" t="str">
        <f>M868</f>
        <v/>
      </c>
      <c r="AC868" s="30" t="str">
        <f>O868</f>
        <v/>
      </c>
      <c r="AD868" s="30" t="str">
        <f>Q868</f>
        <v/>
      </c>
      <c r="AE868" s="30" t="str">
        <f>S868</f>
        <v/>
      </c>
    </row>
    <row r="869" spans="1:31">
      <c r="A869" s="71"/>
      <c r="B869" s="72"/>
      <c r="C869" s="73"/>
      <c r="D869" s="74"/>
      <c r="E869" s="75"/>
      <c r="F869" s="76"/>
      <c r="G869" s="77"/>
      <c r="H869" s="78"/>
      <c r="I869" s="75"/>
      <c r="J869" s="76"/>
      <c r="K869" s="77"/>
      <c r="L869" s="74"/>
      <c r="M869" s="75"/>
      <c r="N869" s="76"/>
      <c r="O869" s="77"/>
      <c r="P869" s="74"/>
      <c r="Q869" s="75"/>
      <c r="R869" s="72"/>
      <c r="S869" s="77"/>
      <c r="T869" s="78"/>
      <c r="U869" s="77"/>
      <c r="W869" s="19"/>
      <c r="X869" s="23"/>
      <c r="Y869" s="23"/>
      <c r="Z869" s="23"/>
      <c r="AA869" s="23"/>
      <c r="AB869" s="23"/>
      <c r="AC869" s="23"/>
      <c r="AD869" s="23"/>
      <c r="AE869" s="23"/>
    </row>
    <row r="870" spans="1:31">
      <c r="A870" s="79"/>
      <c r="B870" s="72"/>
      <c r="C870" s="77"/>
      <c r="D870" s="76"/>
      <c r="E870" s="77"/>
      <c r="F870" s="76"/>
      <c r="G870" s="77"/>
      <c r="H870" s="72"/>
      <c r="I870" s="77"/>
      <c r="J870" s="76"/>
      <c r="K870" s="77"/>
      <c r="L870" s="76"/>
      <c r="M870" s="77"/>
      <c r="N870" s="76"/>
      <c r="O870" s="77"/>
      <c r="P870" s="76"/>
      <c r="Q870" s="77"/>
      <c r="R870" s="72"/>
      <c r="S870" s="77"/>
      <c r="T870" s="72"/>
      <c r="U870" s="77"/>
      <c r="W870" s="19"/>
      <c r="X870" s="23"/>
      <c r="Y870" s="23"/>
      <c r="Z870" s="23"/>
      <c r="AA870" s="23"/>
      <c r="AB870" s="23"/>
      <c r="AC870" s="23"/>
      <c r="AD870" s="23"/>
      <c r="AE870" s="23"/>
    </row>
    <row r="871" spans="1:31">
      <c r="A871" s="79"/>
      <c r="B871" s="80"/>
      <c r="C871" s="81"/>
      <c r="D871" s="76"/>
      <c r="E871" s="75"/>
      <c r="F871" s="76"/>
      <c r="G871" s="77"/>
      <c r="H871" s="78"/>
      <c r="I871" s="75"/>
      <c r="J871" s="76"/>
      <c r="K871" s="77"/>
      <c r="L871" s="74"/>
      <c r="M871" s="75"/>
      <c r="N871" s="76"/>
      <c r="O871" s="77"/>
      <c r="P871" s="74"/>
      <c r="Q871" s="75"/>
      <c r="R871" s="72"/>
      <c r="S871" s="77"/>
      <c r="T871" s="78"/>
      <c r="U871" s="77"/>
      <c r="X871" s="25"/>
      <c r="Y871" s="25"/>
      <c r="Z871" s="25"/>
      <c r="AA871" s="25"/>
      <c r="AB871" s="25"/>
      <c r="AC871" s="25"/>
      <c r="AD871" s="25"/>
      <c r="AE871" s="25"/>
    </row>
    <row r="872" spans="1:3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X872" s="25"/>
      <c r="Y872" s="25"/>
      <c r="Z872" s="25"/>
      <c r="AA872" s="25"/>
      <c r="AB872" s="25"/>
      <c r="AC872" s="25"/>
      <c r="AD872" s="25"/>
      <c r="AE872" s="25"/>
    </row>
    <row r="873" spans="1:3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X873" s="25"/>
      <c r="Y873" s="25"/>
      <c r="Z873" s="25"/>
      <c r="AA873" s="25"/>
      <c r="AB873" s="25"/>
      <c r="AC873" s="25"/>
      <c r="AD873" s="25"/>
      <c r="AE873" s="25"/>
    </row>
    <row r="874" spans="1:3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X874" s="25"/>
      <c r="Y874" s="25"/>
      <c r="Z874" s="25"/>
      <c r="AA874" s="25"/>
      <c r="AB874" s="25"/>
      <c r="AC874" s="25"/>
      <c r="AD874" s="25"/>
      <c r="AE874" s="25"/>
    </row>
    <row r="875" spans="1:3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16"/>
      <c r="N875" s="6"/>
      <c r="O875" s="6"/>
      <c r="P875" s="6"/>
      <c r="Q875" s="6"/>
      <c r="R875" s="6"/>
      <c r="S875" s="6"/>
      <c r="T875" s="6"/>
      <c r="U875" s="6"/>
      <c r="X875" s="25"/>
      <c r="Y875" s="25"/>
      <c r="Z875" s="25"/>
      <c r="AA875" s="25"/>
      <c r="AB875" s="25"/>
      <c r="AC875" s="25"/>
      <c r="AD875" s="25"/>
      <c r="AE875" s="25"/>
    </row>
    <row r="876" spans="1:3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X876" s="25"/>
      <c r="Y876" s="25"/>
      <c r="Z876" s="25"/>
      <c r="AA876" s="25"/>
      <c r="AB876" s="25"/>
      <c r="AC876" s="25"/>
      <c r="AD876" s="25"/>
      <c r="AE876" s="25"/>
    </row>
    <row r="877" spans="1:3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X877" s="25"/>
      <c r="Y877" s="25"/>
      <c r="Z877" s="25"/>
      <c r="AA877" s="25"/>
      <c r="AB877" s="25"/>
      <c r="AC877" s="25"/>
      <c r="AD877" s="25"/>
      <c r="AE877" s="25"/>
    </row>
    <row r="878" spans="1:3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X878" s="25"/>
      <c r="Y878" s="25"/>
      <c r="Z878" s="25"/>
      <c r="AA878" s="25"/>
      <c r="AB878" s="25"/>
      <c r="AC878" s="25"/>
      <c r="AD878" s="25"/>
      <c r="AE878" s="25"/>
    </row>
    <row r="879" spans="1:3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X879" s="25"/>
      <c r="Y879" s="25"/>
      <c r="Z879" s="25"/>
      <c r="AA879" s="25"/>
      <c r="AB879" s="25"/>
      <c r="AC879" s="25"/>
      <c r="AD879" s="25"/>
      <c r="AE879" s="25"/>
    </row>
    <row r="880" spans="1:3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X880" s="25"/>
      <c r="Y880" s="25"/>
      <c r="Z880" s="25"/>
      <c r="AA880" s="25"/>
      <c r="AB880" s="25"/>
      <c r="AC880" s="25"/>
      <c r="AD880" s="25"/>
      <c r="AE880" s="25"/>
    </row>
    <row r="881" spans="1:3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X881" s="12" t="s">
        <v>24</v>
      </c>
      <c r="Y881" s="12" t="s">
        <v>96</v>
      </c>
      <c r="Z881" s="12" t="s">
        <v>25</v>
      </c>
      <c r="AA881" s="25"/>
      <c r="AB881" s="25"/>
      <c r="AC881" s="25"/>
      <c r="AD881" s="25"/>
      <c r="AE881" s="25"/>
    </row>
    <row r="882" spans="1:3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W882" s="19" t="str">
        <f>IF(入力!$C$4="","",入力!$C$4)</f>
        <v>2015.08.15</v>
      </c>
      <c r="X882" s="24" t="str">
        <f>IF(特定項目一覧!AL27="","",特定項目一覧!AL27)</f>
        <v/>
      </c>
      <c r="Y882" s="31" t="str">
        <f>IF(特定項目一覧!AK27="","",特定項目一覧!AK27)</f>
        <v/>
      </c>
      <c r="Z882" s="32" t="str">
        <f>IF(特定項目一覧!AM27="","",特定項目一覧!AM27)</f>
        <v/>
      </c>
      <c r="AA882" s="25"/>
      <c r="AB882" s="25"/>
      <c r="AC882" s="25"/>
      <c r="AD882" s="25"/>
      <c r="AE882" s="25"/>
    </row>
    <row r="883" spans="1:3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W883" s="19"/>
      <c r="X883" s="24"/>
      <c r="Y883" s="24"/>
      <c r="Z883" s="24"/>
      <c r="AA883" s="25"/>
      <c r="AB883" s="25"/>
      <c r="AC883" s="25"/>
      <c r="AD883" s="25"/>
      <c r="AE883" s="25"/>
    </row>
    <row r="884" spans="1:3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W884" s="19"/>
      <c r="X884" s="34"/>
      <c r="Y884" s="34"/>
      <c r="Z884" s="35"/>
      <c r="AA884" s="25"/>
      <c r="AB884" s="25"/>
      <c r="AC884" s="25"/>
      <c r="AD884" s="25"/>
      <c r="AE884" s="25"/>
    </row>
    <row r="885" spans="1:3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X885" s="25"/>
      <c r="Y885" s="25"/>
      <c r="Z885" s="25"/>
      <c r="AA885" s="25"/>
      <c r="AB885" s="25"/>
      <c r="AC885" s="25"/>
      <c r="AD885" s="25"/>
      <c r="AE885" s="25"/>
    </row>
    <row r="886" spans="1:3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X886" s="25"/>
      <c r="Y886" s="25"/>
      <c r="Z886" s="25"/>
      <c r="AA886" s="25"/>
      <c r="AB886" s="25"/>
      <c r="AC886" s="25"/>
      <c r="AD886" s="25"/>
      <c r="AE886" s="25"/>
    </row>
    <row r="887" spans="1:3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X887" s="25"/>
      <c r="Y887" s="25"/>
      <c r="Z887" s="25"/>
      <c r="AA887" s="25"/>
      <c r="AB887" s="25"/>
      <c r="AC887" s="25"/>
      <c r="AD887" s="25"/>
      <c r="AE887" s="25"/>
    </row>
    <row r="888" spans="1:3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X888" s="25"/>
      <c r="Y888" s="25"/>
      <c r="Z888" s="25"/>
      <c r="AA888" s="25"/>
      <c r="AB888" s="25"/>
      <c r="AC888" s="25"/>
      <c r="AD888" s="25"/>
      <c r="AE888" s="25"/>
    </row>
    <row r="889" spans="1:3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X889" s="25"/>
      <c r="Y889" s="25"/>
      <c r="Z889" s="25"/>
      <c r="AA889" s="25"/>
      <c r="AB889" s="25"/>
      <c r="AC889" s="25"/>
      <c r="AD889" s="25"/>
      <c r="AE889" s="25"/>
    </row>
    <row r="890" spans="1:3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X890" s="25"/>
      <c r="Y890" s="25"/>
      <c r="Z890" s="25"/>
      <c r="AA890" s="25"/>
      <c r="AB890" s="25"/>
      <c r="AC890" s="25"/>
      <c r="AD890" s="25"/>
      <c r="AE890" s="25"/>
    </row>
    <row r="891" spans="1:3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X891" s="25"/>
      <c r="Y891" s="25"/>
      <c r="Z891" s="25"/>
      <c r="AA891" s="25"/>
      <c r="AB891" s="25"/>
      <c r="AC891" s="25"/>
      <c r="AD891" s="25"/>
      <c r="AE891" s="25"/>
    </row>
    <row r="892" spans="1:3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X892" s="25"/>
      <c r="Y892" s="25"/>
      <c r="Z892" s="25"/>
      <c r="AA892" s="25"/>
      <c r="AB892" s="25"/>
      <c r="AC892" s="25"/>
      <c r="AD892" s="25"/>
      <c r="AE892" s="25"/>
    </row>
    <row r="893" spans="1:3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X893" s="25"/>
      <c r="Y893" s="25"/>
      <c r="Z893" s="25"/>
      <c r="AA893" s="25"/>
      <c r="AB893" s="25"/>
      <c r="AC893" s="25"/>
      <c r="AD893" s="25"/>
      <c r="AE893" s="25"/>
    </row>
    <row r="894" spans="1:3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X894" s="25"/>
      <c r="Y894" s="25"/>
      <c r="Z894" s="25"/>
      <c r="AA894" s="25"/>
      <c r="AB894" s="25"/>
      <c r="AC894" s="25"/>
      <c r="AD894" s="25"/>
      <c r="AE894" s="25"/>
    </row>
    <row r="895" spans="1:3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X895" s="25"/>
      <c r="Y895" s="25"/>
      <c r="Z895" s="25"/>
      <c r="AA895" s="25"/>
      <c r="AB895" s="25"/>
      <c r="AC895" s="25"/>
      <c r="AD895" s="25"/>
      <c r="AE895" s="25"/>
    </row>
    <row r="896" spans="1:31">
      <c r="X896" s="25"/>
      <c r="Y896" s="25"/>
      <c r="Z896" s="25"/>
      <c r="AA896" s="25"/>
      <c r="AB896" s="25"/>
      <c r="AC896" s="25"/>
      <c r="AD896" s="25"/>
      <c r="AE896" s="25"/>
    </row>
    <row r="897" spans="1:31">
      <c r="X897" s="25"/>
      <c r="Y897" s="25"/>
      <c r="Z897" s="25"/>
      <c r="AA897" s="25"/>
      <c r="AB897" s="25"/>
      <c r="AC897" s="25"/>
      <c r="AD897" s="25"/>
      <c r="AE897" s="25"/>
    </row>
    <row r="898" spans="1:31">
      <c r="X898" s="25"/>
      <c r="Y898" s="25"/>
      <c r="Z898" s="25"/>
      <c r="AA898" s="25"/>
      <c r="AB898" s="25"/>
      <c r="AC898" s="25"/>
      <c r="AD898" s="25"/>
      <c r="AE898" s="25"/>
    </row>
    <row r="899" spans="1:31">
      <c r="A899" s="628"/>
      <c r="B899" s="629"/>
      <c r="C899" s="629"/>
      <c r="D899" s="629"/>
      <c r="E899" s="629"/>
      <c r="F899" s="629"/>
      <c r="G899" s="629"/>
      <c r="H899" s="629"/>
      <c r="I899" s="629"/>
      <c r="J899" s="629"/>
      <c r="K899" s="630"/>
      <c r="L899" s="12" t="s">
        <v>20</v>
      </c>
      <c r="M899" s="637" t="s">
        <v>18</v>
      </c>
      <c r="N899" s="637"/>
      <c r="O899" s="637"/>
      <c r="P899" s="637"/>
      <c r="Q899" s="637"/>
      <c r="R899" s="637"/>
      <c r="S899" s="637"/>
      <c r="T899" s="637"/>
      <c r="U899" s="637"/>
      <c r="X899" s="12"/>
      <c r="Y899" s="167"/>
      <c r="Z899" s="167"/>
      <c r="AA899" s="167"/>
      <c r="AB899" s="167"/>
      <c r="AC899" s="167"/>
      <c r="AD899" s="167"/>
      <c r="AE899" s="167"/>
    </row>
    <row r="900" spans="1:31">
      <c r="A900" s="631"/>
      <c r="B900" s="632"/>
      <c r="C900" s="632"/>
      <c r="D900" s="632"/>
      <c r="E900" s="632"/>
      <c r="F900" s="632"/>
      <c r="G900" s="632"/>
      <c r="H900" s="632"/>
      <c r="I900" s="632"/>
      <c r="J900" s="632"/>
      <c r="K900" s="633"/>
      <c r="L900" s="12" t="s">
        <v>20</v>
      </c>
      <c r="M900" s="642" t="s">
        <v>19</v>
      </c>
      <c r="N900" s="642"/>
      <c r="O900" s="642"/>
      <c r="P900" s="642"/>
      <c r="Q900" s="642"/>
      <c r="R900" s="642"/>
      <c r="S900" s="642"/>
      <c r="T900" s="642"/>
      <c r="U900" s="642"/>
      <c r="X900" s="12"/>
      <c r="Y900" s="168"/>
      <c r="Z900" s="168"/>
      <c r="AA900" s="168"/>
      <c r="AB900" s="168"/>
      <c r="AC900" s="168"/>
      <c r="AD900" s="168"/>
      <c r="AE900" s="168"/>
    </row>
    <row r="901" spans="1:31">
      <c r="A901" s="634"/>
      <c r="B901" s="635"/>
      <c r="C901" s="635"/>
      <c r="D901" s="635"/>
      <c r="E901" s="635"/>
      <c r="F901" s="635"/>
      <c r="G901" s="635"/>
      <c r="H901" s="635"/>
      <c r="I901" s="635"/>
      <c r="J901" s="635"/>
      <c r="K901" s="636"/>
      <c r="L901" s="12" t="s">
        <v>20</v>
      </c>
      <c r="M901" s="643" t="s">
        <v>108</v>
      </c>
      <c r="N901" s="643"/>
      <c r="O901" s="643"/>
      <c r="P901" s="643"/>
      <c r="Q901" s="643"/>
      <c r="R901" s="643"/>
      <c r="S901" s="643"/>
      <c r="T901" s="643"/>
      <c r="U901" s="643"/>
      <c r="X901" s="12"/>
      <c r="Y901" s="169"/>
      <c r="Z901" s="169"/>
      <c r="AA901" s="169"/>
      <c r="AB901" s="169"/>
      <c r="AC901" s="169"/>
      <c r="AD901" s="169"/>
      <c r="AE901" s="169"/>
    </row>
    <row r="903" spans="1:31" ht="30" customHeight="1">
      <c r="A903" s="653" t="str">
        <f>$A$1</f>
        <v>２０１５年　全国●●●選抜　バレーボール体力指数レーダーチャート</v>
      </c>
      <c r="B903" s="653"/>
      <c r="C903" s="653"/>
      <c r="D903" s="653"/>
      <c r="E903" s="653"/>
      <c r="F903" s="653"/>
      <c r="G903" s="653"/>
      <c r="H903" s="653"/>
      <c r="I903" s="653"/>
      <c r="J903" s="653"/>
      <c r="K903" s="653"/>
      <c r="L903" s="653"/>
      <c r="M903" s="653"/>
      <c r="N903" s="653"/>
      <c r="O903" s="653"/>
      <c r="P903" s="653"/>
      <c r="Q903" s="653"/>
      <c r="R903" s="653"/>
      <c r="S903" s="653"/>
      <c r="T903" s="653"/>
      <c r="U903" s="653"/>
      <c r="X903" s="25"/>
      <c r="Y903" s="25"/>
      <c r="Z903" s="25"/>
      <c r="AA903" s="25"/>
      <c r="AB903" s="25"/>
      <c r="AC903" s="25"/>
      <c r="AD903" s="25"/>
      <c r="AE903" s="25"/>
    </row>
    <row r="904" spans="1:31" ht="22.5" customHeight="1">
      <c r="A904" s="10" t="s">
        <v>10</v>
      </c>
      <c r="B904" s="654" t="str">
        <f>IF(表示変換!B28="","",表示変換!B28)</f>
        <v/>
      </c>
      <c r="C904" s="654"/>
      <c r="D904" s="9"/>
      <c r="E904" s="10" t="s">
        <v>11</v>
      </c>
      <c r="F904" s="655" t="str">
        <f>IF(表示変換!I28="","",表示変換!I28)</f>
        <v/>
      </c>
      <c r="G904" s="655"/>
      <c r="H904" s="13" t="s">
        <v>12</v>
      </c>
      <c r="I904" s="14"/>
      <c r="J904" s="13" t="s">
        <v>13</v>
      </c>
      <c r="K904" s="655" t="str">
        <f>IF(表示変換!J28="","",表示変換!J28)</f>
        <v/>
      </c>
      <c r="L904" s="655"/>
      <c r="M904" s="10" t="s">
        <v>14</v>
      </c>
      <c r="N904" s="6"/>
      <c r="O904" s="654" t="s">
        <v>15</v>
      </c>
      <c r="P904" s="654"/>
      <c r="Q904" s="654" t="str">
        <f>IF(表示変換!H28="","",表示変換!H28)</f>
        <v/>
      </c>
      <c r="R904" s="654"/>
      <c r="S904" s="656" t="str">
        <f>IF(入力!$C$4="","",入力!$C$4)</f>
        <v>2015.08.15</v>
      </c>
      <c r="T904" s="656"/>
      <c r="U904" s="9" t="s">
        <v>102</v>
      </c>
      <c r="X904" s="25"/>
      <c r="Y904" s="25"/>
      <c r="Z904" s="25"/>
      <c r="AA904" s="25"/>
      <c r="AB904" s="25"/>
      <c r="AC904" s="25"/>
      <c r="AD904" s="25"/>
      <c r="AE904" s="25"/>
    </row>
    <row r="905" spans="1:31" ht="12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X905" s="25"/>
      <c r="Y905" s="25"/>
      <c r="Z905" s="25"/>
      <c r="AA905" s="25"/>
      <c r="AB905" s="25"/>
      <c r="AC905" s="25"/>
      <c r="AD905" s="25"/>
      <c r="AE905" s="25"/>
    </row>
    <row r="906" spans="1:31" ht="22.5" customHeight="1">
      <c r="A906" s="644" t="s">
        <v>5</v>
      </c>
      <c r="B906" s="647" t="s">
        <v>6</v>
      </c>
      <c r="C906" s="650" t="s">
        <v>0</v>
      </c>
      <c r="D906" s="638" t="s">
        <v>45</v>
      </c>
      <c r="E906" s="639"/>
      <c r="F906" s="638" t="s">
        <v>57</v>
      </c>
      <c r="G906" s="639"/>
      <c r="H906" s="638" t="s">
        <v>58</v>
      </c>
      <c r="I906" s="639"/>
      <c r="J906" s="638" t="s">
        <v>41</v>
      </c>
      <c r="K906" s="639"/>
      <c r="L906" s="640" t="s">
        <v>60</v>
      </c>
      <c r="M906" s="641"/>
      <c r="N906" s="640" t="s">
        <v>61</v>
      </c>
      <c r="O906" s="641"/>
      <c r="P906" s="640" t="s">
        <v>42</v>
      </c>
      <c r="Q906" s="641"/>
      <c r="R906" s="638" t="s">
        <v>46</v>
      </c>
      <c r="S906" s="639"/>
      <c r="T906" s="173" t="s">
        <v>1</v>
      </c>
      <c r="U906" s="174" t="s">
        <v>2</v>
      </c>
      <c r="X906" s="25"/>
      <c r="Y906" s="25"/>
      <c r="Z906" s="25"/>
      <c r="AA906" s="25"/>
      <c r="AB906" s="25"/>
      <c r="AC906" s="25"/>
      <c r="AD906" s="25"/>
      <c r="AE906" s="25"/>
    </row>
    <row r="907" spans="1:31">
      <c r="A907" s="645"/>
      <c r="B907" s="648"/>
      <c r="C907" s="651"/>
      <c r="D907" s="1" t="s">
        <v>3</v>
      </c>
      <c r="E907" s="3" t="s">
        <v>4</v>
      </c>
      <c r="F907" s="1" t="s">
        <v>3</v>
      </c>
      <c r="G907" s="3" t="s">
        <v>4</v>
      </c>
      <c r="H907" s="1" t="s">
        <v>3</v>
      </c>
      <c r="I907" s="3" t="s">
        <v>4</v>
      </c>
      <c r="J907" s="1" t="s">
        <v>3</v>
      </c>
      <c r="K907" s="3" t="s">
        <v>4</v>
      </c>
      <c r="L907" s="1" t="s">
        <v>3</v>
      </c>
      <c r="M907" s="3" t="s">
        <v>4</v>
      </c>
      <c r="N907" s="1" t="s">
        <v>3</v>
      </c>
      <c r="O907" s="3" t="s">
        <v>4</v>
      </c>
      <c r="P907" s="1" t="s">
        <v>3</v>
      </c>
      <c r="Q907" s="3" t="s">
        <v>4</v>
      </c>
      <c r="R907" s="1" t="s">
        <v>3</v>
      </c>
      <c r="S907" s="3" t="s">
        <v>4</v>
      </c>
      <c r="T907" s="7"/>
      <c r="U907" s="8"/>
      <c r="X907" s="25"/>
      <c r="Y907" s="25"/>
      <c r="Z907" s="25"/>
      <c r="AA907" s="25"/>
      <c r="AB907" s="25"/>
      <c r="AC907" s="25"/>
      <c r="AD907" s="25"/>
      <c r="AE907" s="25"/>
    </row>
    <row r="908" spans="1:31">
      <c r="A908" s="646"/>
      <c r="B908" s="649"/>
      <c r="C908" s="652"/>
      <c r="D908" s="2" t="str">
        <f>IF(表示変換!$N$5="","",表示変換!$N$5)</f>
        <v>sec</v>
      </c>
      <c r="E908" s="4" t="s">
        <v>7</v>
      </c>
      <c r="F908" s="2" t="str">
        <f>IF(表示変換!$O$5="","",表示変換!$O$5)</f>
        <v>sec</v>
      </c>
      <c r="G908" s="4" t="s">
        <v>7</v>
      </c>
      <c r="H908" s="2" t="str">
        <f>IF(表示変換!$P$5="","",表示変換!$P$5)</f>
        <v>sec</v>
      </c>
      <c r="I908" s="4" t="s">
        <v>7</v>
      </c>
      <c r="J908" s="2" t="str">
        <f>IF(表示変換!$Q$5="","",表示変換!$Q$5)</f>
        <v>cm</v>
      </c>
      <c r="K908" s="4" t="s">
        <v>7</v>
      </c>
      <c r="L908" s="2" t="str">
        <f>IF(表示変換!$R$5="","",表示変換!$R$5)</f>
        <v>cm</v>
      </c>
      <c r="M908" s="4" t="s">
        <v>7</v>
      </c>
      <c r="N908" s="2" t="str">
        <f>IF(表示変換!$S$5="","",表示変換!$S$5)</f>
        <v>m</v>
      </c>
      <c r="O908" s="4" t="s">
        <v>7</v>
      </c>
      <c r="P908" s="2" t="str">
        <f>IF(表示変換!$T$5="","",表示変換!$T$5)</f>
        <v>回</v>
      </c>
      <c r="Q908" s="4" t="s">
        <v>7</v>
      </c>
      <c r="R908" s="2" t="str">
        <f>IF(表示変換!$U$5="","",表示変換!$U$5)</f>
        <v>m</v>
      </c>
      <c r="S908" s="4" t="s">
        <v>7</v>
      </c>
      <c r="T908" s="2" t="s">
        <v>8</v>
      </c>
      <c r="U908" s="5" t="s">
        <v>9</v>
      </c>
      <c r="X908" s="26" t="s">
        <v>16</v>
      </c>
      <c r="Y908" s="26" t="s">
        <v>17</v>
      </c>
      <c r="Z908" s="26" t="s">
        <v>76</v>
      </c>
      <c r="AA908" s="26" t="s">
        <v>28</v>
      </c>
      <c r="AB908" s="26" t="s">
        <v>77</v>
      </c>
      <c r="AC908" s="26" t="s">
        <v>68</v>
      </c>
      <c r="AD908" s="26" t="s">
        <v>80</v>
      </c>
      <c r="AE908" s="11" t="s">
        <v>79</v>
      </c>
    </row>
    <row r="909" spans="1:31">
      <c r="A909" s="17" t="str">
        <f>IF(入力!$C$4="","",入力!$C$4)</f>
        <v>2015.08.15</v>
      </c>
      <c r="B909" s="20">
        <f>IF(表示変換!A28="","",表示変換!A28)</f>
        <v>23</v>
      </c>
      <c r="C909" s="18" t="str">
        <f>IF(表示変換!B28="","",表示変換!B28)</f>
        <v/>
      </c>
      <c r="D909" s="21" t="str">
        <f>IF(特定項目一覧!G28="","",特定項目一覧!G28)</f>
        <v/>
      </c>
      <c r="E909" s="27" t="str">
        <f>IF(特定項目一覧!H28="","",特定項目一覧!H28)</f>
        <v/>
      </c>
      <c r="F909" s="21" t="str">
        <f>IF(特定項目一覧!I28="","",特定項目一覧!I28)</f>
        <v/>
      </c>
      <c r="G909" s="22" t="str">
        <f>IF(特定項目一覧!J28="","",特定項目一覧!J28)</f>
        <v/>
      </c>
      <c r="H909" s="29" t="str">
        <f>IF(特定項目一覧!K28="","",特定項目一覧!K28)</f>
        <v/>
      </c>
      <c r="I909" s="27" t="str">
        <f>IF(特定項目一覧!L28="","",特定項目一覧!L28)</f>
        <v/>
      </c>
      <c r="J909" s="20" t="str">
        <f>IF(特定項目一覧!M28="","",特定項目一覧!M28)</f>
        <v/>
      </c>
      <c r="K909" s="22" t="str">
        <f>IF(特定項目一覧!N28="","",特定項目一覧!N28)</f>
        <v/>
      </c>
      <c r="L909" s="28" t="str">
        <f>IF(特定項目一覧!O28="","",特定項目一覧!O28)</f>
        <v/>
      </c>
      <c r="M909" s="27" t="str">
        <f>IF(特定項目一覧!P28="","",特定項目一覧!P28)</f>
        <v/>
      </c>
      <c r="N909" s="21" t="str">
        <f>IF(特定項目一覧!Q28="","",特定項目一覧!Q28)</f>
        <v/>
      </c>
      <c r="O909" s="22" t="str">
        <f>IF(特定項目一覧!R28="","",特定項目一覧!R28)</f>
        <v/>
      </c>
      <c r="P909" s="28" t="str">
        <f>IF(特定項目一覧!S28="","",特定項目一覧!S28)</f>
        <v/>
      </c>
      <c r="Q909" s="27" t="str">
        <f>IF(特定項目一覧!T28="","",特定項目一覧!T28)</f>
        <v/>
      </c>
      <c r="R909" s="20" t="str">
        <f>IF(特定項目一覧!U28="","",特定項目一覧!U28)</f>
        <v/>
      </c>
      <c r="S909" s="22" t="str">
        <f>IF(特定項目一覧!V28="","",特定項目一覧!V28)</f>
        <v/>
      </c>
      <c r="T909" s="28">
        <f>IF(特定項目一覧!W28="","",特定項目一覧!W28)</f>
        <v>0</v>
      </c>
      <c r="U909" s="22" t="str">
        <f>IF(特定項目一覧!X28="","",特定項目一覧!X28)</f>
        <v/>
      </c>
      <c r="W909" s="19" t="str">
        <f>IF(入力!$C$4="","",入力!$C$4)</f>
        <v>2015.08.15</v>
      </c>
      <c r="X909" s="30" t="str">
        <f>E909</f>
        <v/>
      </c>
      <c r="Y909" s="30" t="str">
        <f>G909</f>
        <v/>
      </c>
      <c r="Z909" s="30" t="str">
        <f>I909</f>
        <v/>
      </c>
      <c r="AA909" s="30" t="str">
        <f>K909</f>
        <v/>
      </c>
      <c r="AB909" s="30" t="str">
        <f>M909</f>
        <v/>
      </c>
      <c r="AC909" s="30" t="str">
        <f>O909</f>
        <v/>
      </c>
      <c r="AD909" s="30" t="str">
        <f>Q909</f>
        <v/>
      </c>
      <c r="AE909" s="30" t="str">
        <f>S909</f>
        <v/>
      </c>
    </row>
    <row r="910" spans="1:31">
      <c r="A910" s="71"/>
      <c r="B910" s="72"/>
      <c r="C910" s="73"/>
      <c r="D910" s="74"/>
      <c r="E910" s="75"/>
      <c r="F910" s="76"/>
      <c r="G910" s="77"/>
      <c r="H910" s="78"/>
      <c r="I910" s="75"/>
      <c r="J910" s="76"/>
      <c r="K910" s="77"/>
      <c r="L910" s="74"/>
      <c r="M910" s="75"/>
      <c r="N910" s="76"/>
      <c r="O910" s="77"/>
      <c r="P910" s="74"/>
      <c r="Q910" s="75"/>
      <c r="R910" s="72"/>
      <c r="S910" s="77"/>
      <c r="T910" s="78"/>
      <c r="U910" s="77"/>
      <c r="W910" s="19"/>
      <c r="X910" s="23"/>
      <c r="Y910" s="23"/>
      <c r="Z910" s="23"/>
      <c r="AA910" s="23"/>
      <c r="AB910" s="23"/>
      <c r="AC910" s="23"/>
      <c r="AD910" s="23"/>
      <c r="AE910" s="23"/>
    </row>
    <row r="911" spans="1:31">
      <c r="A911" s="79"/>
      <c r="B911" s="72"/>
      <c r="C911" s="77"/>
      <c r="D911" s="76"/>
      <c r="E911" s="77"/>
      <c r="F911" s="76"/>
      <c r="G911" s="77"/>
      <c r="H911" s="72"/>
      <c r="I911" s="77"/>
      <c r="J911" s="76"/>
      <c r="K911" s="77"/>
      <c r="L911" s="76"/>
      <c r="M911" s="77"/>
      <c r="N911" s="76"/>
      <c r="O911" s="77"/>
      <c r="P911" s="76"/>
      <c r="Q911" s="77"/>
      <c r="R911" s="72"/>
      <c r="S911" s="77"/>
      <c r="T911" s="72"/>
      <c r="U911" s="77"/>
      <c r="W911" s="19"/>
      <c r="X911" s="23"/>
      <c r="Y911" s="23"/>
      <c r="Z911" s="23"/>
      <c r="AA911" s="23"/>
      <c r="AB911" s="23"/>
      <c r="AC911" s="23"/>
      <c r="AD911" s="23"/>
      <c r="AE911" s="23"/>
    </row>
    <row r="912" spans="1:31">
      <c r="A912" s="79"/>
      <c r="B912" s="80"/>
      <c r="C912" s="81"/>
      <c r="D912" s="76"/>
      <c r="E912" s="75"/>
      <c r="F912" s="76"/>
      <c r="G912" s="77"/>
      <c r="H912" s="78"/>
      <c r="I912" s="75"/>
      <c r="J912" s="76"/>
      <c r="K912" s="77"/>
      <c r="L912" s="74"/>
      <c r="M912" s="75"/>
      <c r="N912" s="76"/>
      <c r="O912" s="77"/>
      <c r="P912" s="74"/>
      <c r="Q912" s="75"/>
      <c r="R912" s="72"/>
      <c r="S912" s="77"/>
      <c r="T912" s="78"/>
      <c r="U912" s="77"/>
      <c r="X912" s="25"/>
      <c r="Y912" s="25"/>
      <c r="Z912" s="25"/>
      <c r="AA912" s="25"/>
      <c r="AB912" s="25"/>
      <c r="AC912" s="25"/>
      <c r="AD912" s="25"/>
      <c r="AE912" s="25"/>
    </row>
    <row r="913" spans="1:3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X913" s="25"/>
      <c r="Y913" s="25"/>
      <c r="Z913" s="25"/>
      <c r="AA913" s="25"/>
      <c r="AB913" s="25"/>
      <c r="AC913" s="25"/>
      <c r="AD913" s="25"/>
      <c r="AE913" s="25"/>
    </row>
    <row r="914" spans="1:3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X914" s="25"/>
      <c r="Y914" s="25"/>
      <c r="Z914" s="25"/>
      <c r="AA914" s="25"/>
      <c r="AB914" s="25"/>
      <c r="AC914" s="25"/>
      <c r="AD914" s="25"/>
      <c r="AE914" s="25"/>
    </row>
    <row r="915" spans="1:3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X915" s="25"/>
      <c r="Y915" s="25"/>
      <c r="Z915" s="25"/>
      <c r="AA915" s="25"/>
      <c r="AB915" s="25"/>
      <c r="AC915" s="25"/>
      <c r="AD915" s="25"/>
      <c r="AE915" s="25"/>
    </row>
    <row r="916" spans="1:3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16"/>
      <c r="N916" s="6"/>
      <c r="O916" s="6"/>
      <c r="P916" s="6"/>
      <c r="Q916" s="6"/>
      <c r="R916" s="6"/>
      <c r="S916" s="6"/>
      <c r="T916" s="6"/>
      <c r="U916" s="6"/>
      <c r="X916" s="25"/>
      <c r="Y916" s="25"/>
      <c r="Z916" s="25"/>
      <c r="AA916" s="25"/>
      <c r="AB916" s="25"/>
      <c r="AC916" s="25"/>
      <c r="AD916" s="25"/>
      <c r="AE916" s="25"/>
    </row>
    <row r="917" spans="1:3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X917" s="25"/>
      <c r="Y917" s="25"/>
      <c r="Z917" s="25"/>
      <c r="AA917" s="25"/>
      <c r="AB917" s="25"/>
      <c r="AC917" s="25"/>
      <c r="AD917" s="25"/>
      <c r="AE917" s="25"/>
    </row>
    <row r="918" spans="1:3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X918" s="25"/>
      <c r="Y918" s="25"/>
      <c r="Z918" s="25"/>
      <c r="AA918" s="25"/>
      <c r="AB918" s="25"/>
      <c r="AC918" s="25"/>
      <c r="AD918" s="25"/>
      <c r="AE918" s="25"/>
    </row>
    <row r="919" spans="1:3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X919" s="25"/>
      <c r="Y919" s="25"/>
      <c r="Z919" s="25"/>
      <c r="AA919" s="25"/>
      <c r="AB919" s="25"/>
      <c r="AC919" s="25"/>
      <c r="AD919" s="25"/>
      <c r="AE919" s="25"/>
    </row>
    <row r="920" spans="1:3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X920" s="25"/>
      <c r="Y920" s="25"/>
      <c r="Z920" s="25"/>
      <c r="AA920" s="25"/>
      <c r="AB920" s="25"/>
      <c r="AC920" s="25"/>
      <c r="AD920" s="25"/>
      <c r="AE920" s="25"/>
    </row>
    <row r="921" spans="1:3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X921" s="25"/>
      <c r="Y921" s="25"/>
      <c r="Z921" s="25"/>
      <c r="AA921" s="25"/>
      <c r="AB921" s="25"/>
      <c r="AC921" s="25"/>
      <c r="AD921" s="25"/>
      <c r="AE921" s="25"/>
    </row>
    <row r="922" spans="1:3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X922" s="12" t="s">
        <v>24</v>
      </c>
      <c r="Y922" s="12" t="s">
        <v>96</v>
      </c>
      <c r="Z922" s="12" t="s">
        <v>25</v>
      </c>
      <c r="AA922" s="25"/>
      <c r="AB922" s="25"/>
      <c r="AC922" s="25"/>
      <c r="AD922" s="25"/>
      <c r="AE922" s="25"/>
    </row>
    <row r="923" spans="1:3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W923" s="19" t="str">
        <f>IF(入力!$C$4="","",入力!$C$4)</f>
        <v>2015.08.15</v>
      </c>
      <c r="X923" s="24" t="str">
        <f>IF(特定項目一覧!AL28="","",特定項目一覧!AL28)</f>
        <v/>
      </c>
      <c r="Y923" s="31" t="str">
        <f>IF(特定項目一覧!AK28="","",特定項目一覧!AK28)</f>
        <v/>
      </c>
      <c r="Z923" s="32" t="str">
        <f>IF(特定項目一覧!AM28="","",特定項目一覧!AM28)</f>
        <v/>
      </c>
      <c r="AA923" s="25"/>
      <c r="AB923" s="25"/>
      <c r="AC923" s="25"/>
      <c r="AD923" s="25"/>
      <c r="AE923" s="25"/>
    </row>
    <row r="924" spans="1:3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W924" s="19"/>
      <c r="X924" s="24"/>
      <c r="Y924" s="24"/>
      <c r="Z924" s="24"/>
      <c r="AA924" s="25"/>
      <c r="AB924" s="25"/>
      <c r="AC924" s="25"/>
      <c r="AD924" s="25"/>
      <c r="AE924" s="25"/>
    </row>
    <row r="925" spans="1:3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W925" s="19"/>
      <c r="X925" s="34"/>
      <c r="Y925" s="34"/>
      <c r="Z925" s="35"/>
      <c r="AA925" s="25"/>
      <c r="AB925" s="25"/>
      <c r="AC925" s="25"/>
      <c r="AD925" s="25"/>
      <c r="AE925" s="25"/>
    </row>
    <row r="926" spans="1:3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X926" s="25"/>
      <c r="Y926" s="25"/>
      <c r="Z926" s="25"/>
      <c r="AA926" s="25"/>
      <c r="AB926" s="25"/>
      <c r="AC926" s="25"/>
      <c r="AD926" s="25"/>
      <c r="AE926" s="25"/>
    </row>
    <row r="927" spans="1:3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X927" s="25"/>
      <c r="Y927" s="25"/>
      <c r="Z927" s="25"/>
      <c r="AA927" s="25"/>
      <c r="AB927" s="25"/>
      <c r="AC927" s="25"/>
      <c r="AD927" s="25"/>
      <c r="AE927" s="25"/>
    </row>
    <row r="928" spans="1:3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X928" s="25"/>
      <c r="Y928" s="25"/>
      <c r="Z928" s="25"/>
      <c r="AA928" s="25"/>
      <c r="AB928" s="25"/>
      <c r="AC928" s="25"/>
      <c r="AD928" s="25"/>
      <c r="AE928" s="25"/>
    </row>
    <row r="929" spans="1:3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X929" s="25"/>
      <c r="Y929" s="25"/>
      <c r="Z929" s="25"/>
      <c r="AA929" s="25"/>
      <c r="AB929" s="25"/>
      <c r="AC929" s="25"/>
      <c r="AD929" s="25"/>
      <c r="AE929" s="25"/>
    </row>
    <row r="930" spans="1:3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X930" s="25"/>
      <c r="Y930" s="25"/>
      <c r="Z930" s="25"/>
      <c r="AA930" s="25"/>
      <c r="AB930" s="25"/>
      <c r="AC930" s="25"/>
      <c r="AD930" s="25"/>
      <c r="AE930" s="25"/>
    </row>
    <row r="931" spans="1: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X931" s="25"/>
      <c r="Y931" s="25"/>
      <c r="Z931" s="25"/>
      <c r="AA931" s="25"/>
      <c r="AB931" s="25"/>
      <c r="AC931" s="25"/>
      <c r="AD931" s="25"/>
      <c r="AE931" s="25"/>
    </row>
    <row r="932" spans="1:3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X932" s="25"/>
      <c r="Y932" s="25"/>
      <c r="Z932" s="25"/>
      <c r="AA932" s="25"/>
      <c r="AB932" s="25"/>
      <c r="AC932" s="25"/>
      <c r="AD932" s="25"/>
      <c r="AE932" s="25"/>
    </row>
    <row r="933" spans="1:3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X933" s="25"/>
      <c r="Y933" s="25"/>
      <c r="Z933" s="25"/>
      <c r="AA933" s="25"/>
      <c r="AB933" s="25"/>
      <c r="AC933" s="25"/>
      <c r="AD933" s="25"/>
      <c r="AE933" s="25"/>
    </row>
    <row r="934" spans="1:3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X934" s="25"/>
      <c r="Y934" s="25"/>
      <c r="Z934" s="25"/>
      <c r="AA934" s="25"/>
      <c r="AB934" s="25"/>
      <c r="AC934" s="25"/>
      <c r="AD934" s="25"/>
      <c r="AE934" s="25"/>
    </row>
    <row r="935" spans="1:3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X935" s="25"/>
      <c r="Y935" s="25"/>
      <c r="Z935" s="25"/>
      <c r="AA935" s="25"/>
      <c r="AB935" s="25"/>
      <c r="AC935" s="25"/>
      <c r="AD935" s="25"/>
      <c r="AE935" s="25"/>
    </row>
    <row r="936" spans="1:3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X936" s="25"/>
      <c r="Y936" s="25"/>
      <c r="Z936" s="25"/>
      <c r="AA936" s="25"/>
      <c r="AB936" s="25"/>
      <c r="AC936" s="25"/>
      <c r="AD936" s="25"/>
      <c r="AE936" s="25"/>
    </row>
    <row r="937" spans="1:31">
      <c r="X937" s="25"/>
      <c r="Y937" s="25"/>
      <c r="Z937" s="25"/>
      <c r="AA937" s="25"/>
      <c r="AB937" s="25"/>
      <c r="AC937" s="25"/>
      <c r="AD937" s="25"/>
      <c r="AE937" s="25"/>
    </row>
    <row r="938" spans="1:31">
      <c r="X938" s="25"/>
      <c r="Y938" s="25"/>
      <c r="Z938" s="25"/>
      <c r="AA938" s="25"/>
      <c r="AB938" s="25"/>
      <c r="AC938" s="25"/>
      <c r="AD938" s="25"/>
      <c r="AE938" s="25"/>
    </row>
    <row r="939" spans="1:31">
      <c r="X939" s="25"/>
      <c r="Y939" s="25"/>
      <c r="Z939" s="25"/>
      <c r="AA939" s="25"/>
      <c r="AB939" s="25"/>
      <c r="AC939" s="25"/>
      <c r="AD939" s="25"/>
      <c r="AE939" s="25"/>
    </row>
    <row r="940" spans="1:31">
      <c r="A940" s="628"/>
      <c r="B940" s="629"/>
      <c r="C940" s="629"/>
      <c r="D940" s="629"/>
      <c r="E940" s="629"/>
      <c r="F940" s="629"/>
      <c r="G940" s="629"/>
      <c r="H940" s="629"/>
      <c r="I940" s="629"/>
      <c r="J940" s="629"/>
      <c r="K940" s="630"/>
      <c r="L940" s="12" t="s">
        <v>20</v>
      </c>
      <c r="M940" s="637" t="s">
        <v>18</v>
      </c>
      <c r="N940" s="637"/>
      <c r="O940" s="637"/>
      <c r="P940" s="637"/>
      <c r="Q940" s="637"/>
      <c r="R940" s="637"/>
      <c r="S940" s="637"/>
      <c r="T940" s="637"/>
      <c r="U940" s="637"/>
      <c r="X940" s="12"/>
      <c r="Y940" s="167"/>
      <c r="Z940" s="167"/>
      <c r="AA940" s="167"/>
      <c r="AB940" s="167"/>
      <c r="AC940" s="167"/>
      <c r="AD940" s="167"/>
      <c r="AE940" s="167"/>
    </row>
    <row r="941" spans="1:31">
      <c r="A941" s="631"/>
      <c r="B941" s="632"/>
      <c r="C941" s="632"/>
      <c r="D941" s="632"/>
      <c r="E941" s="632"/>
      <c r="F941" s="632"/>
      <c r="G941" s="632"/>
      <c r="H941" s="632"/>
      <c r="I941" s="632"/>
      <c r="J941" s="632"/>
      <c r="K941" s="633"/>
      <c r="L941" s="12" t="s">
        <v>20</v>
      </c>
      <c r="M941" s="642" t="s">
        <v>19</v>
      </c>
      <c r="N941" s="642"/>
      <c r="O941" s="642"/>
      <c r="P941" s="642"/>
      <c r="Q941" s="642"/>
      <c r="R941" s="642"/>
      <c r="S941" s="642"/>
      <c r="T941" s="642"/>
      <c r="U941" s="642"/>
      <c r="X941" s="12"/>
      <c r="Y941" s="168"/>
      <c r="Z941" s="168"/>
      <c r="AA941" s="168"/>
      <c r="AB941" s="168"/>
      <c r="AC941" s="168"/>
      <c r="AD941" s="168"/>
      <c r="AE941" s="168"/>
    </row>
    <row r="942" spans="1:31">
      <c r="A942" s="634"/>
      <c r="B942" s="635"/>
      <c r="C942" s="635"/>
      <c r="D942" s="635"/>
      <c r="E942" s="635"/>
      <c r="F942" s="635"/>
      <c r="G942" s="635"/>
      <c r="H942" s="635"/>
      <c r="I942" s="635"/>
      <c r="J942" s="635"/>
      <c r="K942" s="636"/>
      <c r="L942" s="12" t="s">
        <v>20</v>
      </c>
      <c r="M942" s="643" t="s">
        <v>108</v>
      </c>
      <c r="N942" s="643"/>
      <c r="O942" s="643"/>
      <c r="P942" s="643"/>
      <c r="Q942" s="643"/>
      <c r="R942" s="643"/>
      <c r="S942" s="643"/>
      <c r="T942" s="643"/>
      <c r="U942" s="643"/>
      <c r="X942" s="12"/>
      <c r="Y942" s="169"/>
      <c r="Z942" s="169"/>
      <c r="AA942" s="169"/>
      <c r="AB942" s="169"/>
      <c r="AC942" s="169"/>
      <c r="AD942" s="169"/>
      <c r="AE942" s="169"/>
    </row>
    <row r="944" spans="1:31" ht="30" customHeight="1">
      <c r="A944" s="653" t="str">
        <f>$A$1</f>
        <v>２０１５年　全国●●●選抜　バレーボール体力指数レーダーチャート</v>
      </c>
      <c r="B944" s="653"/>
      <c r="C944" s="653"/>
      <c r="D944" s="653"/>
      <c r="E944" s="653"/>
      <c r="F944" s="653"/>
      <c r="G944" s="653"/>
      <c r="H944" s="653"/>
      <c r="I944" s="653"/>
      <c r="J944" s="653"/>
      <c r="K944" s="653"/>
      <c r="L944" s="653"/>
      <c r="M944" s="653"/>
      <c r="N944" s="653"/>
      <c r="O944" s="653"/>
      <c r="P944" s="653"/>
      <c r="Q944" s="653"/>
      <c r="R944" s="653"/>
      <c r="S944" s="653"/>
      <c r="T944" s="653"/>
      <c r="U944" s="653"/>
      <c r="X944" s="25"/>
      <c r="Y944" s="25"/>
      <c r="Z944" s="25"/>
      <c r="AA944" s="25"/>
      <c r="AB944" s="25"/>
      <c r="AC944" s="25"/>
      <c r="AD944" s="25"/>
      <c r="AE944" s="25"/>
    </row>
    <row r="945" spans="1:31" ht="22.5" customHeight="1">
      <c r="A945" s="10" t="s">
        <v>10</v>
      </c>
      <c r="B945" s="654" t="str">
        <f>IF(表示変換!B29="","",表示変換!B29)</f>
        <v/>
      </c>
      <c r="C945" s="654"/>
      <c r="D945" s="9"/>
      <c r="E945" s="10" t="s">
        <v>11</v>
      </c>
      <c r="F945" s="655" t="str">
        <f>IF(表示変換!I29="","",表示変換!I29)</f>
        <v/>
      </c>
      <c r="G945" s="655"/>
      <c r="H945" s="13" t="s">
        <v>12</v>
      </c>
      <c r="I945" s="14"/>
      <c r="J945" s="13" t="s">
        <v>13</v>
      </c>
      <c r="K945" s="655" t="str">
        <f>IF(表示変換!J29="","",表示変換!J29)</f>
        <v/>
      </c>
      <c r="L945" s="655"/>
      <c r="M945" s="10" t="s">
        <v>14</v>
      </c>
      <c r="N945" s="6"/>
      <c r="O945" s="654" t="s">
        <v>15</v>
      </c>
      <c r="P945" s="654"/>
      <c r="Q945" s="654" t="str">
        <f>IF(表示変換!H29="","",表示変換!H29)</f>
        <v/>
      </c>
      <c r="R945" s="654"/>
      <c r="S945" s="656" t="str">
        <f>IF(入力!$C$4="","",入力!$C$4)</f>
        <v>2015.08.15</v>
      </c>
      <c r="T945" s="656"/>
      <c r="U945" s="9" t="s">
        <v>102</v>
      </c>
      <c r="X945" s="25"/>
      <c r="Y945" s="25"/>
      <c r="Z945" s="25"/>
      <c r="AA945" s="25"/>
      <c r="AB945" s="25"/>
      <c r="AC945" s="25"/>
      <c r="AD945" s="25"/>
      <c r="AE945" s="25"/>
    </row>
    <row r="946" spans="1:31" ht="12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X946" s="25"/>
      <c r="Y946" s="25"/>
      <c r="Z946" s="25"/>
      <c r="AA946" s="25"/>
      <c r="AB946" s="25"/>
      <c r="AC946" s="25"/>
      <c r="AD946" s="25"/>
      <c r="AE946" s="25"/>
    </row>
    <row r="947" spans="1:31" ht="22.5" customHeight="1">
      <c r="A947" s="644" t="s">
        <v>5</v>
      </c>
      <c r="B947" s="647" t="s">
        <v>6</v>
      </c>
      <c r="C947" s="650" t="s">
        <v>0</v>
      </c>
      <c r="D947" s="638" t="s">
        <v>45</v>
      </c>
      <c r="E947" s="639"/>
      <c r="F947" s="638" t="s">
        <v>57</v>
      </c>
      <c r="G947" s="639"/>
      <c r="H947" s="638" t="s">
        <v>58</v>
      </c>
      <c r="I947" s="639"/>
      <c r="J947" s="638" t="s">
        <v>41</v>
      </c>
      <c r="K947" s="639"/>
      <c r="L947" s="640" t="s">
        <v>60</v>
      </c>
      <c r="M947" s="641"/>
      <c r="N947" s="640" t="s">
        <v>61</v>
      </c>
      <c r="O947" s="641"/>
      <c r="P947" s="640" t="s">
        <v>42</v>
      </c>
      <c r="Q947" s="641"/>
      <c r="R947" s="638" t="s">
        <v>46</v>
      </c>
      <c r="S947" s="639"/>
      <c r="T947" s="173" t="s">
        <v>1</v>
      </c>
      <c r="U947" s="174" t="s">
        <v>2</v>
      </c>
      <c r="X947" s="25"/>
      <c r="Y947" s="25"/>
      <c r="Z947" s="25"/>
      <c r="AA947" s="25"/>
      <c r="AB947" s="25"/>
      <c r="AC947" s="25"/>
      <c r="AD947" s="25"/>
      <c r="AE947" s="25"/>
    </row>
    <row r="948" spans="1:31">
      <c r="A948" s="645"/>
      <c r="B948" s="648"/>
      <c r="C948" s="651"/>
      <c r="D948" s="1" t="s">
        <v>3</v>
      </c>
      <c r="E948" s="3" t="s">
        <v>4</v>
      </c>
      <c r="F948" s="1" t="s">
        <v>3</v>
      </c>
      <c r="G948" s="3" t="s">
        <v>4</v>
      </c>
      <c r="H948" s="1" t="s">
        <v>3</v>
      </c>
      <c r="I948" s="3" t="s">
        <v>4</v>
      </c>
      <c r="J948" s="1" t="s">
        <v>3</v>
      </c>
      <c r="K948" s="3" t="s">
        <v>4</v>
      </c>
      <c r="L948" s="1" t="s">
        <v>3</v>
      </c>
      <c r="M948" s="3" t="s">
        <v>4</v>
      </c>
      <c r="N948" s="1" t="s">
        <v>3</v>
      </c>
      <c r="O948" s="3" t="s">
        <v>4</v>
      </c>
      <c r="P948" s="1" t="s">
        <v>3</v>
      </c>
      <c r="Q948" s="3" t="s">
        <v>4</v>
      </c>
      <c r="R948" s="1" t="s">
        <v>3</v>
      </c>
      <c r="S948" s="3" t="s">
        <v>4</v>
      </c>
      <c r="T948" s="7"/>
      <c r="U948" s="8"/>
      <c r="X948" s="25"/>
      <c r="Y948" s="25"/>
      <c r="Z948" s="25"/>
      <c r="AA948" s="25"/>
      <c r="AB948" s="25"/>
      <c r="AC948" s="25"/>
      <c r="AD948" s="25"/>
      <c r="AE948" s="25"/>
    </row>
    <row r="949" spans="1:31">
      <c r="A949" s="646"/>
      <c r="B949" s="649"/>
      <c r="C949" s="652"/>
      <c r="D949" s="2" t="str">
        <f>IF(表示変換!$N$5="","",表示変換!$N$5)</f>
        <v>sec</v>
      </c>
      <c r="E949" s="4" t="s">
        <v>7</v>
      </c>
      <c r="F949" s="2" t="str">
        <f>IF(表示変換!$O$5="","",表示変換!$O$5)</f>
        <v>sec</v>
      </c>
      <c r="G949" s="4" t="s">
        <v>7</v>
      </c>
      <c r="H949" s="2" t="str">
        <f>IF(表示変換!$P$5="","",表示変換!$P$5)</f>
        <v>sec</v>
      </c>
      <c r="I949" s="4" t="s">
        <v>7</v>
      </c>
      <c r="J949" s="2" t="str">
        <f>IF(表示変換!$Q$5="","",表示変換!$Q$5)</f>
        <v>cm</v>
      </c>
      <c r="K949" s="4" t="s">
        <v>7</v>
      </c>
      <c r="L949" s="2" t="str">
        <f>IF(表示変換!$R$5="","",表示変換!$R$5)</f>
        <v>cm</v>
      </c>
      <c r="M949" s="4" t="s">
        <v>7</v>
      </c>
      <c r="N949" s="2" t="str">
        <f>IF(表示変換!$S$5="","",表示変換!$S$5)</f>
        <v>m</v>
      </c>
      <c r="O949" s="4" t="s">
        <v>7</v>
      </c>
      <c r="P949" s="2" t="str">
        <f>IF(表示変換!$T$5="","",表示変換!$T$5)</f>
        <v>回</v>
      </c>
      <c r="Q949" s="4" t="s">
        <v>7</v>
      </c>
      <c r="R949" s="2" t="str">
        <f>IF(表示変換!$U$5="","",表示変換!$U$5)</f>
        <v>m</v>
      </c>
      <c r="S949" s="4" t="s">
        <v>7</v>
      </c>
      <c r="T949" s="2" t="s">
        <v>8</v>
      </c>
      <c r="U949" s="5" t="s">
        <v>9</v>
      </c>
      <c r="X949" s="26" t="s">
        <v>16</v>
      </c>
      <c r="Y949" s="26" t="s">
        <v>17</v>
      </c>
      <c r="Z949" s="26" t="s">
        <v>76</v>
      </c>
      <c r="AA949" s="26" t="s">
        <v>28</v>
      </c>
      <c r="AB949" s="26" t="s">
        <v>77</v>
      </c>
      <c r="AC949" s="26" t="s">
        <v>68</v>
      </c>
      <c r="AD949" s="26" t="s">
        <v>80</v>
      </c>
      <c r="AE949" s="11" t="s">
        <v>79</v>
      </c>
    </row>
    <row r="950" spans="1:31">
      <c r="A950" s="17" t="str">
        <f>IF(入力!$C$4="","",入力!$C$4)</f>
        <v>2015.08.15</v>
      </c>
      <c r="B950" s="20">
        <f>IF(表示変換!A29="","",表示変換!A29)</f>
        <v>24</v>
      </c>
      <c r="C950" s="18" t="str">
        <f>IF(表示変換!B29="","",表示変換!B29)</f>
        <v/>
      </c>
      <c r="D950" s="21" t="str">
        <f>IF(特定項目一覧!G29="","",特定項目一覧!G29)</f>
        <v/>
      </c>
      <c r="E950" s="27" t="str">
        <f>IF(特定項目一覧!H29="","",特定項目一覧!H29)</f>
        <v/>
      </c>
      <c r="F950" s="21" t="str">
        <f>IF(特定項目一覧!I29="","",特定項目一覧!I29)</f>
        <v/>
      </c>
      <c r="G950" s="22" t="str">
        <f>IF(特定項目一覧!J29="","",特定項目一覧!J29)</f>
        <v/>
      </c>
      <c r="H950" s="29" t="str">
        <f>IF(特定項目一覧!K29="","",特定項目一覧!K29)</f>
        <v/>
      </c>
      <c r="I950" s="27" t="str">
        <f>IF(特定項目一覧!L29="","",特定項目一覧!L29)</f>
        <v/>
      </c>
      <c r="J950" s="20" t="str">
        <f>IF(特定項目一覧!M29="","",特定項目一覧!M29)</f>
        <v/>
      </c>
      <c r="K950" s="22" t="str">
        <f>IF(特定項目一覧!N29="","",特定項目一覧!N29)</f>
        <v/>
      </c>
      <c r="L950" s="28" t="str">
        <f>IF(特定項目一覧!O29="","",特定項目一覧!O29)</f>
        <v/>
      </c>
      <c r="M950" s="27" t="str">
        <f>IF(特定項目一覧!P29="","",特定項目一覧!P29)</f>
        <v/>
      </c>
      <c r="N950" s="21" t="str">
        <f>IF(特定項目一覧!Q29="","",特定項目一覧!Q29)</f>
        <v/>
      </c>
      <c r="O950" s="22" t="str">
        <f>IF(特定項目一覧!R29="","",特定項目一覧!R29)</f>
        <v/>
      </c>
      <c r="P950" s="28" t="str">
        <f>IF(特定項目一覧!S29="","",特定項目一覧!S29)</f>
        <v/>
      </c>
      <c r="Q950" s="27" t="str">
        <f>IF(特定項目一覧!T29="","",特定項目一覧!T29)</f>
        <v/>
      </c>
      <c r="R950" s="20" t="str">
        <f>IF(特定項目一覧!U29="","",特定項目一覧!U29)</f>
        <v/>
      </c>
      <c r="S950" s="22" t="str">
        <f>IF(特定項目一覧!V29="","",特定項目一覧!V29)</f>
        <v/>
      </c>
      <c r="T950" s="28">
        <f>IF(特定項目一覧!W29="","",特定項目一覧!W29)</f>
        <v>0</v>
      </c>
      <c r="U950" s="22" t="str">
        <f>IF(特定項目一覧!X29="","",特定項目一覧!X29)</f>
        <v/>
      </c>
      <c r="W950" s="19" t="str">
        <f>IF(入力!$C$4="","",入力!$C$4)</f>
        <v>2015.08.15</v>
      </c>
      <c r="X950" s="30" t="str">
        <f>E950</f>
        <v/>
      </c>
      <c r="Y950" s="30" t="str">
        <f>G950</f>
        <v/>
      </c>
      <c r="Z950" s="30" t="str">
        <f>I950</f>
        <v/>
      </c>
      <c r="AA950" s="30" t="str">
        <f>K950</f>
        <v/>
      </c>
      <c r="AB950" s="30" t="str">
        <f>M950</f>
        <v/>
      </c>
      <c r="AC950" s="30" t="str">
        <f>O950</f>
        <v/>
      </c>
      <c r="AD950" s="30" t="str">
        <f>Q950</f>
        <v/>
      </c>
      <c r="AE950" s="30" t="str">
        <f>S950</f>
        <v/>
      </c>
    </row>
    <row r="951" spans="1:31">
      <c r="A951" s="71"/>
      <c r="B951" s="72"/>
      <c r="C951" s="73"/>
      <c r="D951" s="74"/>
      <c r="E951" s="75"/>
      <c r="F951" s="76"/>
      <c r="G951" s="77"/>
      <c r="H951" s="78"/>
      <c r="I951" s="75"/>
      <c r="J951" s="76"/>
      <c r="K951" s="77"/>
      <c r="L951" s="74"/>
      <c r="M951" s="75"/>
      <c r="N951" s="76"/>
      <c r="O951" s="77"/>
      <c r="P951" s="74"/>
      <c r="Q951" s="75"/>
      <c r="R951" s="72"/>
      <c r="S951" s="77"/>
      <c r="T951" s="78"/>
      <c r="U951" s="77"/>
      <c r="W951" s="19"/>
      <c r="X951" s="23"/>
      <c r="Y951" s="23"/>
      <c r="Z951" s="23"/>
      <c r="AA951" s="23"/>
      <c r="AB951" s="23"/>
      <c r="AC951" s="23"/>
      <c r="AD951" s="23"/>
      <c r="AE951" s="23"/>
    </row>
    <row r="952" spans="1:31">
      <c r="A952" s="79"/>
      <c r="B952" s="72"/>
      <c r="C952" s="77"/>
      <c r="D952" s="76"/>
      <c r="E952" s="77"/>
      <c r="F952" s="76"/>
      <c r="G952" s="77"/>
      <c r="H952" s="72"/>
      <c r="I952" s="77"/>
      <c r="J952" s="76"/>
      <c r="K952" s="77"/>
      <c r="L952" s="76"/>
      <c r="M952" s="77"/>
      <c r="N952" s="76"/>
      <c r="O952" s="77"/>
      <c r="P952" s="76"/>
      <c r="Q952" s="77"/>
      <c r="R952" s="72"/>
      <c r="S952" s="77"/>
      <c r="T952" s="72"/>
      <c r="U952" s="77"/>
      <c r="W952" s="19"/>
      <c r="X952" s="23"/>
      <c r="Y952" s="23"/>
      <c r="Z952" s="23"/>
      <c r="AA952" s="23"/>
      <c r="AB952" s="23"/>
      <c r="AC952" s="23"/>
      <c r="AD952" s="23"/>
      <c r="AE952" s="23"/>
    </row>
    <row r="953" spans="1:31">
      <c r="A953" s="79"/>
      <c r="B953" s="80"/>
      <c r="C953" s="81"/>
      <c r="D953" s="76"/>
      <c r="E953" s="75"/>
      <c r="F953" s="76"/>
      <c r="G953" s="77"/>
      <c r="H953" s="78"/>
      <c r="I953" s="75"/>
      <c r="J953" s="76"/>
      <c r="K953" s="77"/>
      <c r="L953" s="74"/>
      <c r="M953" s="75"/>
      <c r="N953" s="76"/>
      <c r="O953" s="77"/>
      <c r="P953" s="74"/>
      <c r="Q953" s="75"/>
      <c r="R953" s="72"/>
      <c r="S953" s="77"/>
      <c r="T953" s="78"/>
      <c r="U953" s="77"/>
      <c r="X953" s="25"/>
      <c r="Y953" s="25"/>
      <c r="Z953" s="25"/>
      <c r="AA953" s="25"/>
      <c r="AB953" s="25"/>
      <c r="AC953" s="25"/>
      <c r="AD953" s="25"/>
      <c r="AE953" s="25"/>
    </row>
    <row r="954" spans="1:3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X954" s="25"/>
      <c r="Y954" s="25"/>
      <c r="Z954" s="25"/>
      <c r="AA954" s="25"/>
      <c r="AB954" s="25"/>
      <c r="AC954" s="25"/>
      <c r="AD954" s="25"/>
      <c r="AE954" s="25"/>
    </row>
    <row r="955" spans="1:3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X955" s="25"/>
      <c r="Y955" s="25"/>
      <c r="Z955" s="25"/>
      <c r="AA955" s="25"/>
      <c r="AB955" s="25"/>
      <c r="AC955" s="25"/>
      <c r="AD955" s="25"/>
      <c r="AE955" s="25"/>
    </row>
    <row r="956" spans="1:3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X956" s="25"/>
      <c r="Y956" s="25"/>
      <c r="Z956" s="25"/>
      <c r="AA956" s="25"/>
      <c r="AB956" s="25"/>
      <c r="AC956" s="25"/>
      <c r="AD956" s="25"/>
      <c r="AE956" s="25"/>
    </row>
    <row r="957" spans="1:3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16"/>
      <c r="N957" s="6"/>
      <c r="O957" s="6"/>
      <c r="P957" s="6"/>
      <c r="Q957" s="6"/>
      <c r="R957" s="6"/>
      <c r="S957" s="6"/>
      <c r="T957" s="6"/>
      <c r="U957" s="6"/>
      <c r="X957" s="25"/>
      <c r="Y957" s="25"/>
      <c r="Z957" s="25"/>
      <c r="AA957" s="25"/>
      <c r="AB957" s="25"/>
      <c r="AC957" s="25"/>
      <c r="AD957" s="25"/>
      <c r="AE957" s="25"/>
    </row>
    <row r="958" spans="1:3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X958" s="25"/>
      <c r="Y958" s="25"/>
      <c r="Z958" s="25"/>
      <c r="AA958" s="25"/>
      <c r="AB958" s="25"/>
      <c r="AC958" s="25"/>
      <c r="AD958" s="25"/>
      <c r="AE958" s="25"/>
    </row>
    <row r="959" spans="1:3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X959" s="25"/>
      <c r="Y959" s="25"/>
      <c r="Z959" s="25"/>
      <c r="AA959" s="25"/>
      <c r="AB959" s="25"/>
      <c r="AC959" s="25"/>
      <c r="AD959" s="25"/>
      <c r="AE959" s="25"/>
    </row>
    <row r="960" spans="1:3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X960" s="25"/>
      <c r="Y960" s="25"/>
      <c r="Z960" s="25"/>
      <c r="AA960" s="25"/>
      <c r="AB960" s="25"/>
      <c r="AC960" s="25"/>
      <c r="AD960" s="25"/>
      <c r="AE960" s="25"/>
    </row>
    <row r="961" spans="1:3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X961" s="25"/>
      <c r="Y961" s="25"/>
      <c r="Z961" s="25"/>
      <c r="AA961" s="25"/>
      <c r="AB961" s="25"/>
      <c r="AC961" s="25"/>
      <c r="AD961" s="25"/>
      <c r="AE961" s="25"/>
    </row>
    <row r="962" spans="1:3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X962" s="25"/>
      <c r="Y962" s="25"/>
      <c r="Z962" s="25"/>
      <c r="AA962" s="25"/>
      <c r="AB962" s="25"/>
      <c r="AC962" s="25"/>
      <c r="AD962" s="25"/>
      <c r="AE962" s="25"/>
    </row>
    <row r="963" spans="1:3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X963" s="12" t="s">
        <v>24</v>
      </c>
      <c r="Y963" s="12" t="s">
        <v>96</v>
      </c>
      <c r="Z963" s="12" t="s">
        <v>25</v>
      </c>
      <c r="AA963" s="25"/>
      <c r="AB963" s="25"/>
      <c r="AC963" s="25"/>
      <c r="AD963" s="25"/>
      <c r="AE963" s="25"/>
    </row>
    <row r="964" spans="1:3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W964" s="19" t="str">
        <f>IF(入力!$C$4="","",入力!$C$4)</f>
        <v>2015.08.15</v>
      </c>
      <c r="X964" s="24" t="str">
        <f>IF(特定項目一覧!AL29="","",特定項目一覧!AL29)</f>
        <v/>
      </c>
      <c r="Y964" s="31" t="str">
        <f>IF(特定項目一覧!AK29="","",特定項目一覧!AK29)</f>
        <v/>
      </c>
      <c r="Z964" s="32" t="str">
        <f>IF(特定項目一覧!AM29="","",特定項目一覧!AM29)</f>
        <v/>
      </c>
      <c r="AA964" s="25"/>
      <c r="AB964" s="25"/>
      <c r="AC964" s="25"/>
      <c r="AD964" s="25"/>
      <c r="AE964" s="25"/>
    </row>
    <row r="965" spans="1:3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W965" s="19"/>
      <c r="X965" s="24"/>
      <c r="Y965" s="24"/>
      <c r="Z965" s="24"/>
      <c r="AA965" s="25"/>
      <c r="AB965" s="25"/>
      <c r="AC965" s="25"/>
      <c r="AD965" s="25"/>
      <c r="AE965" s="25"/>
    </row>
    <row r="966" spans="1:3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W966" s="19"/>
      <c r="X966" s="34"/>
      <c r="Y966" s="34"/>
      <c r="Z966" s="35"/>
      <c r="AA966" s="25"/>
      <c r="AB966" s="25"/>
      <c r="AC966" s="25"/>
      <c r="AD966" s="25"/>
      <c r="AE966" s="25"/>
    </row>
    <row r="967" spans="1:3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X967" s="25"/>
      <c r="Y967" s="25"/>
      <c r="Z967" s="25"/>
      <c r="AA967" s="25"/>
      <c r="AB967" s="25"/>
      <c r="AC967" s="25"/>
      <c r="AD967" s="25"/>
      <c r="AE967" s="25"/>
    </row>
    <row r="968" spans="1:3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X968" s="25"/>
      <c r="Y968" s="25"/>
      <c r="Z968" s="25"/>
      <c r="AA968" s="25"/>
      <c r="AB968" s="25"/>
      <c r="AC968" s="25"/>
      <c r="AD968" s="25"/>
      <c r="AE968" s="25"/>
    </row>
    <row r="969" spans="1:3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X969" s="25"/>
      <c r="Y969" s="25"/>
      <c r="Z969" s="25"/>
      <c r="AA969" s="25"/>
      <c r="AB969" s="25"/>
      <c r="AC969" s="25"/>
      <c r="AD969" s="25"/>
      <c r="AE969" s="25"/>
    </row>
    <row r="970" spans="1:3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X970" s="25"/>
      <c r="Y970" s="25"/>
      <c r="Z970" s="25"/>
      <c r="AA970" s="25"/>
      <c r="AB970" s="25"/>
      <c r="AC970" s="25"/>
      <c r="AD970" s="25"/>
      <c r="AE970" s="25"/>
    </row>
    <row r="971" spans="1:3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X971" s="25"/>
      <c r="Y971" s="25"/>
      <c r="Z971" s="25"/>
      <c r="AA971" s="25"/>
      <c r="AB971" s="25"/>
      <c r="AC971" s="25"/>
      <c r="AD971" s="25"/>
      <c r="AE971" s="25"/>
    </row>
    <row r="972" spans="1:3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X972" s="25"/>
      <c r="Y972" s="25"/>
      <c r="Z972" s="25"/>
      <c r="AA972" s="25"/>
      <c r="AB972" s="25"/>
      <c r="AC972" s="25"/>
      <c r="AD972" s="25"/>
      <c r="AE972" s="25"/>
    </row>
    <row r="973" spans="1:3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X973" s="25"/>
      <c r="Y973" s="25"/>
      <c r="Z973" s="25"/>
      <c r="AA973" s="25"/>
      <c r="AB973" s="25"/>
      <c r="AC973" s="25"/>
      <c r="AD973" s="25"/>
      <c r="AE973" s="25"/>
    </row>
    <row r="974" spans="1:3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X974" s="25"/>
      <c r="Y974" s="25"/>
      <c r="Z974" s="25"/>
      <c r="AA974" s="25"/>
      <c r="AB974" s="25"/>
      <c r="AC974" s="25"/>
      <c r="AD974" s="25"/>
      <c r="AE974" s="25"/>
    </row>
    <row r="975" spans="1:3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X975" s="25"/>
      <c r="Y975" s="25"/>
      <c r="Z975" s="25"/>
      <c r="AA975" s="25"/>
      <c r="AB975" s="25"/>
      <c r="AC975" s="25"/>
      <c r="AD975" s="25"/>
      <c r="AE975" s="25"/>
    </row>
    <row r="976" spans="1:3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X976" s="25"/>
      <c r="Y976" s="25"/>
      <c r="Z976" s="25"/>
      <c r="AA976" s="25"/>
      <c r="AB976" s="25"/>
      <c r="AC976" s="25"/>
      <c r="AD976" s="25"/>
      <c r="AE976" s="25"/>
    </row>
    <row r="977" spans="1:3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X977" s="25"/>
      <c r="Y977" s="25"/>
      <c r="Z977" s="25"/>
      <c r="AA977" s="25"/>
      <c r="AB977" s="25"/>
      <c r="AC977" s="25"/>
      <c r="AD977" s="25"/>
      <c r="AE977" s="25"/>
    </row>
    <row r="978" spans="1:31">
      <c r="X978" s="25"/>
      <c r="Y978" s="25"/>
      <c r="Z978" s="25"/>
      <c r="AA978" s="25"/>
      <c r="AB978" s="25"/>
      <c r="AC978" s="25"/>
      <c r="AD978" s="25"/>
      <c r="AE978" s="25"/>
    </row>
    <row r="979" spans="1:31">
      <c r="X979" s="25"/>
      <c r="Y979" s="25"/>
      <c r="Z979" s="25"/>
      <c r="AA979" s="25"/>
      <c r="AB979" s="25"/>
      <c r="AC979" s="25"/>
      <c r="AD979" s="25"/>
      <c r="AE979" s="25"/>
    </row>
    <row r="980" spans="1:31">
      <c r="X980" s="25"/>
      <c r="Y980" s="25"/>
      <c r="Z980" s="25"/>
      <c r="AA980" s="25"/>
      <c r="AB980" s="25"/>
      <c r="AC980" s="25"/>
      <c r="AD980" s="25"/>
      <c r="AE980" s="25"/>
    </row>
    <row r="981" spans="1:31">
      <c r="A981" s="628"/>
      <c r="B981" s="629"/>
      <c r="C981" s="629"/>
      <c r="D981" s="629"/>
      <c r="E981" s="629"/>
      <c r="F981" s="629"/>
      <c r="G981" s="629"/>
      <c r="H981" s="629"/>
      <c r="I981" s="629"/>
      <c r="J981" s="629"/>
      <c r="K981" s="630"/>
      <c r="L981" s="12" t="s">
        <v>20</v>
      </c>
      <c r="M981" s="637" t="s">
        <v>18</v>
      </c>
      <c r="N981" s="637"/>
      <c r="O981" s="637"/>
      <c r="P981" s="637"/>
      <c r="Q981" s="637"/>
      <c r="R981" s="637"/>
      <c r="S981" s="637"/>
      <c r="T981" s="637"/>
      <c r="U981" s="637"/>
      <c r="X981" s="12"/>
      <c r="Y981" s="167"/>
      <c r="Z981" s="167"/>
      <c r="AA981" s="167"/>
      <c r="AB981" s="167"/>
      <c r="AC981" s="167"/>
      <c r="AD981" s="167"/>
      <c r="AE981" s="167"/>
    </row>
    <row r="982" spans="1:31">
      <c r="A982" s="631"/>
      <c r="B982" s="632"/>
      <c r="C982" s="632"/>
      <c r="D982" s="632"/>
      <c r="E982" s="632"/>
      <c r="F982" s="632"/>
      <c r="G982" s="632"/>
      <c r="H982" s="632"/>
      <c r="I982" s="632"/>
      <c r="J982" s="632"/>
      <c r="K982" s="633"/>
      <c r="L982" s="12" t="s">
        <v>20</v>
      </c>
      <c r="M982" s="642" t="s">
        <v>19</v>
      </c>
      <c r="N982" s="642"/>
      <c r="O982" s="642"/>
      <c r="P982" s="642"/>
      <c r="Q982" s="642"/>
      <c r="R982" s="642"/>
      <c r="S982" s="642"/>
      <c r="T982" s="642"/>
      <c r="U982" s="642"/>
      <c r="X982" s="12"/>
      <c r="Y982" s="168"/>
      <c r="Z982" s="168"/>
      <c r="AA982" s="168"/>
      <c r="AB982" s="168"/>
      <c r="AC982" s="168"/>
      <c r="AD982" s="168"/>
      <c r="AE982" s="168"/>
    </row>
    <row r="983" spans="1:31">
      <c r="A983" s="634"/>
      <c r="B983" s="635"/>
      <c r="C983" s="635"/>
      <c r="D983" s="635"/>
      <c r="E983" s="635"/>
      <c r="F983" s="635"/>
      <c r="G983" s="635"/>
      <c r="H983" s="635"/>
      <c r="I983" s="635"/>
      <c r="J983" s="635"/>
      <c r="K983" s="636"/>
      <c r="L983" s="12" t="s">
        <v>20</v>
      </c>
      <c r="M983" s="643" t="s">
        <v>108</v>
      </c>
      <c r="N983" s="643"/>
      <c r="O983" s="643"/>
      <c r="P983" s="643"/>
      <c r="Q983" s="643"/>
      <c r="R983" s="643"/>
      <c r="S983" s="643"/>
      <c r="T983" s="643"/>
      <c r="U983" s="643"/>
      <c r="X983" s="12"/>
      <c r="Y983" s="169"/>
      <c r="Z983" s="169"/>
      <c r="AA983" s="169"/>
      <c r="AB983" s="169"/>
      <c r="AC983" s="169"/>
      <c r="AD983" s="169"/>
      <c r="AE983" s="169"/>
    </row>
    <row r="985" spans="1:31" ht="30" customHeight="1">
      <c r="A985" s="653" t="str">
        <f>$A$1</f>
        <v>２０１５年　全国●●●選抜　バレーボール体力指数レーダーチャート</v>
      </c>
      <c r="B985" s="653"/>
      <c r="C985" s="653"/>
      <c r="D985" s="653"/>
      <c r="E985" s="653"/>
      <c r="F985" s="653"/>
      <c r="G985" s="653"/>
      <c r="H985" s="653"/>
      <c r="I985" s="653"/>
      <c r="J985" s="653"/>
      <c r="K985" s="653"/>
      <c r="L985" s="653"/>
      <c r="M985" s="653"/>
      <c r="N985" s="653"/>
      <c r="O985" s="653"/>
      <c r="P985" s="653"/>
      <c r="Q985" s="653"/>
      <c r="R985" s="653"/>
      <c r="S985" s="653"/>
      <c r="T985" s="653"/>
      <c r="U985" s="653"/>
      <c r="X985" s="25"/>
      <c r="Y985" s="25"/>
      <c r="Z985" s="25"/>
      <c r="AA985" s="25"/>
      <c r="AB985" s="25"/>
      <c r="AC985" s="25"/>
      <c r="AD985" s="25"/>
      <c r="AE985" s="25"/>
    </row>
    <row r="986" spans="1:31" ht="22.5" customHeight="1">
      <c r="A986" s="10" t="s">
        <v>10</v>
      </c>
      <c r="B986" s="654" t="str">
        <f>IF(表示変換!B30="","",表示変換!B30)</f>
        <v/>
      </c>
      <c r="C986" s="654"/>
      <c r="D986" s="9"/>
      <c r="E986" s="10" t="s">
        <v>11</v>
      </c>
      <c r="F986" s="655" t="str">
        <f>IF(表示変換!I30="","",表示変換!I30)</f>
        <v/>
      </c>
      <c r="G986" s="655"/>
      <c r="H986" s="13" t="s">
        <v>12</v>
      </c>
      <c r="I986" s="14"/>
      <c r="J986" s="13" t="s">
        <v>13</v>
      </c>
      <c r="K986" s="655" t="str">
        <f>IF(表示変換!J30="","",表示変換!J30)</f>
        <v/>
      </c>
      <c r="L986" s="655"/>
      <c r="M986" s="10" t="s">
        <v>14</v>
      </c>
      <c r="N986" s="6"/>
      <c r="O986" s="654" t="s">
        <v>15</v>
      </c>
      <c r="P986" s="654"/>
      <c r="Q986" s="654" t="str">
        <f>IF(表示変換!H30="","",表示変換!H30)</f>
        <v/>
      </c>
      <c r="R986" s="654"/>
      <c r="S986" s="656" t="str">
        <f>IF(入力!$C$4="","",入力!$C$4)</f>
        <v>2015.08.15</v>
      </c>
      <c r="T986" s="656"/>
      <c r="U986" s="9" t="s">
        <v>102</v>
      </c>
      <c r="X986" s="25"/>
      <c r="Y986" s="25"/>
      <c r="Z986" s="25"/>
      <c r="AA986" s="25"/>
      <c r="AB986" s="25"/>
      <c r="AC986" s="25"/>
      <c r="AD986" s="25"/>
      <c r="AE986" s="25"/>
    </row>
    <row r="987" spans="1:31" ht="12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X987" s="25"/>
      <c r="Y987" s="25"/>
      <c r="Z987" s="25"/>
      <c r="AA987" s="25"/>
      <c r="AB987" s="25"/>
      <c r="AC987" s="25"/>
      <c r="AD987" s="25"/>
      <c r="AE987" s="25"/>
    </row>
    <row r="988" spans="1:31" ht="22.5" customHeight="1">
      <c r="A988" s="644" t="s">
        <v>5</v>
      </c>
      <c r="B988" s="647" t="s">
        <v>6</v>
      </c>
      <c r="C988" s="650" t="s">
        <v>0</v>
      </c>
      <c r="D988" s="638" t="s">
        <v>45</v>
      </c>
      <c r="E988" s="639"/>
      <c r="F988" s="638" t="s">
        <v>57</v>
      </c>
      <c r="G988" s="639"/>
      <c r="H988" s="638" t="s">
        <v>58</v>
      </c>
      <c r="I988" s="639"/>
      <c r="J988" s="638" t="s">
        <v>41</v>
      </c>
      <c r="K988" s="639"/>
      <c r="L988" s="640" t="s">
        <v>60</v>
      </c>
      <c r="M988" s="641"/>
      <c r="N988" s="640" t="s">
        <v>61</v>
      </c>
      <c r="O988" s="641"/>
      <c r="P988" s="640" t="s">
        <v>42</v>
      </c>
      <c r="Q988" s="641"/>
      <c r="R988" s="638" t="s">
        <v>46</v>
      </c>
      <c r="S988" s="639"/>
      <c r="T988" s="173" t="s">
        <v>1</v>
      </c>
      <c r="U988" s="174" t="s">
        <v>2</v>
      </c>
      <c r="X988" s="25"/>
      <c r="Y988" s="25"/>
      <c r="Z988" s="25"/>
      <c r="AA988" s="25"/>
      <c r="AB988" s="25"/>
      <c r="AC988" s="25"/>
      <c r="AD988" s="25"/>
      <c r="AE988" s="25"/>
    </row>
    <row r="989" spans="1:31">
      <c r="A989" s="645"/>
      <c r="B989" s="648"/>
      <c r="C989" s="651"/>
      <c r="D989" s="1" t="s">
        <v>3</v>
      </c>
      <c r="E989" s="3" t="s">
        <v>4</v>
      </c>
      <c r="F989" s="1" t="s">
        <v>3</v>
      </c>
      <c r="G989" s="3" t="s">
        <v>4</v>
      </c>
      <c r="H989" s="1" t="s">
        <v>3</v>
      </c>
      <c r="I989" s="3" t="s">
        <v>4</v>
      </c>
      <c r="J989" s="1" t="s">
        <v>3</v>
      </c>
      <c r="K989" s="3" t="s">
        <v>4</v>
      </c>
      <c r="L989" s="1" t="s">
        <v>3</v>
      </c>
      <c r="M989" s="3" t="s">
        <v>4</v>
      </c>
      <c r="N989" s="1" t="s">
        <v>3</v>
      </c>
      <c r="O989" s="3" t="s">
        <v>4</v>
      </c>
      <c r="P989" s="1" t="s">
        <v>3</v>
      </c>
      <c r="Q989" s="3" t="s">
        <v>4</v>
      </c>
      <c r="R989" s="1" t="s">
        <v>3</v>
      </c>
      <c r="S989" s="3" t="s">
        <v>4</v>
      </c>
      <c r="T989" s="7"/>
      <c r="U989" s="8"/>
      <c r="X989" s="25"/>
      <c r="Y989" s="25"/>
      <c r="Z989" s="25"/>
      <c r="AA989" s="25"/>
      <c r="AB989" s="25"/>
      <c r="AC989" s="25"/>
      <c r="AD989" s="25"/>
      <c r="AE989" s="25"/>
    </row>
    <row r="990" spans="1:31">
      <c r="A990" s="646"/>
      <c r="B990" s="649"/>
      <c r="C990" s="652"/>
      <c r="D990" s="2" t="str">
        <f>IF(表示変換!$N$5="","",表示変換!$N$5)</f>
        <v>sec</v>
      </c>
      <c r="E990" s="4" t="s">
        <v>7</v>
      </c>
      <c r="F990" s="2" t="str">
        <f>IF(表示変換!$O$5="","",表示変換!$O$5)</f>
        <v>sec</v>
      </c>
      <c r="G990" s="4" t="s">
        <v>7</v>
      </c>
      <c r="H990" s="2" t="str">
        <f>IF(表示変換!$P$5="","",表示変換!$P$5)</f>
        <v>sec</v>
      </c>
      <c r="I990" s="4" t="s">
        <v>7</v>
      </c>
      <c r="J990" s="2" t="str">
        <f>IF(表示変換!$Q$5="","",表示変換!$Q$5)</f>
        <v>cm</v>
      </c>
      <c r="K990" s="4" t="s">
        <v>7</v>
      </c>
      <c r="L990" s="2" t="str">
        <f>IF(表示変換!$R$5="","",表示変換!$R$5)</f>
        <v>cm</v>
      </c>
      <c r="M990" s="4" t="s">
        <v>7</v>
      </c>
      <c r="N990" s="2" t="str">
        <f>IF(表示変換!$S$5="","",表示変換!$S$5)</f>
        <v>m</v>
      </c>
      <c r="O990" s="4" t="s">
        <v>7</v>
      </c>
      <c r="P990" s="2" t="str">
        <f>IF(表示変換!$T$5="","",表示変換!$T$5)</f>
        <v>回</v>
      </c>
      <c r="Q990" s="4" t="s">
        <v>7</v>
      </c>
      <c r="R990" s="2" t="str">
        <f>IF(表示変換!$U$5="","",表示変換!$U$5)</f>
        <v>m</v>
      </c>
      <c r="S990" s="4" t="s">
        <v>7</v>
      </c>
      <c r="T990" s="2" t="s">
        <v>8</v>
      </c>
      <c r="U990" s="5" t="s">
        <v>9</v>
      </c>
      <c r="X990" s="26" t="s">
        <v>16</v>
      </c>
      <c r="Y990" s="26" t="s">
        <v>17</v>
      </c>
      <c r="Z990" s="26" t="s">
        <v>76</v>
      </c>
      <c r="AA990" s="26" t="s">
        <v>28</v>
      </c>
      <c r="AB990" s="26" t="s">
        <v>77</v>
      </c>
      <c r="AC990" s="26" t="s">
        <v>68</v>
      </c>
      <c r="AD990" s="26" t="s">
        <v>80</v>
      </c>
      <c r="AE990" s="11" t="s">
        <v>79</v>
      </c>
    </row>
    <row r="991" spans="1:31">
      <c r="A991" s="17" t="str">
        <f>IF(入力!$C$4="","",入力!$C$4)</f>
        <v>2015.08.15</v>
      </c>
      <c r="B991" s="20">
        <f>IF(表示変換!A30="","",表示変換!A30)</f>
        <v>25</v>
      </c>
      <c r="C991" s="18" t="str">
        <f>IF(表示変換!B30="","",表示変換!B30)</f>
        <v/>
      </c>
      <c r="D991" s="21" t="str">
        <f>IF(特定項目一覧!G30="","",特定項目一覧!G30)</f>
        <v/>
      </c>
      <c r="E991" s="27" t="str">
        <f>IF(特定項目一覧!H30="","",特定項目一覧!H30)</f>
        <v/>
      </c>
      <c r="F991" s="21" t="str">
        <f>IF(特定項目一覧!I30="","",特定項目一覧!I30)</f>
        <v/>
      </c>
      <c r="G991" s="22" t="str">
        <f>IF(特定項目一覧!J30="","",特定項目一覧!J30)</f>
        <v/>
      </c>
      <c r="H991" s="29" t="str">
        <f>IF(特定項目一覧!K30="","",特定項目一覧!K30)</f>
        <v/>
      </c>
      <c r="I991" s="27" t="str">
        <f>IF(特定項目一覧!L30="","",特定項目一覧!L30)</f>
        <v/>
      </c>
      <c r="J991" s="20" t="str">
        <f>IF(特定項目一覧!M30="","",特定項目一覧!M30)</f>
        <v/>
      </c>
      <c r="K991" s="22" t="str">
        <f>IF(特定項目一覧!N30="","",特定項目一覧!N30)</f>
        <v/>
      </c>
      <c r="L991" s="28" t="str">
        <f>IF(特定項目一覧!O30="","",特定項目一覧!O30)</f>
        <v/>
      </c>
      <c r="M991" s="27" t="str">
        <f>IF(特定項目一覧!P30="","",特定項目一覧!P30)</f>
        <v/>
      </c>
      <c r="N991" s="21" t="str">
        <f>IF(特定項目一覧!Q30="","",特定項目一覧!Q30)</f>
        <v/>
      </c>
      <c r="O991" s="22" t="str">
        <f>IF(特定項目一覧!R30="","",特定項目一覧!R30)</f>
        <v/>
      </c>
      <c r="P991" s="28" t="str">
        <f>IF(特定項目一覧!S30="","",特定項目一覧!S30)</f>
        <v/>
      </c>
      <c r="Q991" s="27" t="str">
        <f>IF(特定項目一覧!T30="","",特定項目一覧!T30)</f>
        <v/>
      </c>
      <c r="R991" s="20" t="str">
        <f>IF(特定項目一覧!U30="","",特定項目一覧!U30)</f>
        <v/>
      </c>
      <c r="S991" s="22" t="str">
        <f>IF(特定項目一覧!V30="","",特定項目一覧!V30)</f>
        <v/>
      </c>
      <c r="T991" s="28">
        <f>IF(特定項目一覧!W30="","",特定項目一覧!W30)</f>
        <v>0</v>
      </c>
      <c r="U991" s="22" t="str">
        <f>IF(特定項目一覧!X30="","",特定項目一覧!X30)</f>
        <v/>
      </c>
      <c r="W991" s="19" t="str">
        <f>IF(入力!$C$4="","",入力!$C$4)</f>
        <v>2015.08.15</v>
      </c>
      <c r="X991" s="30" t="str">
        <f>E991</f>
        <v/>
      </c>
      <c r="Y991" s="30" t="str">
        <f>G991</f>
        <v/>
      </c>
      <c r="Z991" s="30" t="str">
        <f>I991</f>
        <v/>
      </c>
      <c r="AA991" s="30" t="str">
        <f>K991</f>
        <v/>
      </c>
      <c r="AB991" s="30" t="str">
        <f>M991</f>
        <v/>
      </c>
      <c r="AC991" s="30" t="str">
        <f>O991</f>
        <v/>
      </c>
      <c r="AD991" s="30" t="str">
        <f>Q991</f>
        <v/>
      </c>
      <c r="AE991" s="30" t="str">
        <f>S991</f>
        <v/>
      </c>
    </row>
    <row r="992" spans="1:31">
      <c r="A992" s="71"/>
      <c r="B992" s="72"/>
      <c r="C992" s="73"/>
      <c r="D992" s="74"/>
      <c r="E992" s="75"/>
      <c r="F992" s="76"/>
      <c r="G992" s="77"/>
      <c r="H992" s="78"/>
      <c r="I992" s="75"/>
      <c r="J992" s="76"/>
      <c r="K992" s="77"/>
      <c r="L992" s="74"/>
      <c r="M992" s="75"/>
      <c r="N992" s="76"/>
      <c r="O992" s="77"/>
      <c r="P992" s="74"/>
      <c r="Q992" s="75"/>
      <c r="R992" s="72"/>
      <c r="S992" s="77"/>
      <c r="T992" s="78"/>
      <c r="U992" s="77"/>
      <c r="W992" s="19"/>
      <c r="X992" s="23"/>
      <c r="Y992" s="23"/>
      <c r="Z992" s="23"/>
      <c r="AA992" s="23"/>
      <c r="AB992" s="23"/>
      <c r="AC992" s="23"/>
      <c r="AD992" s="23"/>
      <c r="AE992" s="23"/>
    </row>
    <row r="993" spans="1:31">
      <c r="A993" s="79"/>
      <c r="B993" s="72"/>
      <c r="C993" s="77"/>
      <c r="D993" s="76"/>
      <c r="E993" s="77"/>
      <c r="F993" s="76"/>
      <c r="G993" s="77"/>
      <c r="H993" s="72"/>
      <c r="I993" s="77"/>
      <c r="J993" s="76"/>
      <c r="K993" s="77"/>
      <c r="L993" s="76"/>
      <c r="M993" s="77"/>
      <c r="N993" s="76"/>
      <c r="O993" s="77"/>
      <c r="P993" s="76"/>
      <c r="Q993" s="77"/>
      <c r="R993" s="72"/>
      <c r="S993" s="77"/>
      <c r="T993" s="72"/>
      <c r="U993" s="77"/>
      <c r="W993" s="19"/>
      <c r="X993" s="23"/>
      <c r="Y993" s="23"/>
      <c r="Z993" s="23"/>
      <c r="AA993" s="23"/>
      <c r="AB993" s="23"/>
      <c r="AC993" s="23"/>
      <c r="AD993" s="23"/>
      <c r="AE993" s="23"/>
    </row>
    <row r="994" spans="1:31">
      <c r="A994" s="79"/>
      <c r="B994" s="80"/>
      <c r="C994" s="81"/>
      <c r="D994" s="76"/>
      <c r="E994" s="75"/>
      <c r="F994" s="76"/>
      <c r="G994" s="77"/>
      <c r="H994" s="78"/>
      <c r="I994" s="75"/>
      <c r="J994" s="76"/>
      <c r="K994" s="77"/>
      <c r="L994" s="74"/>
      <c r="M994" s="75"/>
      <c r="N994" s="76"/>
      <c r="O994" s="77"/>
      <c r="P994" s="74"/>
      <c r="Q994" s="75"/>
      <c r="R994" s="72"/>
      <c r="S994" s="77"/>
      <c r="T994" s="78"/>
      <c r="U994" s="77"/>
      <c r="X994" s="25"/>
      <c r="Y994" s="25"/>
      <c r="Z994" s="25"/>
      <c r="AA994" s="25"/>
      <c r="AB994" s="25"/>
      <c r="AC994" s="25"/>
      <c r="AD994" s="25"/>
      <c r="AE994" s="25"/>
    </row>
    <row r="995" spans="1:3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X995" s="25"/>
      <c r="Y995" s="25"/>
      <c r="Z995" s="25"/>
      <c r="AA995" s="25"/>
      <c r="AB995" s="25"/>
      <c r="AC995" s="25"/>
      <c r="AD995" s="25"/>
      <c r="AE995" s="25"/>
    </row>
    <row r="996" spans="1:3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X996" s="25"/>
      <c r="Y996" s="25"/>
      <c r="Z996" s="25"/>
      <c r="AA996" s="25"/>
      <c r="AB996" s="25"/>
      <c r="AC996" s="25"/>
      <c r="AD996" s="25"/>
      <c r="AE996" s="25"/>
    </row>
    <row r="997" spans="1:3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X997" s="25"/>
      <c r="Y997" s="25"/>
      <c r="Z997" s="25"/>
      <c r="AA997" s="25"/>
      <c r="AB997" s="25"/>
      <c r="AC997" s="25"/>
      <c r="AD997" s="25"/>
      <c r="AE997" s="25"/>
    </row>
    <row r="998" spans="1:3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16"/>
      <c r="N998" s="6"/>
      <c r="O998" s="6"/>
      <c r="P998" s="6"/>
      <c r="Q998" s="6"/>
      <c r="R998" s="6"/>
      <c r="S998" s="6"/>
      <c r="T998" s="6"/>
      <c r="U998" s="6"/>
      <c r="X998" s="25"/>
      <c r="Y998" s="25"/>
      <c r="Z998" s="25"/>
      <c r="AA998" s="25"/>
      <c r="AB998" s="25"/>
      <c r="AC998" s="25"/>
      <c r="AD998" s="25"/>
      <c r="AE998" s="25"/>
    </row>
    <row r="999" spans="1:3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X999" s="25"/>
      <c r="Y999" s="25"/>
      <c r="Z999" s="25"/>
      <c r="AA999" s="25"/>
      <c r="AB999" s="25"/>
      <c r="AC999" s="25"/>
      <c r="AD999" s="25"/>
      <c r="AE999" s="25"/>
    </row>
    <row r="1000" spans="1:3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X1000" s="25"/>
      <c r="Y1000" s="25"/>
      <c r="Z1000" s="25"/>
      <c r="AA1000" s="25"/>
      <c r="AB1000" s="25"/>
      <c r="AC1000" s="25"/>
      <c r="AD1000" s="25"/>
      <c r="AE1000" s="25"/>
    </row>
    <row r="1001" spans="1:3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X1001" s="25"/>
      <c r="Y1001" s="25"/>
      <c r="Z1001" s="25"/>
      <c r="AA1001" s="25"/>
      <c r="AB1001" s="25"/>
      <c r="AC1001" s="25"/>
      <c r="AD1001" s="25"/>
      <c r="AE1001" s="25"/>
    </row>
    <row r="1002" spans="1:3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X1002" s="25"/>
      <c r="Y1002" s="25"/>
      <c r="Z1002" s="25"/>
      <c r="AA1002" s="25"/>
      <c r="AB1002" s="25"/>
      <c r="AC1002" s="25"/>
      <c r="AD1002" s="25"/>
      <c r="AE1002" s="25"/>
    </row>
    <row r="1003" spans="1:3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X1003" s="25"/>
      <c r="Y1003" s="25"/>
      <c r="Z1003" s="25"/>
      <c r="AA1003" s="25"/>
      <c r="AB1003" s="25"/>
      <c r="AC1003" s="25"/>
      <c r="AD1003" s="25"/>
      <c r="AE1003" s="25"/>
    </row>
    <row r="1004" spans="1:3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X1004" s="12" t="s">
        <v>24</v>
      </c>
      <c r="Y1004" s="12" t="s">
        <v>96</v>
      </c>
      <c r="Z1004" s="12" t="s">
        <v>25</v>
      </c>
      <c r="AA1004" s="25"/>
      <c r="AB1004" s="25"/>
      <c r="AC1004" s="25"/>
      <c r="AD1004" s="25"/>
      <c r="AE1004" s="25"/>
    </row>
    <row r="1005" spans="1:3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W1005" s="19" t="str">
        <f>IF(入力!$C$4="","",入力!$C$4)</f>
        <v>2015.08.15</v>
      </c>
      <c r="X1005" s="24" t="str">
        <f>IF(特定項目一覧!AL30="","",特定項目一覧!AL30)</f>
        <v/>
      </c>
      <c r="Y1005" s="31" t="str">
        <f>IF(特定項目一覧!AK30="","",特定項目一覧!AK30)</f>
        <v/>
      </c>
      <c r="Z1005" s="32" t="str">
        <f>IF(特定項目一覧!AM30="","",特定項目一覧!AM30)</f>
        <v/>
      </c>
      <c r="AA1005" s="25"/>
      <c r="AB1005" s="25"/>
      <c r="AC1005" s="25"/>
      <c r="AD1005" s="25"/>
      <c r="AE1005" s="25"/>
    </row>
    <row r="1006" spans="1:3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W1006" s="19"/>
      <c r="X1006" s="24"/>
      <c r="Y1006" s="24"/>
      <c r="Z1006" s="24"/>
      <c r="AA1006" s="25"/>
      <c r="AB1006" s="25"/>
      <c r="AC1006" s="25"/>
      <c r="AD1006" s="25"/>
      <c r="AE1006" s="25"/>
    </row>
    <row r="1007" spans="1:3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W1007" s="19"/>
      <c r="X1007" s="34"/>
      <c r="Y1007" s="34"/>
      <c r="Z1007" s="35"/>
      <c r="AA1007" s="25"/>
      <c r="AB1007" s="25"/>
      <c r="AC1007" s="25"/>
      <c r="AD1007" s="25"/>
      <c r="AE1007" s="25"/>
    </row>
    <row r="1008" spans="1:3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X1008" s="25"/>
      <c r="Y1008" s="25"/>
      <c r="Z1008" s="25"/>
      <c r="AA1008" s="25"/>
      <c r="AB1008" s="25"/>
      <c r="AC1008" s="25"/>
      <c r="AD1008" s="25"/>
      <c r="AE1008" s="25"/>
    </row>
    <row r="1009" spans="1:3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X1009" s="25"/>
      <c r="Y1009" s="25"/>
      <c r="Z1009" s="25"/>
      <c r="AA1009" s="25"/>
      <c r="AB1009" s="25"/>
      <c r="AC1009" s="25"/>
      <c r="AD1009" s="25"/>
      <c r="AE1009" s="25"/>
    </row>
    <row r="1010" spans="1:3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X1010" s="25"/>
      <c r="Y1010" s="25"/>
      <c r="Z1010" s="25"/>
      <c r="AA1010" s="25"/>
      <c r="AB1010" s="25"/>
      <c r="AC1010" s="25"/>
      <c r="AD1010" s="25"/>
      <c r="AE1010" s="25"/>
    </row>
    <row r="1011" spans="1:3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X1011" s="25"/>
      <c r="Y1011" s="25"/>
      <c r="Z1011" s="25"/>
      <c r="AA1011" s="25"/>
      <c r="AB1011" s="25"/>
      <c r="AC1011" s="25"/>
      <c r="AD1011" s="25"/>
      <c r="AE1011" s="25"/>
    </row>
    <row r="1012" spans="1:3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X1012" s="25"/>
      <c r="Y1012" s="25"/>
      <c r="Z1012" s="25"/>
      <c r="AA1012" s="25"/>
      <c r="AB1012" s="25"/>
      <c r="AC1012" s="25"/>
      <c r="AD1012" s="25"/>
      <c r="AE1012" s="25"/>
    </row>
    <row r="1013" spans="1:3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X1013" s="25"/>
      <c r="Y1013" s="25"/>
      <c r="Z1013" s="25"/>
      <c r="AA1013" s="25"/>
      <c r="AB1013" s="25"/>
      <c r="AC1013" s="25"/>
      <c r="AD1013" s="25"/>
      <c r="AE1013" s="25"/>
    </row>
    <row r="1014" spans="1:3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X1014" s="25"/>
      <c r="Y1014" s="25"/>
      <c r="Z1014" s="25"/>
      <c r="AA1014" s="25"/>
      <c r="AB1014" s="25"/>
      <c r="AC1014" s="25"/>
      <c r="AD1014" s="25"/>
      <c r="AE1014" s="25"/>
    </row>
    <row r="1015" spans="1:3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X1015" s="25"/>
      <c r="Y1015" s="25"/>
      <c r="Z1015" s="25"/>
      <c r="AA1015" s="25"/>
      <c r="AB1015" s="25"/>
      <c r="AC1015" s="25"/>
      <c r="AD1015" s="25"/>
      <c r="AE1015" s="25"/>
    </row>
    <row r="1016" spans="1:3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X1016" s="25"/>
      <c r="Y1016" s="25"/>
      <c r="Z1016" s="25"/>
      <c r="AA1016" s="25"/>
      <c r="AB1016" s="25"/>
      <c r="AC1016" s="25"/>
      <c r="AD1016" s="25"/>
      <c r="AE1016" s="25"/>
    </row>
    <row r="1017" spans="1:3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X1017" s="25"/>
      <c r="Y1017" s="25"/>
      <c r="Z1017" s="25"/>
      <c r="AA1017" s="25"/>
      <c r="AB1017" s="25"/>
      <c r="AC1017" s="25"/>
      <c r="AD1017" s="25"/>
      <c r="AE1017" s="25"/>
    </row>
    <row r="1018" spans="1:3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X1018" s="25"/>
      <c r="Y1018" s="25"/>
      <c r="Z1018" s="25"/>
      <c r="AA1018" s="25"/>
      <c r="AB1018" s="25"/>
      <c r="AC1018" s="25"/>
      <c r="AD1018" s="25"/>
      <c r="AE1018" s="25"/>
    </row>
    <row r="1019" spans="1:31">
      <c r="X1019" s="25"/>
      <c r="Y1019" s="25"/>
      <c r="Z1019" s="25"/>
      <c r="AA1019" s="25"/>
      <c r="AB1019" s="25"/>
      <c r="AC1019" s="25"/>
      <c r="AD1019" s="25"/>
      <c r="AE1019" s="25"/>
    </row>
    <row r="1020" spans="1:31">
      <c r="X1020" s="25"/>
      <c r="Y1020" s="25"/>
      <c r="Z1020" s="25"/>
      <c r="AA1020" s="25"/>
      <c r="AB1020" s="25"/>
      <c r="AC1020" s="25"/>
      <c r="AD1020" s="25"/>
      <c r="AE1020" s="25"/>
    </row>
    <row r="1021" spans="1:31">
      <c r="X1021" s="25"/>
      <c r="Y1021" s="25"/>
      <c r="Z1021" s="25"/>
      <c r="AA1021" s="25"/>
      <c r="AB1021" s="25"/>
      <c r="AC1021" s="25"/>
      <c r="AD1021" s="25"/>
      <c r="AE1021" s="25"/>
    </row>
    <row r="1022" spans="1:31">
      <c r="A1022" s="628"/>
      <c r="B1022" s="629"/>
      <c r="C1022" s="629"/>
      <c r="D1022" s="629"/>
      <c r="E1022" s="629"/>
      <c r="F1022" s="629"/>
      <c r="G1022" s="629"/>
      <c r="H1022" s="629"/>
      <c r="I1022" s="629"/>
      <c r="J1022" s="629"/>
      <c r="K1022" s="630"/>
      <c r="L1022" s="12" t="s">
        <v>20</v>
      </c>
      <c r="M1022" s="637" t="s">
        <v>18</v>
      </c>
      <c r="N1022" s="637"/>
      <c r="O1022" s="637"/>
      <c r="P1022" s="637"/>
      <c r="Q1022" s="637"/>
      <c r="R1022" s="637"/>
      <c r="S1022" s="637"/>
      <c r="T1022" s="637"/>
      <c r="U1022" s="637"/>
      <c r="X1022" s="12"/>
      <c r="Y1022" s="167"/>
      <c r="Z1022" s="167"/>
      <c r="AA1022" s="167"/>
      <c r="AB1022" s="167"/>
      <c r="AC1022" s="167"/>
      <c r="AD1022" s="167"/>
      <c r="AE1022" s="167"/>
    </row>
    <row r="1023" spans="1:31">
      <c r="A1023" s="631"/>
      <c r="B1023" s="632"/>
      <c r="C1023" s="632"/>
      <c r="D1023" s="632"/>
      <c r="E1023" s="632"/>
      <c r="F1023" s="632"/>
      <c r="G1023" s="632"/>
      <c r="H1023" s="632"/>
      <c r="I1023" s="632"/>
      <c r="J1023" s="632"/>
      <c r="K1023" s="633"/>
      <c r="L1023" s="12" t="s">
        <v>20</v>
      </c>
      <c r="M1023" s="642" t="s">
        <v>19</v>
      </c>
      <c r="N1023" s="642"/>
      <c r="O1023" s="642"/>
      <c r="P1023" s="642"/>
      <c r="Q1023" s="642"/>
      <c r="R1023" s="642"/>
      <c r="S1023" s="642"/>
      <c r="T1023" s="642"/>
      <c r="U1023" s="642"/>
      <c r="X1023" s="12"/>
      <c r="Y1023" s="168"/>
      <c r="Z1023" s="168"/>
      <c r="AA1023" s="168"/>
      <c r="AB1023" s="168"/>
      <c r="AC1023" s="168"/>
      <c r="AD1023" s="168"/>
      <c r="AE1023" s="168"/>
    </row>
    <row r="1024" spans="1:31">
      <c r="A1024" s="634"/>
      <c r="B1024" s="635"/>
      <c r="C1024" s="635"/>
      <c r="D1024" s="635"/>
      <c r="E1024" s="635"/>
      <c r="F1024" s="635"/>
      <c r="G1024" s="635"/>
      <c r="H1024" s="635"/>
      <c r="I1024" s="635"/>
      <c r="J1024" s="635"/>
      <c r="K1024" s="636"/>
      <c r="L1024" s="12" t="s">
        <v>20</v>
      </c>
      <c r="M1024" s="643" t="s">
        <v>108</v>
      </c>
      <c r="N1024" s="643"/>
      <c r="O1024" s="643"/>
      <c r="P1024" s="643"/>
      <c r="Q1024" s="643"/>
      <c r="R1024" s="643"/>
      <c r="S1024" s="643"/>
      <c r="T1024" s="643"/>
      <c r="U1024" s="643"/>
      <c r="X1024" s="12"/>
      <c r="Y1024" s="169"/>
      <c r="Z1024" s="169"/>
      <c r="AA1024" s="169"/>
      <c r="AB1024" s="169"/>
      <c r="AC1024" s="169"/>
      <c r="AD1024" s="169"/>
      <c r="AE1024" s="169"/>
    </row>
    <row r="1026" spans="1:31" ht="30" customHeight="1">
      <c r="A1026" s="653" t="str">
        <f>$A$1</f>
        <v>２０１５年　全国●●●選抜　バレーボール体力指数レーダーチャート</v>
      </c>
      <c r="B1026" s="653"/>
      <c r="C1026" s="653"/>
      <c r="D1026" s="653"/>
      <c r="E1026" s="653"/>
      <c r="F1026" s="653"/>
      <c r="G1026" s="653"/>
      <c r="H1026" s="653"/>
      <c r="I1026" s="653"/>
      <c r="J1026" s="653"/>
      <c r="K1026" s="653"/>
      <c r="L1026" s="653"/>
      <c r="M1026" s="653"/>
      <c r="N1026" s="653"/>
      <c r="O1026" s="653"/>
      <c r="P1026" s="653"/>
      <c r="Q1026" s="653"/>
      <c r="R1026" s="653"/>
      <c r="S1026" s="653"/>
      <c r="T1026" s="653"/>
      <c r="U1026" s="653"/>
      <c r="X1026" s="25"/>
      <c r="Y1026" s="25"/>
      <c r="Z1026" s="25"/>
      <c r="AA1026" s="25"/>
      <c r="AB1026" s="25"/>
      <c r="AC1026" s="25"/>
      <c r="AD1026" s="25"/>
      <c r="AE1026" s="25"/>
    </row>
    <row r="1027" spans="1:31" ht="22.5" customHeight="1">
      <c r="A1027" s="10" t="s">
        <v>10</v>
      </c>
      <c r="B1027" s="654" t="str">
        <f>IF(表示変換!B31="","",表示変換!B31)</f>
        <v/>
      </c>
      <c r="C1027" s="654"/>
      <c r="D1027" s="9"/>
      <c r="E1027" s="10" t="s">
        <v>11</v>
      </c>
      <c r="F1027" s="655" t="str">
        <f>IF(表示変換!I31="","",表示変換!I31)</f>
        <v/>
      </c>
      <c r="G1027" s="655"/>
      <c r="H1027" s="13" t="s">
        <v>12</v>
      </c>
      <c r="I1027" s="14"/>
      <c r="J1027" s="13" t="s">
        <v>13</v>
      </c>
      <c r="K1027" s="655" t="str">
        <f>IF(表示変換!J31="","",表示変換!J31)</f>
        <v/>
      </c>
      <c r="L1027" s="655"/>
      <c r="M1027" s="10" t="s">
        <v>14</v>
      </c>
      <c r="N1027" s="6"/>
      <c r="O1027" s="654" t="s">
        <v>15</v>
      </c>
      <c r="P1027" s="654"/>
      <c r="Q1027" s="654" t="str">
        <f>IF(表示変換!H31="","",表示変換!H31)</f>
        <v/>
      </c>
      <c r="R1027" s="654"/>
      <c r="S1027" s="656" t="str">
        <f>IF(入力!$C$4="","",入力!$C$4)</f>
        <v>2015.08.15</v>
      </c>
      <c r="T1027" s="656"/>
      <c r="U1027" s="9" t="s">
        <v>102</v>
      </c>
      <c r="X1027" s="25"/>
      <c r="Y1027" s="25"/>
      <c r="Z1027" s="25"/>
      <c r="AA1027" s="25"/>
      <c r="AB1027" s="25"/>
      <c r="AC1027" s="25"/>
      <c r="AD1027" s="25"/>
      <c r="AE1027" s="25"/>
    </row>
    <row r="1028" spans="1:31" ht="12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X1028" s="25"/>
      <c r="Y1028" s="25"/>
      <c r="Z1028" s="25"/>
      <c r="AA1028" s="25"/>
      <c r="AB1028" s="25"/>
      <c r="AC1028" s="25"/>
      <c r="AD1028" s="25"/>
      <c r="AE1028" s="25"/>
    </row>
    <row r="1029" spans="1:31" ht="22.5" customHeight="1">
      <c r="A1029" s="644" t="s">
        <v>5</v>
      </c>
      <c r="B1029" s="647" t="s">
        <v>6</v>
      </c>
      <c r="C1029" s="650" t="s">
        <v>0</v>
      </c>
      <c r="D1029" s="638" t="s">
        <v>45</v>
      </c>
      <c r="E1029" s="639"/>
      <c r="F1029" s="638" t="s">
        <v>57</v>
      </c>
      <c r="G1029" s="639"/>
      <c r="H1029" s="638" t="s">
        <v>58</v>
      </c>
      <c r="I1029" s="639"/>
      <c r="J1029" s="638" t="s">
        <v>41</v>
      </c>
      <c r="K1029" s="639"/>
      <c r="L1029" s="640" t="s">
        <v>60</v>
      </c>
      <c r="M1029" s="641"/>
      <c r="N1029" s="640" t="s">
        <v>61</v>
      </c>
      <c r="O1029" s="641"/>
      <c r="P1029" s="640" t="s">
        <v>42</v>
      </c>
      <c r="Q1029" s="641"/>
      <c r="R1029" s="638" t="s">
        <v>46</v>
      </c>
      <c r="S1029" s="639"/>
      <c r="T1029" s="173" t="s">
        <v>1</v>
      </c>
      <c r="U1029" s="174" t="s">
        <v>2</v>
      </c>
      <c r="X1029" s="25"/>
      <c r="Y1029" s="25"/>
      <c r="Z1029" s="25"/>
      <c r="AA1029" s="25"/>
      <c r="AB1029" s="25"/>
      <c r="AC1029" s="25"/>
      <c r="AD1029" s="25"/>
      <c r="AE1029" s="25"/>
    </row>
    <row r="1030" spans="1:31">
      <c r="A1030" s="645"/>
      <c r="B1030" s="648"/>
      <c r="C1030" s="651"/>
      <c r="D1030" s="1" t="s">
        <v>3</v>
      </c>
      <c r="E1030" s="3" t="s">
        <v>4</v>
      </c>
      <c r="F1030" s="1" t="s">
        <v>3</v>
      </c>
      <c r="G1030" s="3" t="s">
        <v>4</v>
      </c>
      <c r="H1030" s="1" t="s">
        <v>3</v>
      </c>
      <c r="I1030" s="3" t="s">
        <v>4</v>
      </c>
      <c r="J1030" s="1" t="s">
        <v>3</v>
      </c>
      <c r="K1030" s="3" t="s">
        <v>4</v>
      </c>
      <c r="L1030" s="1" t="s">
        <v>3</v>
      </c>
      <c r="M1030" s="3" t="s">
        <v>4</v>
      </c>
      <c r="N1030" s="1" t="s">
        <v>3</v>
      </c>
      <c r="O1030" s="3" t="s">
        <v>4</v>
      </c>
      <c r="P1030" s="1" t="s">
        <v>3</v>
      </c>
      <c r="Q1030" s="3" t="s">
        <v>4</v>
      </c>
      <c r="R1030" s="1" t="s">
        <v>3</v>
      </c>
      <c r="S1030" s="3" t="s">
        <v>4</v>
      </c>
      <c r="T1030" s="7"/>
      <c r="U1030" s="8"/>
      <c r="X1030" s="25"/>
      <c r="Y1030" s="25"/>
      <c r="Z1030" s="25"/>
      <c r="AA1030" s="25"/>
      <c r="AB1030" s="25"/>
      <c r="AC1030" s="25"/>
      <c r="AD1030" s="25"/>
      <c r="AE1030" s="25"/>
    </row>
    <row r="1031" spans="1:31">
      <c r="A1031" s="646"/>
      <c r="B1031" s="649"/>
      <c r="C1031" s="652"/>
      <c r="D1031" s="2" t="str">
        <f>IF(表示変換!$N$5="","",表示変換!$N$5)</f>
        <v>sec</v>
      </c>
      <c r="E1031" s="4" t="s">
        <v>7</v>
      </c>
      <c r="F1031" s="2" t="str">
        <f>IF(表示変換!$O$5="","",表示変換!$O$5)</f>
        <v>sec</v>
      </c>
      <c r="G1031" s="4" t="s">
        <v>7</v>
      </c>
      <c r="H1031" s="2" t="str">
        <f>IF(表示変換!$P$5="","",表示変換!$P$5)</f>
        <v>sec</v>
      </c>
      <c r="I1031" s="4" t="s">
        <v>7</v>
      </c>
      <c r="J1031" s="2" t="str">
        <f>IF(表示変換!$Q$5="","",表示変換!$Q$5)</f>
        <v>cm</v>
      </c>
      <c r="K1031" s="4" t="s">
        <v>7</v>
      </c>
      <c r="L1031" s="2" t="str">
        <f>IF(表示変換!$R$5="","",表示変換!$R$5)</f>
        <v>cm</v>
      </c>
      <c r="M1031" s="4" t="s">
        <v>7</v>
      </c>
      <c r="N1031" s="2" t="str">
        <f>IF(表示変換!$S$5="","",表示変換!$S$5)</f>
        <v>m</v>
      </c>
      <c r="O1031" s="4" t="s">
        <v>7</v>
      </c>
      <c r="P1031" s="2" t="str">
        <f>IF(表示変換!$T$5="","",表示変換!$T$5)</f>
        <v>回</v>
      </c>
      <c r="Q1031" s="4" t="s">
        <v>7</v>
      </c>
      <c r="R1031" s="2" t="str">
        <f>IF(表示変換!$U$5="","",表示変換!$U$5)</f>
        <v>m</v>
      </c>
      <c r="S1031" s="4" t="s">
        <v>7</v>
      </c>
      <c r="T1031" s="2" t="s">
        <v>8</v>
      </c>
      <c r="U1031" s="5" t="s">
        <v>9</v>
      </c>
      <c r="X1031" s="26" t="s">
        <v>16</v>
      </c>
      <c r="Y1031" s="26" t="s">
        <v>17</v>
      </c>
      <c r="Z1031" s="26" t="s">
        <v>76</v>
      </c>
      <c r="AA1031" s="26" t="s">
        <v>28</v>
      </c>
      <c r="AB1031" s="26" t="s">
        <v>77</v>
      </c>
      <c r="AC1031" s="26" t="s">
        <v>68</v>
      </c>
      <c r="AD1031" s="26" t="s">
        <v>80</v>
      </c>
      <c r="AE1031" s="11" t="s">
        <v>79</v>
      </c>
    </row>
    <row r="1032" spans="1:31">
      <c r="A1032" s="17" t="str">
        <f>IF(入力!$C$4="","",入力!$C$4)</f>
        <v>2015.08.15</v>
      </c>
      <c r="B1032" s="20">
        <f>IF(表示変換!A31="","",表示変換!A31)</f>
        <v>26</v>
      </c>
      <c r="C1032" s="18" t="str">
        <f>IF(表示変換!B31="","",表示変換!B31)</f>
        <v/>
      </c>
      <c r="D1032" s="21" t="str">
        <f>IF(特定項目一覧!G31="","",特定項目一覧!G31)</f>
        <v/>
      </c>
      <c r="E1032" s="27" t="str">
        <f>IF(特定項目一覧!H31="","",特定項目一覧!H31)</f>
        <v/>
      </c>
      <c r="F1032" s="21" t="str">
        <f>IF(特定項目一覧!I31="","",特定項目一覧!I31)</f>
        <v/>
      </c>
      <c r="G1032" s="22" t="str">
        <f>IF(特定項目一覧!J31="","",特定項目一覧!J31)</f>
        <v/>
      </c>
      <c r="H1032" s="29" t="str">
        <f>IF(特定項目一覧!K31="","",特定項目一覧!K31)</f>
        <v/>
      </c>
      <c r="I1032" s="27" t="str">
        <f>IF(特定項目一覧!L31="","",特定項目一覧!L31)</f>
        <v/>
      </c>
      <c r="J1032" s="20" t="str">
        <f>IF(特定項目一覧!M31="","",特定項目一覧!M31)</f>
        <v/>
      </c>
      <c r="K1032" s="22" t="str">
        <f>IF(特定項目一覧!N31="","",特定項目一覧!N31)</f>
        <v/>
      </c>
      <c r="L1032" s="28" t="str">
        <f>IF(特定項目一覧!O31="","",特定項目一覧!O31)</f>
        <v/>
      </c>
      <c r="M1032" s="27" t="str">
        <f>IF(特定項目一覧!P31="","",特定項目一覧!P31)</f>
        <v/>
      </c>
      <c r="N1032" s="21" t="str">
        <f>IF(特定項目一覧!Q31="","",特定項目一覧!Q31)</f>
        <v/>
      </c>
      <c r="O1032" s="22" t="str">
        <f>IF(特定項目一覧!R31="","",特定項目一覧!R31)</f>
        <v/>
      </c>
      <c r="P1032" s="28" t="str">
        <f>IF(特定項目一覧!S31="","",特定項目一覧!S31)</f>
        <v/>
      </c>
      <c r="Q1032" s="27" t="str">
        <f>IF(特定項目一覧!T31="","",特定項目一覧!T31)</f>
        <v/>
      </c>
      <c r="R1032" s="20" t="str">
        <f>IF(特定項目一覧!U31="","",特定項目一覧!U31)</f>
        <v/>
      </c>
      <c r="S1032" s="22" t="str">
        <f>IF(特定項目一覧!V31="","",特定項目一覧!V31)</f>
        <v/>
      </c>
      <c r="T1032" s="28">
        <f>IF(特定項目一覧!W31="","",特定項目一覧!W31)</f>
        <v>0</v>
      </c>
      <c r="U1032" s="22" t="str">
        <f>IF(特定項目一覧!X31="","",特定項目一覧!X31)</f>
        <v/>
      </c>
      <c r="W1032" s="19" t="str">
        <f>IF(入力!$C$4="","",入力!$C$4)</f>
        <v>2015.08.15</v>
      </c>
      <c r="X1032" s="30" t="str">
        <f>E1032</f>
        <v/>
      </c>
      <c r="Y1032" s="30" t="str">
        <f>G1032</f>
        <v/>
      </c>
      <c r="Z1032" s="30" t="str">
        <f>I1032</f>
        <v/>
      </c>
      <c r="AA1032" s="30" t="str">
        <f>K1032</f>
        <v/>
      </c>
      <c r="AB1032" s="30" t="str">
        <f>M1032</f>
        <v/>
      </c>
      <c r="AC1032" s="30" t="str">
        <f>O1032</f>
        <v/>
      </c>
      <c r="AD1032" s="30" t="str">
        <f>Q1032</f>
        <v/>
      </c>
      <c r="AE1032" s="30" t="str">
        <f>S1032</f>
        <v/>
      </c>
    </row>
    <row r="1033" spans="1:31">
      <c r="A1033" s="71"/>
      <c r="B1033" s="72"/>
      <c r="C1033" s="73"/>
      <c r="D1033" s="74"/>
      <c r="E1033" s="75"/>
      <c r="F1033" s="76"/>
      <c r="G1033" s="77"/>
      <c r="H1033" s="78"/>
      <c r="I1033" s="75"/>
      <c r="J1033" s="76"/>
      <c r="K1033" s="77"/>
      <c r="L1033" s="74"/>
      <c r="M1033" s="75"/>
      <c r="N1033" s="76"/>
      <c r="O1033" s="77"/>
      <c r="P1033" s="74"/>
      <c r="Q1033" s="75"/>
      <c r="R1033" s="72"/>
      <c r="S1033" s="77"/>
      <c r="T1033" s="78"/>
      <c r="U1033" s="77"/>
      <c r="W1033" s="19"/>
      <c r="X1033" s="23"/>
      <c r="Y1033" s="23"/>
      <c r="Z1033" s="23"/>
      <c r="AA1033" s="23"/>
      <c r="AB1033" s="23"/>
      <c r="AC1033" s="23"/>
      <c r="AD1033" s="23"/>
      <c r="AE1033" s="23"/>
    </row>
    <row r="1034" spans="1:31">
      <c r="A1034" s="79"/>
      <c r="B1034" s="72"/>
      <c r="C1034" s="77"/>
      <c r="D1034" s="76"/>
      <c r="E1034" s="77"/>
      <c r="F1034" s="76"/>
      <c r="G1034" s="77"/>
      <c r="H1034" s="72"/>
      <c r="I1034" s="77"/>
      <c r="J1034" s="76"/>
      <c r="K1034" s="77"/>
      <c r="L1034" s="76"/>
      <c r="M1034" s="77"/>
      <c r="N1034" s="76"/>
      <c r="O1034" s="77"/>
      <c r="P1034" s="76"/>
      <c r="Q1034" s="77"/>
      <c r="R1034" s="72"/>
      <c r="S1034" s="77"/>
      <c r="T1034" s="72"/>
      <c r="U1034" s="77"/>
      <c r="W1034" s="19"/>
      <c r="X1034" s="23"/>
      <c r="Y1034" s="23"/>
      <c r="Z1034" s="23"/>
      <c r="AA1034" s="23"/>
      <c r="AB1034" s="23"/>
      <c r="AC1034" s="23"/>
      <c r="AD1034" s="23"/>
      <c r="AE1034" s="23"/>
    </row>
    <row r="1035" spans="1:31">
      <c r="A1035" s="79"/>
      <c r="B1035" s="80"/>
      <c r="C1035" s="81"/>
      <c r="D1035" s="76"/>
      <c r="E1035" s="75"/>
      <c r="F1035" s="76"/>
      <c r="G1035" s="77"/>
      <c r="H1035" s="78"/>
      <c r="I1035" s="75"/>
      <c r="J1035" s="76"/>
      <c r="K1035" s="77"/>
      <c r="L1035" s="74"/>
      <c r="M1035" s="75"/>
      <c r="N1035" s="76"/>
      <c r="O1035" s="77"/>
      <c r="P1035" s="74"/>
      <c r="Q1035" s="75"/>
      <c r="R1035" s="72"/>
      <c r="S1035" s="77"/>
      <c r="T1035" s="78"/>
      <c r="U1035" s="77"/>
      <c r="X1035" s="25"/>
      <c r="Y1035" s="25"/>
      <c r="Z1035" s="25"/>
      <c r="AA1035" s="25"/>
      <c r="AB1035" s="25"/>
      <c r="AC1035" s="25"/>
      <c r="AD1035" s="25"/>
      <c r="AE1035" s="25"/>
    </row>
    <row r="1036" spans="1:31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X1036" s="25"/>
      <c r="Y1036" s="25"/>
      <c r="Z1036" s="25"/>
      <c r="AA1036" s="25"/>
      <c r="AB1036" s="25"/>
      <c r="AC1036" s="25"/>
      <c r="AD1036" s="25"/>
      <c r="AE1036" s="25"/>
    </row>
    <row r="1037" spans="1:3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X1037" s="25"/>
      <c r="Y1037" s="25"/>
      <c r="Z1037" s="25"/>
      <c r="AA1037" s="25"/>
      <c r="AB1037" s="25"/>
      <c r="AC1037" s="25"/>
      <c r="AD1037" s="25"/>
      <c r="AE1037" s="25"/>
    </row>
    <row r="1038" spans="1:3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X1038" s="25"/>
      <c r="Y1038" s="25"/>
      <c r="Z1038" s="25"/>
      <c r="AA1038" s="25"/>
      <c r="AB1038" s="25"/>
      <c r="AC1038" s="25"/>
      <c r="AD1038" s="25"/>
      <c r="AE1038" s="25"/>
    </row>
    <row r="1039" spans="1:3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16"/>
      <c r="N1039" s="6"/>
      <c r="O1039" s="6"/>
      <c r="P1039" s="6"/>
      <c r="Q1039" s="6"/>
      <c r="R1039" s="6"/>
      <c r="S1039" s="6"/>
      <c r="T1039" s="6"/>
      <c r="U1039" s="6"/>
      <c r="X1039" s="25"/>
      <c r="Y1039" s="25"/>
      <c r="Z1039" s="25"/>
      <c r="AA1039" s="25"/>
      <c r="AB1039" s="25"/>
      <c r="AC1039" s="25"/>
      <c r="AD1039" s="25"/>
      <c r="AE1039" s="25"/>
    </row>
    <row r="1040" spans="1:3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X1040" s="25"/>
      <c r="Y1040" s="25"/>
      <c r="Z1040" s="25"/>
      <c r="AA1040" s="25"/>
      <c r="AB1040" s="25"/>
      <c r="AC1040" s="25"/>
      <c r="AD1040" s="25"/>
      <c r="AE1040" s="25"/>
    </row>
    <row r="1041" spans="1:3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X1041" s="25"/>
      <c r="Y1041" s="25"/>
      <c r="Z1041" s="25"/>
      <c r="AA1041" s="25"/>
      <c r="AB1041" s="25"/>
      <c r="AC1041" s="25"/>
      <c r="AD1041" s="25"/>
      <c r="AE1041" s="25"/>
    </row>
    <row r="1042" spans="1:3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X1042" s="25"/>
      <c r="Y1042" s="25"/>
      <c r="Z1042" s="25"/>
      <c r="AA1042" s="25"/>
      <c r="AB1042" s="25"/>
      <c r="AC1042" s="25"/>
      <c r="AD1042" s="25"/>
      <c r="AE1042" s="25"/>
    </row>
    <row r="1043" spans="1:3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X1043" s="25"/>
      <c r="Y1043" s="25"/>
      <c r="Z1043" s="25"/>
      <c r="AA1043" s="25"/>
      <c r="AB1043" s="25"/>
      <c r="AC1043" s="25"/>
      <c r="AD1043" s="25"/>
      <c r="AE1043" s="25"/>
    </row>
    <row r="1044" spans="1:3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X1044" s="25"/>
      <c r="Y1044" s="25"/>
      <c r="Z1044" s="25"/>
      <c r="AA1044" s="25"/>
      <c r="AB1044" s="25"/>
      <c r="AC1044" s="25"/>
      <c r="AD1044" s="25"/>
      <c r="AE1044" s="25"/>
    </row>
    <row r="1045" spans="1:3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X1045" s="12" t="s">
        <v>24</v>
      </c>
      <c r="Y1045" s="12" t="s">
        <v>96</v>
      </c>
      <c r="Z1045" s="12" t="s">
        <v>25</v>
      </c>
      <c r="AA1045" s="25"/>
      <c r="AB1045" s="25"/>
      <c r="AC1045" s="25"/>
      <c r="AD1045" s="25"/>
      <c r="AE1045" s="25"/>
    </row>
    <row r="1046" spans="1:31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W1046" s="19" t="str">
        <f>IF(入力!$C$4="","",入力!$C$4)</f>
        <v>2015.08.15</v>
      </c>
      <c r="X1046" s="24" t="str">
        <f>IF(特定項目一覧!AL31="","",特定項目一覧!AL31)</f>
        <v/>
      </c>
      <c r="Y1046" s="31" t="str">
        <f>IF(特定項目一覧!AK31="","",特定項目一覧!AK31)</f>
        <v/>
      </c>
      <c r="Z1046" s="32" t="str">
        <f>IF(特定項目一覧!AM31="","",特定項目一覧!AM31)</f>
        <v/>
      </c>
      <c r="AA1046" s="25"/>
      <c r="AB1046" s="25"/>
      <c r="AC1046" s="25"/>
      <c r="AD1046" s="25"/>
      <c r="AE1046" s="25"/>
    </row>
    <row r="1047" spans="1:31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W1047" s="19"/>
      <c r="X1047" s="24"/>
      <c r="Y1047" s="24"/>
      <c r="Z1047" s="24"/>
      <c r="AA1047" s="25"/>
      <c r="AB1047" s="25"/>
      <c r="AC1047" s="25"/>
      <c r="AD1047" s="25"/>
      <c r="AE1047" s="25"/>
    </row>
    <row r="1048" spans="1:31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W1048" s="19"/>
      <c r="X1048" s="34"/>
      <c r="Y1048" s="34"/>
      <c r="Z1048" s="35"/>
      <c r="AA1048" s="25"/>
      <c r="AB1048" s="25"/>
      <c r="AC1048" s="25"/>
      <c r="AD1048" s="25"/>
      <c r="AE1048" s="25"/>
    </row>
    <row r="1049" spans="1:31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X1049" s="25"/>
      <c r="Y1049" s="25"/>
      <c r="Z1049" s="25"/>
      <c r="AA1049" s="25"/>
      <c r="AB1049" s="25"/>
      <c r="AC1049" s="25"/>
      <c r="AD1049" s="25"/>
      <c r="AE1049" s="25"/>
    </row>
    <row r="1050" spans="1:31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X1050" s="25"/>
      <c r="Y1050" s="25"/>
      <c r="Z1050" s="25"/>
      <c r="AA1050" s="25"/>
      <c r="AB1050" s="25"/>
      <c r="AC1050" s="25"/>
      <c r="AD1050" s="25"/>
      <c r="AE1050" s="25"/>
    </row>
    <row r="1051" spans="1:31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X1051" s="25"/>
      <c r="Y1051" s="25"/>
      <c r="Z1051" s="25"/>
      <c r="AA1051" s="25"/>
      <c r="AB1051" s="25"/>
      <c r="AC1051" s="25"/>
      <c r="AD1051" s="25"/>
      <c r="AE1051" s="25"/>
    </row>
    <row r="1052" spans="1:31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X1052" s="25"/>
      <c r="Y1052" s="25"/>
      <c r="Z1052" s="25"/>
      <c r="AA1052" s="25"/>
      <c r="AB1052" s="25"/>
      <c r="AC1052" s="25"/>
      <c r="AD1052" s="25"/>
      <c r="AE1052" s="25"/>
    </row>
    <row r="1053" spans="1:31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X1053" s="25"/>
      <c r="Y1053" s="25"/>
      <c r="Z1053" s="25"/>
      <c r="AA1053" s="25"/>
      <c r="AB1053" s="25"/>
      <c r="AC1053" s="25"/>
      <c r="AD1053" s="25"/>
      <c r="AE1053" s="25"/>
    </row>
    <row r="1054" spans="1:31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X1054" s="25"/>
      <c r="Y1054" s="25"/>
      <c r="Z1054" s="25"/>
      <c r="AA1054" s="25"/>
      <c r="AB1054" s="25"/>
      <c r="AC1054" s="25"/>
      <c r="AD1054" s="25"/>
      <c r="AE1054" s="25"/>
    </row>
    <row r="1055" spans="1:31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X1055" s="25"/>
      <c r="Y1055" s="25"/>
      <c r="Z1055" s="25"/>
      <c r="AA1055" s="25"/>
      <c r="AB1055" s="25"/>
      <c r="AC1055" s="25"/>
      <c r="AD1055" s="25"/>
      <c r="AE1055" s="25"/>
    </row>
    <row r="1056" spans="1:31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X1056" s="25"/>
      <c r="Y1056" s="25"/>
      <c r="Z1056" s="25"/>
      <c r="AA1056" s="25"/>
      <c r="AB1056" s="25"/>
      <c r="AC1056" s="25"/>
      <c r="AD1056" s="25"/>
      <c r="AE1056" s="25"/>
    </row>
    <row r="1057" spans="1:31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X1057" s="25"/>
      <c r="Y1057" s="25"/>
      <c r="Z1057" s="25"/>
      <c r="AA1057" s="25"/>
      <c r="AB1057" s="25"/>
      <c r="AC1057" s="25"/>
      <c r="AD1057" s="25"/>
      <c r="AE1057" s="25"/>
    </row>
    <row r="1058" spans="1:31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X1058" s="25"/>
      <c r="Y1058" s="25"/>
      <c r="Z1058" s="25"/>
      <c r="AA1058" s="25"/>
      <c r="AB1058" s="25"/>
      <c r="AC1058" s="25"/>
      <c r="AD1058" s="25"/>
      <c r="AE1058" s="25"/>
    </row>
    <row r="1059" spans="1:31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X1059" s="25"/>
      <c r="Y1059" s="25"/>
      <c r="Z1059" s="25"/>
      <c r="AA1059" s="25"/>
      <c r="AB1059" s="25"/>
      <c r="AC1059" s="25"/>
      <c r="AD1059" s="25"/>
      <c r="AE1059" s="25"/>
    </row>
    <row r="1060" spans="1:31">
      <c r="X1060" s="25"/>
      <c r="Y1060" s="25"/>
      <c r="Z1060" s="25"/>
      <c r="AA1060" s="25"/>
      <c r="AB1060" s="25"/>
      <c r="AC1060" s="25"/>
      <c r="AD1060" s="25"/>
      <c r="AE1060" s="25"/>
    </row>
    <row r="1061" spans="1:31">
      <c r="X1061" s="25"/>
      <c r="Y1061" s="25"/>
      <c r="Z1061" s="25"/>
      <c r="AA1061" s="25"/>
      <c r="AB1061" s="25"/>
      <c r="AC1061" s="25"/>
      <c r="AD1061" s="25"/>
      <c r="AE1061" s="25"/>
    </row>
    <row r="1062" spans="1:31">
      <c r="X1062" s="25"/>
      <c r="Y1062" s="25"/>
      <c r="Z1062" s="25"/>
      <c r="AA1062" s="25"/>
      <c r="AB1062" s="25"/>
      <c r="AC1062" s="25"/>
      <c r="AD1062" s="25"/>
      <c r="AE1062" s="25"/>
    </row>
    <row r="1063" spans="1:31">
      <c r="A1063" s="628"/>
      <c r="B1063" s="629"/>
      <c r="C1063" s="629"/>
      <c r="D1063" s="629"/>
      <c r="E1063" s="629"/>
      <c r="F1063" s="629"/>
      <c r="G1063" s="629"/>
      <c r="H1063" s="629"/>
      <c r="I1063" s="629"/>
      <c r="J1063" s="629"/>
      <c r="K1063" s="630"/>
      <c r="L1063" s="12" t="s">
        <v>20</v>
      </c>
      <c r="M1063" s="637" t="s">
        <v>18</v>
      </c>
      <c r="N1063" s="637"/>
      <c r="O1063" s="637"/>
      <c r="P1063" s="637"/>
      <c r="Q1063" s="637"/>
      <c r="R1063" s="637"/>
      <c r="S1063" s="637"/>
      <c r="T1063" s="637"/>
      <c r="U1063" s="637"/>
      <c r="X1063" s="12"/>
      <c r="Y1063" s="167"/>
      <c r="Z1063" s="167"/>
      <c r="AA1063" s="167"/>
      <c r="AB1063" s="167"/>
      <c r="AC1063" s="167"/>
      <c r="AD1063" s="167"/>
      <c r="AE1063" s="167"/>
    </row>
    <row r="1064" spans="1:31">
      <c r="A1064" s="631"/>
      <c r="B1064" s="632"/>
      <c r="C1064" s="632"/>
      <c r="D1064" s="632"/>
      <c r="E1064" s="632"/>
      <c r="F1064" s="632"/>
      <c r="G1064" s="632"/>
      <c r="H1064" s="632"/>
      <c r="I1064" s="632"/>
      <c r="J1064" s="632"/>
      <c r="K1064" s="633"/>
      <c r="L1064" s="12" t="s">
        <v>20</v>
      </c>
      <c r="M1064" s="642" t="s">
        <v>19</v>
      </c>
      <c r="N1064" s="642"/>
      <c r="O1064" s="642"/>
      <c r="P1064" s="642"/>
      <c r="Q1064" s="642"/>
      <c r="R1064" s="642"/>
      <c r="S1064" s="642"/>
      <c r="T1064" s="642"/>
      <c r="U1064" s="642"/>
      <c r="X1064" s="12"/>
      <c r="Y1064" s="168"/>
      <c r="Z1064" s="168"/>
      <c r="AA1064" s="168"/>
      <c r="AB1064" s="168"/>
      <c r="AC1064" s="168"/>
      <c r="AD1064" s="168"/>
      <c r="AE1064" s="168"/>
    </row>
    <row r="1065" spans="1:31">
      <c r="A1065" s="634"/>
      <c r="B1065" s="635"/>
      <c r="C1065" s="635"/>
      <c r="D1065" s="635"/>
      <c r="E1065" s="635"/>
      <c r="F1065" s="635"/>
      <c r="G1065" s="635"/>
      <c r="H1065" s="635"/>
      <c r="I1065" s="635"/>
      <c r="J1065" s="635"/>
      <c r="K1065" s="636"/>
      <c r="L1065" s="12" t="s">
        <v>20</v>
      </c>
      <c r="M1065" s="643" t="s">
        <v>108</v>
      </c>
      <c r="N1065" s="643"/>
      <c r="O1065" s="643"/>
      <c r="P1065" s="643"/>
      <c r="Q1065" s="643"/>
      <c r="R1065" s="643"/>
      <c r="S1065" s="643"/>
      <c r="T1065" s="643"/>
      <c r="U1065" s="643"/>
      <c r="X1065" s="12"/>
      <c r="Y1065" s="169"/>
      <c r="Z1065" s="169"/>
      <c r="AA1065" s="169"/>
      <c r="AB1065" s="169"/>
      <c r="AC1065" s="169"/>
      <c r="AD1065" s="169"/>
      <c r="AE1065" s="169"/>
    </row>
    <row r="1067" spans="1:31" ht="30" customHeight="1">
      <c r="A1067" s="653" t="str">
        <f>$A$1</f>
        <v>２０１５年　全国●●●選抜　バレーボール体力指数レーダーチャート</v>
      </c>
      <c r="B1067" s="653"/>
      <c r="C1067" s="653"/>
      <c r="D1067" s="653"/>
      <c r="E1067" s="653"/>
      <c r="F1067" s="653"/>
      <c r="G1067" s="653"/>
      <c r="H1067" s="653"/>
      <c r="I1067" s="653"/>
      <c r="J1067" s="653"/>
      <c r="K1067" s="653"/>
      <c r="L1067" s="653"/>
      <c r="M1067" s="653"/>
      <c r="N1067" s="653"/>
      <c r="O1067" s="653"/>
      <c r="P1067" s="653"/>
      <c r="Q1067" s="653"/>
      <c r="R1067" s="653"/>
      <c r="S1067" s="653"/>
      <c r="T1067" s="653"/>
      <c r="U1067" s="653"/>
      <c r="X1067" s="25"/>
      <c r="Y1067" s="25"/>
      <c r="Z1067" s="25"/>
      <c r="AA1067" s="25"/>
      <c r="AB1067" s="25"/>
      <c r="AC1067" s="25"/>
      <c r="AD1067" s="25"/>
      <c r="AE1067" s="25"/>
    </row>
    <row r="1068" spans="1:31" ht="22.5" customHeight="1">
      <c r="A1068" s="10" t="s">
        <v>10</v>
      </c>
      <c r="B1068" s="654" t="str">
        <f>IF(表示変換!B32="","",表示変換!B32)</f>
        <v/>
      </c>
      <c r="C1068" s="654"/>
      <c r="D1068" s="9"/>
      <c r="E1068" s="10" t="s">
        <v>11</v>
      </c>
      <c r="F1068" s="655" t="str">
        <f>IF(表示変換!I32="","",表示変換!I32)</f>
        <v/>
      </c>
      <c r="G1068" s="655"/>
      <c r="H1068" s="13" t="s">
        <v>12</v>
      </c>
      <c r="I1068" s="14"/>
      <c r="J1068" s="13" t="s">
        <v>13</v>
      </c>
      <c r="K1068" s="655" t="str">
        <f>IF(表示変換!J32="","",表示変換!J32)</f>
        <v/>
      </c>
      <c r="L1068" s="655"/>
      <c r="M1068" s="10" t="s">
        <v>14</v>
      </c>
      <c r="N1068" s="6"/>
      <c r="O1068" s="654" t="s">
        <v>15</v>
      </c>
      <c r="P1068" s="654"/>
      <c r="Q1068" s="654" t="str">
        <f>IF(表示変換!H32="","",表示変換!H32)</f>
        <v/>
      </c>
      <c r="R1068" s="654"/>
      <c r="S1068" s="656" t="str">
        <f>IF(入力!$C$4="","",入力!$C$4)</f>
        <v>2015.08.15</v>
      </c>
      <c r="T1068" s="656"/>
      <c r="U1068" s="9" t="s">
        <v>102</v>
      </c>
      <c r="X1068" s="25"/>
      <c r="Y1068" s="25"/>
      <c r="Z1068" s="25"/>
      <c r="AA1068" s="25"/>
      <c r="AB1068" s="25"/>
      <c r="AC1068" s="25"/>
      <c r="AD1068" s="25"/>
      <c r="AE1068" s="25"/>
    </row>
    <row r="1069" spans="1:31" ht="12" customHeight="1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X1069" s="25"/>
      <c r="Y1069" s="25"/>
      <c r="Z1069" s="25"/>
      <c r="AA1069" s="25"/>
      <c r="AB1069" s="25"/>
      <c r="AC1069" s="25"/>
      <c r="AD1069" s="25"/>
      <c r="AE1069" s="25"/>
    </row>
    <row r="1070" spans="1:31" ht="22.5" customHeight="1">
      <c r="A1070" s="644" t="s">
        <v>5</v>
      </c>
      <c r="B1070" s="647" t="s">
        <v>6</v>
      </c>
      <c r="C1070" s="650" t="s">
        <v>0</v>
      </c>
      <c r="D1070" s="638" t="s">
        <v>45</v>
      </c>
      <c r="E1070" s="639"/>
      <c r="F1070" s="638" t="s">
        <v>57</v>
      </c>
      <c r="G1070" s="639"/>
      <c r="H1070" s="638" t="s">
        <v>58</v>
      </c>
      <c r="I1070" s="639"/>
      <c r="J1070" s="638" t="s">
        <v>41</v>
      </c>
      <c r="K1070" s="639"/>
      <c r="L1070" s="640" t="s">
        <v>60</v>
      </c>
      <c r="M1070" s="641"/>
      <c r="N1070" s="640" t="s">
        <v>61</v>
      </c>
      <c r="O1070" s="641"/>
      <c r="P1070" s="640" t="s">
        <v>42</v>
      </c>
      <c r="Q1070" s="641"/>
      <c r="R1070" s="638" t="s">
        <v>46</v>
      </c>
      <c r="S1070" s="639"/>
      <c r="T1070" s="173" t="s">
        <v>1</v>
      </c>
      <c r="U1070" s="174" t="s">
        <v>2</v>
      </c>
      <c r="X1070" s="25"/>
      <c r="Y1070" s="25"/>
      <c r="Z1070" s="25"/>
      <c r="AA1070" s="25"/>
      <c r="AB1070" s="25"/>
      <c r="AC1070" s="25"/>
      <c r="AD1070" s="25"/>
      <c r="AE1070" s="25"/>
    </row>
    <row r="1071" spans="1:31">
      <c r="A1071" s="645"/>
      <c r="B1071" s="648"/>
      <c r="C1071" s="651"/>
      <c r="D1071" s="1" t="s">
        <v>3</v>
      </c>
      <c r="E1071" s="3" t="s">
        <v>4</v>
      </c>
      <c r="F1071" s="1" t="s">
        <v>3</v>
      </c>
      <c r="G1071" s="3" t="s">
        <v>4</v>
      </c>
      <c r="H1071" s="1" t="s">
        <v>3</v>
      </c>
      <c r="I1071" s="3" t="s">
        <v>4</v>
      </c>
      <c r="J1071" s="1" t="s">
        <v>3</v>
      </c>
      <c r="K1071" s="3" t="s">
        <v>4</v>
      </c>
      <c r="L1071" s="1" t="s">
        <v>3</v>
      </c>
      <c r="M1071" s="3" t="s">
        <v>4</v>
      </c>
      <c r="N1071" s="1" t="s">
        <v>3</v>
      </c>
      <c r="O1071" s="3" t="s">
        <v>4</v>
      </c>
      <c r="P1071" s="1" t="s">
        <v>3</v>
      </c>
      <c r="Q1071" s="3" t="s">
        <v>4</v>
      </c>
      <c r="R1071" s="1" t="s">
        <v>3</v>
      </c>
      <c r="S1071" s="3" t="s">
        <v>4</v>
      </c>
      <c r="T1071" s="7"/>
      <c r="U1071" s="8"/>
      <c r="X1071" s="25"/>
      <c r="Y1071" s="25"/>
      <c r="Z1071" s="25"/>
      <c r="AA1071" s="25"/>
      <c r="AB1071" s="25"/>
      <c r="AC1071" s="25"/>
      <c r="AD1071" s="25"/>
      <c r="AE1071" s="25"/>
    </row>
    <row r="1072" spans="1:31">
      <c r="A1072" s="646"/>
      <c r="B1072" s="649"/>
      <c r="C1072" s="652"/>
      <c r="D1072" s="2" t="str">
        <f>IF(表示変換!$N$5="","",表示変換!$N$5)</f>
        <v>sec</v>
      </c>
      <c r="E1072" s="4" t="s">
        <v>7</v>
      </c>
      <c r="F1072" s="2" t="str">
        <f>IF(表示変換!$O$5="","",表示変換!$O$5)</f>
        <v>sec</v>
      </c>
      <c r="G1072" s="4" t="s">
        <v>7</v>
      </c>
      <c r="H1072" s="2" t="str">
        <f>IF(表示変換!$P$5="","",表示変換!$P$5)</f>
        <v>sec</v>
      </c>
      <c r="I1072" s="4" t="s">
        <v>7</v>
      </c>
      <c r="J1072" s="2" t="str">
        <f>IF(表示変換!$Q$5="","",表示変換!$Q$5)</f>
        <v>cm</v>
      </c>
      <c r="K1072" s="4" t="s">
        <v>7</v>
      </c>
      <c r="L1072" s="2" t="str">
        <f>IF(表示変換!$R$5="","",表示変換!$R$5)</f>
        <v>cm</v>
      </c>
      <c r="M1072" s="4" t="s">
        <v>7</v>
      </c>
      <c r="N1072" s="2" t="str">
        <f>IF(表示変換!$S$5="","",表示変換!$S$5)</f>
        <v>m</v>
      </c>
      <c r="O1072" s="4" t="s">
        <v>7</v>
      </c>
      <c r="P1072" s="2" t="str">
        <f>IF(表示変換!$T$5="","",表示変換!$T$5)</f>
        <v>回</v>
      </c>
      <c r="Q1072" s="4" t="s">
        <v>7</v>
      </c>
      <c r="R1072" s="2" t="str">
        <f>IF(表示変換!$U$5="","",表示変換!$U$5)</f>
        <v>m</v>
      </c>
      <c r="S1072" s="4" t="s">
        <v>7</v>
      </c>
      <c r="T1072" s="2" t="s">
        <v>8</v>
      </c>
      <c r="U1072" s="5" t="s">
        <v>9</v>
      </c>
      <c r="X1072" s="26" t="s">
        <v>16</v>
      </c>
      <c r="Y1072" s="26" t="s">
        <v>17</v>
      </c>
      <c r="Z1072" s="26" t="s">
        <v>76</v>
      </c>
      <c r="AA1072" s="26" t="s">
        <v>28</v>
      </c>
      <c r="AB1072" s="26" t="s">
        <v>77</v>
      </c>
      <c r="AC1072" s="26" t="s">
        <v>68</v>
      </c>
      <c r="AD1072" s="26" t="s">
        <v>80</v>
      </c>
      <c r="AE1072" s="11" t="s">
        <v>79</v>
      </c>
    </row>
    <row r="1073" spans="1:31">
      <c r="A1073" s="17" t="str">
        <f>IF(入力!$C$4="","",入力!$C$4)</f>
        <v>2015.08.15</v>
      </c>
      <c r="B1073" s="20">
        <f>IF(表示変換!A32="","",表示変換!A32)</f>
        <v>27</v>
      </c>
      <c r="C1073" s="18" t="str">
        <f>IF(表示変換!B32="","",表示変換!B32)</f>
        <v/>
      </c>
      <c r="D1073" s="21" t="str">
        <f>IF(特定項目一覧!G32="","",特定項目一覧!G32)</f>
        <v/>
      </c>
      <c r="E1073" s="27" t="str">
        <f>IF(特定項目一覧!H32="","",特定項目一覧!H32)</f>
        <v/>
      </c>
      <c r="F1073" s="21" t="str">
        <f>IF(特定項目一覧!I32="","",特定項目一覧!I32)</f>
        <v/>
      </c>
      <c r="G1073" s="22" t="str">
        <f>IF(特定項目一覧!J32="","",特定項目一覧!J32)</f>
        <v/>
      </c>
      <c r="H1073" s="29" t="str">
        <f>IF(特定項目一覧!K32="","",特定項目一覧!K32)</f>
        <v/>
      </c>
      <c r="I1073" s="27" t="str">
        <f>IF(特定項目一覧!L32="","",特定項目一覧!L32)</f>
        <v/>
      </c>
      <c r="J1073" s="20" t="str">
        <f>IF(特定項目一覧!M32="","",特定項目一覧!M32)</f>
        <v/>
      </c>
      <c r="K1073" s="22" t="str">
        <f>IF(特定項目一覧!N32="","",特定項目一覧!N32)</f>
        <v/>
      </c>
      <c r="L1073" s="28" t="str">
        <f>IF(特定項目一覧!O32="","",特定項目一覧!O32)</f>
        <v/>
      </c>
      <c r="M1073" s="27" t="str">
        <f>IF(特定項目一覧!P32="","",特定項目一覧!P32)</f>
        <v/>
      </c>
      <c r="N1073" s="21" t="str">
        <f>IF(特定項目一覧!Q32="","",特定項目一覧!Q32)</f>
        <v/>
      </c>
      <c r="O1073" s="22" t="str">
        <f>IF(特定項目一覧!R32="","",特定項目一覧!R32)</f>
        <v/>
      </c>
      <c r="P1073" s="28" t="str">
        <f>IF(特定項目一覧!S32="","",特定項目一覧!S32)</f>
        <v/>
      </c>
      <c r="Q1073" s="27" t="str">
        <f>IF(特定項目一覧!T32="","",特定項目一覧!T32)</f>
        <v/>
      </c>
      <c r="R1073" s="20" t="str">
        <f>IF(特定項目一覧!U32="","",特定項目一覧!U32)</f>
        <v/>
      </c>
      <c r="S1073" s="22" t="str">
        <f>IF(特定項目一覧!V32="","",特定項目一覧!V32)</f>
        <v/>
      </c>
      <c r="T1073" s="28">
        <f>IF(特定項目一覧!W32="","",特定項目一覧!W32)</f>
        <v>0</v>
      </c>
      <c r="U1073" s="22" t="str">
        <f>IF(特定項目一覧!X32="","",特定項目一覧!X32)</f>
        <v/>
      </c>
      <c r="W1073" s="19" t="str">
        <f>IF(入力!$C$4="","",入力!$C$4)</f>
        <v>2015.08.15</v>
      </c>
      <c r="X1073" s="30" t="str">
        <f>E1073</f>
        <v/>
      </c>
      <c r="Y1073" s="30" t="str">
        <f>G1073</f>
        <v/>
      </c>
      <c r="Z1073" s="30" t="str">
        <f>I1073</f>
        <v/>
      </c>
      <c r="AA1073" s="30" t="str">
        <f>K1073</f>
        <v/>
      </c>
      <c r="AB1073" s="30" t="str">
        <f>M1073</f>
        <v/>
      </c>
      <c r="AC1073" s="30" t="str">
        <f>O1073</f>
        <v/>
      </c>
      <c r="AD1073" s="30" t="str">
        <f>Q1073</f>
        <v/>
      </c>
      <c r="AE1073" s="30" t="str">
        <f>S1073</f>
        <v/>
      </c>
    </row>
    <row r="1074" spans="1:31">
      <c r="A1074" s="71"/>
      <c r="B1074" s="72"/>
      <c r="C1074" s="73"/>
      <c r="D1074" s="74"/>
      <c r="E1074" s="75"/>
      <c r="F1074" s="76"/>
      <c r="G1074" s="77"/>
      <c r="H1074" s="78"/>
      <c r="I1074" s="75"/>
      <c r="J1074" s="76"/>
      <c r="K1074" s="77"/>
      <c r="L1074" s="74"/>
      <c r="M1074" s="75"/>
      <c r="N1074" s="76"/>
      <c r="O1074" s="77"/>
      <c r="P1074" s="74"/>
      <c r="Q1074" s="75"/>
      <c r="R1074" s="72"/>
      <c r="S1074" s="77"/>
      <c r="T1074" s="78"/>
      <c r="U1074" s="77"/>
      <c r="W1074" s="19"/>
      <c r="X1074" s="23"/>
      <c r="Y1074" s="23"/>
      <c r="Z1074" s="23"/>
      <c r="AA1074" s="23"/>
      <c r="AB1074" s="23"/>
      <c r="AC1074" s="23"/>
      <c r="AD1074" s="23"/>
      <c r="AE1074" s="23"/>
    </row>
    <row r="1075" spans="1:31">
      <c r="A1075" s="79"/>
      <c r="B1075" s="72"/>
      <c r="C1075" s="77"/>
      <c r="D1075" s="76"/>
      <c r="E1075" s="77"/>
      <c r="F1075" s="76"/>
      <c r="G1075" s="77"/>
      <c r="H1075" s="72"/>
      <c r="I1075" s="77"/>
      <c r="J1075" s="76"/>
      <c r="K1075" s="77"/>
      <c r="L1075" s="76"/>
      <c r="M1075" s="77"/>
      <c r="N1075" s="76"/>
      <c r="O1075" s="77"/>
      <c r="P1075" s="76"/>
      <c r="Q1075" s="77"/>
      <c r="R1075" s="72"/>
      <c r="S1075" s="77"/>
      <c r="T1075" s="72"/>
      <c r="U1075" s="77"/>
      <c r="W1075" s="19"/>
      <c r="X1075" s="23"/>
      <c r="Y1075" s="23"/>
      <c r="Z1075" s="23"/>
      <c r="AA1075" s="23"/>
      <c r="AB1075" s="23"/>
      <c r="AC1075" s="23"/>
      <c r="AD1075" s="23"/>
      <c r="AE1075" s="23"/>
    </row>
    <row r="1076" spans="1:31">
      <c r="A1076" s="79"/>
      <c r="B1076" s="80"/>
      <c r="C1076" s="81"/>
      <c r="D1076" s="76"/>
      <c r="E1076" s="75"/>
      <c r="F1076" s="76"/>
      <c r="G1076" s="77"/>
      <c r="H1076" s="78"/>
      <c r="I1076" s="75"/>
      <c r="J1076" s="76"/>
      <c r="K1076" s="77"/>
      <c r="L1076" s="74"/>
      <c r="M1076" s="75"/>
      <c r="N1076" s="76"/>
      <c r="O1076" s="77"/>
      <c r="P1076" s="74"/>
      <c r="Q1076" s="75"/>
      <c r="R1076" s="72"/>
      <c r="S1076" s="77"/>
      <c r="T1076" s="78"/>
      <c r="U1076" s="77"/>
      <c r="X1076" s="25"/>
      <c r="Y1076" s="25"/>
      <c r="Z1076" s="25"/>
      <c r="AA1076" s="25"/>
      <c r="AB1076" s="25"/>
      <c r="AC1076" s="25"/>
      <c r="AD1076" s="25"/>
      <c r="AE1076" s="25"/>
    </row>
    <row r="1077" spans="1:31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X1077" s="25"/>
      <c r="Y1077" s="25"/>
      <c r="Z1077" s="25"/>
      <c r="AA1077" s="25"/>
      <c r="AB1077" s="25"/>
      <c r="AC1077" s="25"/>
      <c r="AD1077" s="25"/>
      <c r="AE1077" s="25"/>
    </row>
    <row r="1078" spans="1:31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X1078" s="25"/>
      <c r="Y1078" s="25"/>
      <c r="Z1078" s="25"/>
      <c r="AA1078" s="25"/>
      <c r="AB1078" s="25"/>
      <c r="AC1078" s="25"/>
      <c r="AD1078" s="25"/>
      <c r="AE1078" s="25"/>
    </row>
    <row r="1079" spans="1:31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X1079" s="25"/>
      <c r="Y1079" s="25"/>
      <c r="Z1079" s="25"/>
      <c r="AA1079" s="25"/>
      <c r="AB1079" s="25"/>
      <c r="AC1079" s="25"/>
      <c r="AD1079" s="25"/>
      <c r="AE1079" s="25"/>
    </row>
    <row r="1080" spans="1:31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16"/>
      <c r="N1080" s="6"/>
      <c r="O1080" s="6"/>
      <c r="P1080" s="6"/>
      <c r="Q1080" s="6"/>
      <c r="R1080" s="6"/>
      <c r="S1080" s="6"/>
      <c r="T1080" s="6"/>
      <c r="U1080" s="6"/>
      <c r="X1080" s="25"/>
      <c r="Y1080" s="25"/>
      <c r="Z1080" s="25"/>
      <c r="AA1080" s="25"/>
      <c r="AB1080" s="25"/>
      <c r="AC1080" s="25"/>
      <c r="AD1080" s="25"/>
      <c r="AE1080" s="25"/>
    </row>
    <row r="1081" spans="1:31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X1081" s="25"/>
      <c r="Y1081" s="25"/>
      <c r="Z1081" s="25"/>
      <c r="AA1081" s="25"/>
      <c r="AB1081" s="25"/>
      <c r="AC1081" s="25"/>
      <c r="AD1081" s="25"/>
      <c r="AE1081" s="25"/>
    </row>
    <row r="1082" spans="1:31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X1082" s="25"/>
      <c r="Y1082" s="25"/>
      <c r="Z1082" s="25"/>
      <c r="AA1082" s="25"/>
      <c r="AB1082" s="25"/>
      <c r="AC1082" s="25"/>
      <c r="AD1082" s="25"/>
      <c r="AE1082" s="25"/>
    </row>
    <row r="1083" spans="1:31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X1083" s="25"/>
      <c r="Y1083" s="25"/>
      <c r="Z1083" s="25"/>
      <c r="AA1083" s="25"/>
      <c r="AB1083" s="25"/>
      <c r="AC1083" s="25"/>
      <c r="AD1083" s="25"/>
      <c r="AE1083" s="25"/>
    </row>
    <row r="1084" spans="1:31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X1084" s="25"/>
      <c r="Y1084" s="25"/>
      <c r="Z1084" s="25"/>
      <c r="AA1084" s="25"/>
      <c r="AB1084" s="25"/>
      <c r="AC1084" s="25"/>
      <c r="AD1084" s="25"/>
      <c r="AE1084" s="25"/>
    </row>
    <row r="1085" spans="1:31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X1085" s="25"/>
      <c r="Y1085" s="25"/>
      <c r="Z1085" s="25"/>
      <c r="AA1085" s="25"/>
      <c r="AB1085" s="25"/>
      <c r="AC1085" s="25"/>
      <c r="AD1085" s="25"/>
      <c r="AE1085" s="25"/>
    </row>
    <row r="1086" spans="1:31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X1086" s="12" t="s">
        <v>24</v>
      </c>
      <c r="Y1086" s="12" t="s">
        <v>96</v>
      </c>
      <c r="Z1086" s="12" t="s">
        <v>25</v>
      </c>
      <c r="AA1086" s="25"/>
      <c r="AB1086" s="25"/>
      <c r="AC1086" s="25"/>
      <c r="AD1086" s="25"/>
      <c r="AE1086" s="25"/>
    </row>
    <row r="1087" spans="1:31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W1087" s="19" t="str">
        <f>IF(入力!$C$4="","",入力!$C$4)</f>
        <v>2015.08.15</v>
      </c>
      <c r="X1087" s="24" t="str">
        <f>IF(特定項目一覧!AL32="","",特定項目一覧!AL32)</f>
        <v/>
      </c>
      <c r="Y1087" s="31" t="str">
        <f>IF(特定項目一覧!AK32="","",特定項目一覧!AK32)</f>
        <v/>
      </c>
      <c r="Z1087" s="32" t="str">
        <f>IF(特定項目一覧!AM32="","",特定項目一覧!AM32)</f>
        <v/>
      </c>
      <c r="AA1087" s="25"/>
      <c r="AB1087" s="25"/>
      <c r="AC1087" s="25"/>
      <c r="AD1087" s="25"/>
      <c r="AE1087" s="25"/>
    </row>
    <row r="1088" spans="1:31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W1088" s="19"/>
      <c r="X1088" s="24"/>
      <c r="Y1088" s="24"/>
      <c r="Z1088" s="24"/>
      <c r="AA1088" s="25"/>
      <c r="AB1088" s="25"/>
      <c r="AC1088" s="25"/>
      <c r="AD1088" s="25"/>
      <c r="AE1088" s="25"/>
    </row>
    <row r="1089" spans="1:31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W1089" s="19"/>
      <c r="X1089" s="34"/>
      <c r="Y1089" s="34"/>
      <c r="Z1089" s="35"/>
      <c r="AA1089" s="25"/>
      <c r="AB1089" s="25"/>
      <c r="AC1089" s="25"/>
      <c r="AD1089" s="25"/>
      <c r="AE1089" s="25"/>
    </row>
    <row r="1090" spans="1:31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X1090" s="25"/>
      <c r="Y1090" s="25"/>
      <c r="Z1090" s="25"/>
      <c r="AA1090" s="25"/>
      <c r="AB1090" s="25"/>
      <c r="AC1090" s="25"/>
      <c r="AD1090" s="25"/>
      <c r="AE1090" s="25"/>
    </row>
    <row r="1091" spans="1:31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X1091" s="25"/>
      <c r="Y1091" s="25"/>
      <c r="Z1091" s="25"/>
      <c r="AA1091" s="25"/>
      <c r="AB1091" s="25"/>
      <c r="AC1091" s="25"/>
      <c r="AD1091" s="25"/>
      <c r="AE1091" s="25"/>
    </row>
    <row r="1092" spans="1:31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X1092" s="25"/>
      <c r="Y1092" s="25"/>
      <c r="Z1092" s="25"/>
      <c r="AA1092" s="25"/>
      <c r="AB1092" s="25"/>
      <c r="AC1092" s="25"/>
      <c r="AD1092" s="25"/>
      <c r="AE1092" s="25"/>
    </row>
    <row r="1093" spans="1:31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X1093" s="25"/>
      <c r="Y1093" s="25"/>
      <c r="Z1093" s="25"/>
      <c r="AA1093" s="25"/>
      <c r="AB1093" s="25"/>
      <c r="AC1093" s="25"/>
      <c r="AD1093" s="25"/>
      <c r="AE1093" s="25"/>
    </row>
    <row r="1094" spans="1:31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X1094" s="25"/>
      <c r="Y1094" s="25"/>
      <c r="Z1094" s="25"/>
      <c r="AA1094" s="25"/>
      <c r="AB1094" s="25"/>
      <c r="AC1094" s="25"/>
      <c r="AD1094" s="25"/>
      <c r="AE1094" s="25"/>
    </row>
    <row r="1095" spans="1:31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X1095" s="25"/>
      <c r="Y1095" s="25"/>
      <c r="Z1095" s="25"/>
      <c r="AA1095" s="25"/>
      <c r="AB1095" s="25"/>
      <c r="AC1095" s="25"/>
      <c r="AD1095" s="25"/>
      <c r="AE1095" s="25"/>
    </row>
    <row r="1096" spans="1:31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X1096" s="25"/>
      <c r="Y1096" s="25"/>
      <c r="Z1096" s="25"/>
      <c r="AA1096" s="25"/>
      <c r="AB1096" s="25"/>
      <c r="AC1096" s="25"/>
      <c r="AD1096" s="25"/>
      <c r="AE1096" s="25"/>
    </row>
    <row r="1097" spans="1:31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X1097" s="25"/>
      <c r="Y1097" s="25"/>
      <c r="Z1097" s="25"/>
      <c r="AA1097" s="25"/>
      <c r="AB1097" s="25"/>
      <c r="AC1097" s="25"/>
      <c r="AD1097" s="25"/>
      <c r="AE1097" s="25"/>
    </row>
    <row r="1098" spans="1:31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X1098" s="25"/>
      <c r="Y1098" s="25"/>
      <c r="Z1098" s="25"/>
      <c r="AA1098" s="25"/>
      <c r="AB1098" s="25"/>
      <c r="AC1098" s="25"/>
      <c r="AD1098" s="25"/>
      <c r="AE1098" s="25"/>
    </row>
    <row r="1099" spans="1:31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X1099" s="25"/>
      <c r="Y1099" s="25"/>
      <c r="Z1099" s="25"/>
      <c r="AA1099" s="25"/>
      <c r="AB1099" s="25"/>
      <c r="AC1099" s="25"/>
      <c r="AD1099" s="25"/>
      <c r="AE1099" s="25"/>
    </row>
    <row r="1100" spans="1:31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X1100" s="25"/>
      <c r="Y1100" s="25"/>
      <c r="Z1100" s="25"/>
      <c r="AA1100" s="25"/>
      <c r="AB1100" s="25"/>
      <c r="AC1100" s="25"/>
      <c r="AD1100" s="25"/>
      <c r="AE1100" s="25"/>
    </row>
    <row r="1101" spans="1:31">
      <c r="X1101" s="25"/>
      <c r="Y1101" s="25"/>
      <c r="Z1101" s="25"/>
      <c r="AA1101" s="25"/>
      <c r="AB1101" s="25"/>
      <c r="AC1101" s="25"/>
      <c r="AD1101" s="25"/>
      <c r="AE1101" s="25"/>
    </row>
    <row r="1102" spans="1:31">
      <c r="X1102" s="25"/>
      <c r="Y1102" s="25"/>
      <c r="Z1102" s="25"/>
      <c r="AA1102" s="25"/>
      <c r="AB1102" s="25"/>
      <c r="AC1102" s="25"/>
      <c r="AD1102" s="25"/>
      <c r="AE1102" s="25"/>
    </row>
    <row r="1103" spans="1:31">
      <c r="X1103" s="25"/>
      <c r="Y1103" s="25"/>
      <c r="Z1103" s="25"/>
      <c r="AA1103" s="25"/>
      <c r="AB1103" s="25"/>
      <c r="AC1103" s="25"/>
      <c r="AD1103" s="25"/>
      <c r="AE1103" s="25"/>
    </row>
    <row r="1104" spans="1:31">
      <c r="A1104" s="628"/>
      <c r="B1104" s="629"/>
      <c r="C1104" s="629"/>
      <c r="D1104" s="629"/>
      <c r="E1104" s="629"/>
      <c r="F1104" s="629"/>
      <c r="G1104" s="629"/>
      <c r="H1104" s="629"/>
      <c r="I1104" s="629"/>
      <c r="J1104" s="629"/>
      <c r="K1104" s="630"/>
      <c r="L1104" s="12" t="s">
        <v>20</v>
      </c>
      <c r="M1104" s="637" t="s">
        <v>18</v>
      </c>
      <c r="N1104" s="637"/>
      <c r="O1104" s="637"/>
      <c r="P1104" s="637"/>
      <c r="Q1104" s="637"/>
      <c r="R1104" s="637"/>
      <c r="S1104" s="637"/>
      <c r="T1104" s="637"/>
      <c r="U1104" s="637"/>
      <c r="X1104" s="12"/>
      <c r="Y1104" s="167"/>
      <c r="Z1104" s="167"/>
      <c r="AA1104" s="167"/>
      <c r="AB1104" s="167"/>
      <c r="AC1104" s="167"/>
      <c r="AD1104" s="167"/>
      <c r="AE1104" s="167"/>
    </row>
    <row r="1105" spans="1:31">
      <c r="A1105" s="631"/>
      <c r="B1105" s="632"/>
      <c r="C1105" s="632"/>
      <c r="D1105" s="632"/>
      <c r="E1105" s="632"/>
      <c r="F1105" s="632"/>
      <c r="G1105" s="632"/>
      <c r="H1105" s="632"/>
      <c r="I1105" s="632"/>
      <c r="J1105" s="632"/>
      <c r="K1105" s="633"/>
      <c r="L1105" s="12" t="s">
        <v>20</v>
      </c>
      <c r="M1105" s="642" t="s">
        <v>19</v>
      </c>
      <c r="N1105" s="642"/>
      <c r="O1105" s="642"/>
      <c r="P1105" s="642"/>
      <c r="Q1105" s="642"/>
      <c r="R1105" s="642"/>
      <c r="S1105" s="642"/>
      <c r="T1105" s="642"/>
      <c r="U1105" s="642"/>
      <c r="X1105" s="12"/>
      <c r="Y1105" s="168"/>
      <c r="Z1105" s="168"/>
      <c r="AA1105" s="168"/>
      <c r="AB1105" s="168"/>
      <c r="AC1105" s="168"/>
      <c r="AD1105" s="168"/>
      <c r="AE1105" s="168"/>
    </row>
    <row r="1106" spans="1:31">
      <c r="A1106" s="634"/>
      <c r="B1106" s="635"/>
      <c r="C1106" s="635"/>
      <c r="D1106" s="635"/>
      <c r="E1106" s="635"/>
      <c r="F1106" s="635"/>
      <c r="G1106" s="635"/>
      <c r="H1106" s="635"/>
      <c r="I1106" s="635"/>
      <c r="J1106" s="635"/>
      <c r="K1106" s="636"/>
      <c r="L1106" s="12" t="s">
        <v>20</v>
      </c>
      <c r="M1106" s="643" t="s">
        <v>108</v>
      </c>
      <c r="N1106" s="643"/>
      <c r="O1106" s="643"/>
      <c r="P1106" s="643"/>
      <c r="Q1106" s="643"/>
      <c r="R1106" s="643"/>
      <c r="S1106" s="643"/>
      <c r="T1106" s="643"/>
      <c r="U1106" s="643"/>
      <c r="X1106" s="12"/>
      <c r="Y1106" s="169"/>
      <c r="Z1106" s="169"/>
      <c r="AA1106" s="169"/>
      <c r="AB1106" s="169"/>
      <c r="AC1106" s="169"/>
      <c r="AD1106" s="169"/>
      <c r="AE1106" s="169"/>
    </row>
    <row r="1108" spans="1:31" ht="30" customHeight="1">
      <c r="A1108" s="653" t="str">
        <f>$A$1</f>
        <v>２０１５年　全国●●●選抜　バレーボール体力指数レーダーチャート</v>
      </c>
      <c r="B1108" s="653"/>
      <c r="C1108" s="653"/>
      <c r="D1108" s="653"/>
      <c r="E1108" s="653"/>
      <c r="F1108" s="653"/>
      <c r="G1108" s="653"/>
      <c r="H1108" s="653"/>
      <c r="I1108" s="653"/>
      <c r="J1108" s="653"/>
      <c r="K1108" s="653"/>
      <c r="L1108" s="653"/>
      <c r="M1108" s="653"/>
      <c r="N1108" s="653"/>
      <c r="O1108" s="653"/>
      <c r="P1108" s="653"/>
      <c r="Q1108" s="653"/>
      <c r="R1108" s="653"/>
      <c r="S1108" s="653"/>
      <c r="T1108" s="653"/>
      <c r="U1108" s="653"/>
      <c r="X1108" s="25"/>
      <c r="Y1108" s="25"/>
      <c r="Z1108" s="25"/>
      <c r="AA1108" s="25"/>
      <c r="AB1108" s="25"/>
      <c r="AC1108" s="25"/>
      <c r="AD1108" s="25"/>
      <c r="AE1108" s="25"/>
    </row>
    <row r="1109" spans="1:31" ht="22.5" customHeight="1">
      <c r="A1109" s="10" t="s">
        <v>10</v>
      </c>
      <c r="B1109" s="654" t="str">
        <f>IF(表示変換!B33="","",表示変換!B33)</f>
        <v/>
      </c>
      <c r="C1109" s="654"/>
      <c r="D1109" s="9"/>
      <c r="E1109" s="10" t="s">
        <v>11</v>
      </c>
      <c r="F1109" s="655" t="str">
        <f>IF(表示変換!I33="","",表示変換!I33)</f>
        <v/>
      </c>
      <c r="G1109" s="655"/>
      <c r="H1109" s="13" t="s">
        <v>12</v>
      </c>
      <c r="I1109" s="14"/>
      <c r="J1109" s="13" t="s">
        <v>13</v>
      </c>
      <c r="K1109" s="655" t="str">
        <f>IF(表示変換!J33="","",表示変換!J33)</f>
        <v/>
      </c>
      <c r="L1109" s="655"/>
      <c r="M1109" s="10" t="s">
        <v>14</v>
      </c>
      <c r="N1109" s="6"/>
      <c r="O1109" s="654" t="s">
        <v>15</v>
      </c>
      <c r="P1109" s="654"/>
      <c r="Q1109" s="654" t="str">
        <f>IF(表示変換!H33="","",表示変換!H33)</f>
        <v/>
      </c>
      <c r="R1109" s="654"/>
      <c r="S1109" s="656" t="str">
        <f>IF(入力!$C$4="","",入力!$C$4)</f>
        <v>2015.08.15</v>
      </c>
      <c r="T1109" s="656"/>
      <c r="U1109" s="9" t="s">
        <v>102</v>
      </c>
      <c r="X1109" s="25"/>
      <c r="Y1109" s="25"/>
      <c r="Z1109" s="25"/>
      <c r="AA1109" s="25"/>
      <c r="AB1109" s="25"/>
      <c r="AC1109" s="25"/>
      <c r="AD1109" s="25"/>
      <c r="AE1109" s="25"/>
    </row>
    <row r="1110" spans="1:31" ht="12" customHeight="1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X1110" s="25"/>
      <c r="Y1110" s="25"/>
      <c r="Z1110" s="25"/>
      <c r="AA1110" s="25"/>
      <c r="AB1110" s="25"/>
      <c r="AC1110" s="25"/>
      <c r="AD1110" s="25"/>
      <c r="AE1110" s="25"/>
    </row>
    <row r="1111" spans="1:31" ht="22.5" customHeight="1">
      <c r="A1111" s="644" t="s">
        <v>5</v>
      </c>
      <c r="B1111" s="647" t="s">
        <v>6</v>
      </c>
      <c r="C1111" s="650" t="s">
        <v>0</v>
      </c>
      <c r="D1111" s="638" t="s">
        <v>45</v>
      </c>
      <c r="E1111" s="639"/>
      <c r="F1111" s="638" t="s">
        <v>57</v>
      </c>
      <c r="G1111" s="639"/>
      <c r="H1111" s="638" t="s">
        <v>58</v>
      </c>
      <c r="I1111" s="639"/>
      <c r="J1111" s="638" t="s">
        <v>41</v>
      </c>
      <c r="K1111" s="639"/>
      <c r="L1111" s="640" t="s">
        <v>60</v>
      </c>
      <c r="M1111" s="641"/>
      <c r="N1111" s="640" t="s">
        <v>61</v>
      </c>
      <c r="O1111" s="641"/>
      <c r="P1111" s="640" t="s">
        <v>42</v>
      </c>
      <c r="Q1111" s="641"/>
      <c r="R1111" s="638" t="s">
        <v>46</v>
      </c>
      <c r="S1111" s="639"/>
      <c r="T1111" s="173" t="s">
        <v>1</v>
      </c>
      <c r="U1111" s="174" t="s">
        <v>2</v>
      </c>
      <c r="X1111" s="25"/>
      <c r="Y1111" s="25"/>
      <c r="Z1111" s="25"/>
      <c r="AA1111" s="25"/>
      <c r="AB1111" s="25"/>
      <c r="AC1111" s="25"/>
      <c r="AD1111" s="25"/>
      <c r="AE1111" s="25"/>
    </row>
    <row r="1112" spans="1:31">
      <c r="A1112" s="645"/>
      <c r="B1112" s="648"/>
      <c r="C1112" s="651"/>
      <c r="D1112" s="1" t="s">
        <v>3</v>
      </c>
      <c r="E1112" s="3" t="s">
        <v>4</v>
      </c>
      <c r="F1112" s="1" t="s">
        <v>3</v>
      </c>
      <c r="G1112" s="3" t="s">
        <v>4</v>
      </c>
      <c r="H1112" s="1" t="s">
        <v>3</v>
      </c>
      <c r="I1112" s="3" t="s">
        <v>4</v>
      </c>
      <c r="J1112" s="1" t="s">
        <v>3</v>
      </c>
      <c r="K1112" s="3" t="s">
        <v>4</v>
      </c>
      <c r="L1112" s="1" t="s">
        <v>3</v>
      </c>
      <c r="M1112" s="3" t="s">
        <v>4</v>
      </c>
      <c r="N1112" s="1" t="s">
        <v>3</v>
      </c>
      <c r="O1112" s="3" t="s">
        <v>4</v>
      </c>
      <c r="P1112" s="1" t="s">
        <v>3</v>
      </c>
      <c r="Q1112" s="3" t="s">
        <v>4</v>
      </c>
      <c r="R1112" s="1" t="s">
        <v>3</v>
      </c>
      <c r="S1112" s="3" t="s">
        <v>4</v>
      </c>
      <c r="T1112" s="7"/>
      <c r="U1112" s="8"/>
      <c r="X1112" s="25"/>
      <c r="Y1112" s="25"/>
      <c r="Z1112" s="25"/>
      <c r="AA1112" s="25"/>
      <c r="AB1112" s="25"/>
      <c r="AC1112" s="25"/>
      <c r="AD1112" s="25"/>
      <c r="AE1112" s="25"/>
    </row>
    <row r="1113" spans="1:31">
      <c r="A1113" s="646"/>
      <c r="B1113" s="649"/>
      <c r="C1113" s="652"/>
      <c r="D1113" s="2" t="str">
        <f>IF(表示変換!$N$5="","",表示変換!$N$5)</f>
        <v>sec</v>
      </c>
      <c r="E1113" s="4" t="s">
        <v>7</v>
      </c>
      <c r="F1113" s="2" t="str">
        <f>IF(表示変換!$O$5="","",表示変換!$O$5)</f>
        <v>sec</v>
      </c>
      <c r="G1113" s="4" t="s">
        <v>7</v>
      </c>
      <c r="H1113" s="2" t="str">
        <f>IF(表示変換!$P$5="","",表示変換!$P$5)</f>
        <v>sec</v>
      </c>
      <c r="I1113" s="4" t="s">
        <v>7</v>
      </c>
      <c r="J1113" s="2" t="str">
        <f>IF(表示変換!$Q$5="","",表示変換!$Q$5)</f>
        <v>cm</v>
      </c>
      <c r="K1113" s="4" t="s">
        <v>7</v>
      </c>
      <c r="L1113" s="2" t="str">
        <f>IF(表示変換!$R$5="","",表示変換!$R$5)</f>
        <v>cm</v>
      </c>
      <c r="M1113" s="4" t="s">
        <v>7</v>
      </c>
      <c r="N1113" s="2" t="str">
        <f>IF(表示変換!$S$5="","",表示変換!$S$5)</f>
        <v>m</v>
      </c>
      <c r="O1113" s="4" t="s">
        <v>7</v>
      </c>
      <c r="P1113" s="2" t="str">
        <f>IF(表示変換!$T$5="","",表示変換!$T$5)</f>
        <v>回</v>
      </c>
      <c r="Q1113" s="4" t="s">
        <v>7</v>
      </c>
      <c r="R1113" s="2" t="str">
        <f>IF(表示変換!$U$5="","",表示変換!$U$5)</f>
        <v>m</v>
      </c>
      <c r="S1113" s="4" t="s">
        <v>7</v>
      </c>
      <c r="T1113" s="2" t="s">
        <v>8</v>
      </c>
      <c r="U1113" s="5" t="s">
        <v>9</v>
      </c>
      <c r="X1113" s="26" t="s">
        <v>16</v>
      </c>
      <c r="Y1113" s="26" t="s">
        <v>17</v>
      </c>
      <c r="Z1113" s="26" t="s">
        <v>76</v>
      </c>
      <c r="AA1113" s="26" t="s">
        <v>28</v>
      </c>
      <c r="AB1113" s="26" t="s">
        <v>77</v>
      </c>
      <c r="AC1113" s="26" t="s">
        <v>68</v>
      </c>
      <c r="AD1113" s="26" t="s">
        <v>80</v>
      </c>
      <c r="AE1113" s="11" t="s">
        <v>79</v>
      </c>
    </row>
    <row r="1114" spans="1:31">
      <c r="A1114" s="17" t="str">
        <f>IF(入力!$C$4="","",入力!$C$4)</f>
        <v>2015.08.15</v>
      </c>
      <c r="B1114" s="20">
        <f>IF(表示変換!A33="","",表示変換!A33)</f>
        <v>28</v>
      </c>
      <c r="C1114" s="18" t="str">
        <f>IF(表示変換!B33="","",表示変換!B33)</f>
        <v/>
      </c>
      <c r="D1114" s="21" t="str">
        <f>IF(特定項目一覧!G33="","",特定項目一覧!G33)</f>
        <v/>
      </c>
      <c r="E1114" s="27" t="str">
        <f>IF(特定項目一覧!H33="","",特定項目一覧!H33)</f>
        <v/>
      </c>
      <c r="F1114" s="21" t="str">
        <f>IF(特定項目一覧!I33="","",特定項目一覧!I33)</f>
        <v/>
      </c>
      <c r="G1114" s="22" t="str">
        <f>IF(特定項目一覧!J33="","",特定項目一覧!J33)</f>
        <v/>
      </c>
      <c r="H1114" s="29" t="str">
        <f>IF(特定項目一覧!K33="","",特定項目一覧!K33)</f>
        <v/>
      </c>
      <c r="I1114" s="27" t="str">
        <f>IF(特定項目一覧!L33="","",特定項目一覧!L33)</f>
        <v/>
      </c>
      <c r="J1114" s="20" t="str">
        <f>IF(特定項目一覧!M33="","",特定項目一覧!M33)</f>
        <v/>
      </c>
      <c r="K1114" s="22" t="str">
        <f>IF(特定項目一覧!N33="","",特定項目一覧!N33)</f>
        <v/>
      </c>
      <c r="L1114" s="28" t="str">
        <f>IF(特定項目一覧!O33="","",特定項目一覧!O33)</f>
        <v/>
      </c>
      <c r="M1114" s="27" t="str">
        <f>IF(特定項目一覧!P33="","",特定項目一覧!P33)</f>
        <v/>
      </c>
      <c r="N1114" s="21" t="str">
        <f>IF(特定項目一覧!Q33="","",特定項目一覧!Q33)</f>
        <v/>
      </c>
      <c r="O1114" s="22" t="str">
        <f>IF(特定項目一覧!R33="","",特定項目一覧!R33)</f>
        <v/>
      </c>
      <c r="P1114" s="28" t="str">
        <f>IF(特定項目一覧!S33="","",特定項目一覧!S33)</f>
        <v/>
      </c>
      <c r="Q1114" s="27" t="str">
        <f>IF(特定項目一覧!T33="","",特定項目一覧!T33)</f>
        <v/>
      </c>
      <c r="R1114" s="20" t="str">
        <f>IF(特定項目一覧!U33="","",特定項目一覧!U33)</f>
        <v/>
      </c>
      <c r="S1114" s="22" t="str">
        <f>IF(特定項目一覧!V33="","",特定項目一覧!V33)</f>
        <v/>
      </c>
      <c r="T1114" s="28">
        <f>IF(特定項目一覧!W33="","",特定項目一覧!W33)</f>
        <v>0</v>
      </c>
      <c r="U1114" s="22" t="str">
        <f>IF(特定項目一覧!X33="","",特定項目一覧!X33)</f>
        <v/>
      </c>
      <c r="W1114" s="19" t="str">
        <f>IF(入力!$C$4="","",入力!$C$4)</f>
        <v>2015.08.15</v>
      </c>
      <c r="X1114" s="30" t="str">
        <f>E1114</f>
        <v/>
      </c>
      <c r="Y1114" s="30" t="str">
        <f>G1114</f>
        <v/>
      </c>
      <c r="Z1114" s="30" t="str">
        <f>I1114</f>
        <v/>
      </c>
      <c r="AA1114" s="30" t="str">
        <f>K1114</f>
        <v/>
      </c>
      <c r="AB1114" s="30" t="str">
        <f>M1114</f>
        <v/>
      </c>
      <c r="AC1114" s="30" t="str">
        <f>O1114</f>
        <v/>
      </c>
      <c r="AD1114" s="30" t="str">
        <f>Q1114</f>
        <v/>
      </c>
      <c r="AE1114" s="30" t="str">
        <f>S1114</f>
        <v/>
      </c>
    </row>
    <row r="1115" spans="1:31">
      <c r="A1115" s="71"/>
      <c r="B1115" s="72"/>
      <c r="C1115" s="73"/>
      <c r="D1115" s="74"/>
      <c r="E1115" s="75"/>
      <c r="F1115" s="76"/>
      <c r="G1115" s="77"/>
      <c r="H1115" s="78"/>
      <c r="I1115" s="75"/>
      <c r="J1115" s="76"/>
      <c r="K1115" s="77"/>
      <c r="L1115" s="74"/>
      <c r="M1115" s="75"/>
      <c r="N1115" s="76"/>
      <c r="O1115" s="77"/>
      <c r="P1115" s="74"/>
      <c r="Q1115" s="75"/>
      <c r="R1115" s="72"/>
      <c r="S1115" s="77"/>
      <c r="T1115" s="78"/>
      <c r="U1115" s="77"/>
      <c r="W1115" s="19"/>
      <c r="X1115" s="23"/>
      <c r="Y1115" s="23"/>
      <c r="Z1115" s="23"/>
      <c r="AA1115" s="23"/>
      <c r="AB1115" s="23"/>
      <c r="AC1115" s="23"/>
      <c r="AD1115" s="23"/>
      <c r="AE1115" s="23"/>
    </row>
    <row r="1116" spans="1:31">
      <c r="A1116" s="79"/>
      <c r="B1116" s="72"/>
      <c r="C1116" s="77"/>
      <c r="D1116" s="76"/>
      <c r="E1116" s="77"/>
      <c r="F1116" s="76"/>
      <c r="G1116" s="77"/>
      <c r="H1116" s="72"/>
      <c r="I1116" s="77"/>
      <c r="J1116" s="76"/>
      <c r="K1116" s="77"/>
      <c r="L1116" s="76"/>
      <c r="M1116" s="77"/>
      <c r="N1116" s="76"/>
      <c r="O1116" s="77"/>
      <c r="P1116" s="76"/>
      <c r="Q1116" s="77"/>
      <c r="R1116" s="72"/>
      <c r="S1116" s="77"/>
      <c r="T1116" s="72"/>
      <c r="U1116" s="77"/>
      <c r="W1116" s="19"/>
      <c r="X1116" s="23"/>
      <c r="Y1116" s="23"/>
      <c r="Z1116" s="23"/>
      <c r="AA1116" s="23"/>
      <c r="AB1116" s="23"/>
      <c r="AC1116" s="23"/>
      <c r="AD1116" s="23"/>
      <c r="AE1116" s="23"/>
    </row>
    <row r="1117" spans="1:31">
      <c r="A1117" s="79"/>
      <c r="B1117" s="80"/>
      <c r="C1117" s="81"/>
      <c r="D1117" s="76"/>
      <c r="E1117" s="75"/>
      <c r="F1117" s="76"/>
      <c r="G1117" s="77"/>
      <c r="H1117" s="78"/>
      <c r="I1117" s="75"/>
      <c r="J1117" s="76"/>
      <c r="K1117" s="77"/>
      <c r="L1117" s="74"/>
      <c r="M1117" s="75"/>
      <c r="N1117" s="76"/>
      <c r="O1117" s="77"/>
      <c r="P1117" s="74"/>
      <c r="Q1117" s="75"/>
      <c r="R1117" s="72"/>
      <c r="S1117" s="77"/>
      <c r="T1117" s="78"/>
      <c r="U1117" s="77"/>
      <c r="X1117" s="25"/>
      <c r="Y1117" s="25"/>
      <c r="Z1117" s="25"/>
      <c r="AA1117" s="25"/>
      <c r="AB1117" s="25"/>
      <c r="AC1117" s="25"/>
      <c r="AD1117" s="25"/>
      <c r="AE1117" s="25"/>
    </row>
    <row r="1118" spans="1:31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X1118" s="25"/>
      <c r="Y1118" s="25"/>
      <c r="Z1118" s="25"/>
      <c r="AA1118" s="25"/>
      <c r="AB1118" s="25"/>
      <c r="AC1118" s="25"/>
      <c r="AD1118" s="25"/>
      <c r="AE1118" s="25"/>
    </row>
    <row r="1119" spans="1:31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X1119" s="25"/>
      <c r="Y1119" s="25"/>
      <c r="Z1119" s="25"/>
      <c r="AA1119" s="25"/>
      <c r="AB1119" s="25"/>
      <c r="AC1119" s="25"/>
      <c r="AD1119" s="25"/>
      <c r="AE1119" s="25"/>
    </row>
    <row r="1120" spans="1:31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X1120" s="25"/>
      <c r="Y1120" s="25"/>
      <c r="Z1120" s="25"/>
      <c r="AA1120" s="25"/>
      <c r="AB1120" s="25"/>
      <c r="AC1120" s="25"/>
      <c r="AD1120" s="25"/>
      <c r="AE1120" s="25"/>
    </row>
    <row r="1121" spans="1:31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16"/>
      <c r="N1121" s="6"/>
      <c r="O1121" s="6"/>
      <c r="P1121" s="6"/>
      <c r="Q1121" s="6"/>
      <c r="R1121" s="6"/>
      <c r="S1121" s="6"/>
      <c r="T1121" s="6"/>
      <c r="U1121" s="6"/>
      <c r="X1121" s="25"/>
      <c r="Y1121" s="25"/>
      <c r="Z1121" s="25"/>
      <c r="AA1121" s="25"/>
      <c r="AB1121" s="25"/>
      <c r="AC1121" s="25"/>
      <c r="AD1121" s="25"/>
      <c r="AE1121" s="25"/>
    </row>
    <row r="1122" spans="1:31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X1122" s="25"/>
      <c r="Y1122" s="25"/>
      <c r="Z1122" s="25"/>
      <c r="AA1122" s="25"/>
      <c r="AB1122" s="25"/>
      <c r="AC1122" s="25"/>
      <c r="AD1122" s="25"/>
      <c r="AE1122" s="25"/>
    </row>
    <row r="1123" spans="1:31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X1123" s="25"/>
      <c r="Y1123" s="25"/>
      <c r="Z1123" s="25"/>
      <c r="AA1123" s="25"/>
      <c r="AB1123" s="25"/>
      <c r="AC1123" s="25"/>
      <c r="AD1123" s="25"/>
      <c r="AE1123" s="25"/>
    </row>
    <row r="1124" spans="1:31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X1124" s="25"/>
      <c r="Y1124" s="25"/>
      <c r="Z1124" s="25"/>
      <c r="AA1124" s="25"/>
      <c r="AB1124" s="25"/>
      <c r="AC1124" s="25"/>
      <c r="AD1124" s="25"/>
      <c r="AE1124" s="25"/>
    </row>
    <row r="1125" spans="1:31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X1125" s="25"/>
      <c r="Y1125" s="25"/>
      <c r="Z1125" s="25"/>
      <c r="AA1125" s="25"/>
      <c r="AB1125" s="25"/>
      <c r="AC1125" s="25"/>
      <c r="AD1125" s="25"/>
      <c r="AE1125" s="25"/>
    </row>
    <row r="1126" spans="1:31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X1126" s="25"/>
      <c r="Y1126" s="25"/>
      <c r="Z1126" s="25"/>
      <c r="AA1126" s="25"/>
      <c r="AB1126" s="25"/>
      <c r="AC1126" s="25"/>
      <c r="AD1126" s="25"/>
      <c r="AE1126" s="25"/>
    </row>
    <row r="1127" spans="1:31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X1127" s="12" t="s">
        <v>24</v>
      </c>
      <c r="Y1127" s="12" t="s">
        <v>96</v>
      </c>
      <c r="Z1127" s="12" t="s">
        <v>25</v>
      </c>
      <c r="AA1127" s="25"/>
      <c r="AB1127" s="25"/>
      <c r="AC1127" s="25"/>
      <c r="AD1127" s="25"/>
      <c r="AE1127" s="25"/>
    </row>
    <row r="1128" spans="1:31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W1128" s="19" t="str">
        <f>IF(入力!$C$4="","",入力!$C$4)</f>
        <v>2015.08.15</v>
      </c>
      <c r="X1128" s="24" t="str">
        <f>IF(特定項目一覧!AL33="","",特定項目一覧!AL33)</f>
        <v/>
      </c>
      <c r="Y1128" s="31" t="str">
        <f>IF(特定項目一覧!AK33="","",特定項目一覧!AK33)</f>
        <v/>
      </c>
      <c r="Z1128" s="32" t="str">
        <f>IF(特定項目一覧!AM33="","",特定項目一覧!AM33)</f>
        <v/>
      </c>
      <c r="AA1128" s="25"/>
      <c r="AB1128" s="25"/>
      <c r="AC1128" s="25"/>
      <c r="AD1128" s="25"/>
      <c r="AE1128" s="25"/>
    </row>
    <row r="1129" spans="1:31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W1129" s="19"/>
      <c r="X1129" s="24"/>
      <c r="Y1129" s="24"/>
      <c r="Z1129" s="24"/>
      <c r="AA1129" s="25"/>
      <c r="AB1129" s="25"/>
      <c r="AC1129" s="25"/>
      <c r="AD1129" s="25"/>
      <c r="AE1129" s="25"/>
    </row>
    <row r="1130" spans="1:31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W1130" s="19"/>
      <c r="X1130" s="34"/>
      <c r="Y1130" s="34"/>
      <c r="Z1130" s="35"/>
      <c r="AA1130" s="25"/>
      <c r="AB1130" s="25"/>
      <c r="AC1130" s="25"/>
      <c r="AD1130" s="25"/>
      <c r="AE1130" s="25"/>
    </row>
    <row r="1131" spans="1:31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X1131" s="25"/>
      <c r="Y1131" s="25"/>
      <c r="Z1131" s="25"/>
      <c r="AA1131" s="25"/>
      <c r="AB1131" s="25"/>
      <c r="AC1131" s="25"/>
      <c r="AD1131" s="25"/>
      <c r="AE1131" s="25"/>
    </row>
    <row r="1132" spans="1:31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X1132" s="25"/>
      <c r="Y1132" s="25"/>
      <c r="Z1132" s="25"/>
      <c r="AA1132" s="25"/>
      <c r="AB1132" s="25"/>
      <c r="AC1132" s="25"/>
      <c r="AD1132" s="25"/>
      <c r="AE1132" s="25"/>
    </row>
    <row r="1133" spans="1:31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X1133" s="25"/>
      <c r="Y1133" s="25"/>
      <c r="Z1133" s="25"/>
      <c r="AA1133" s="25"/>
      <c r="AB1133" s="25"/>
      <c r="AC1133" s="25"/>
      <c r="AD1133" s="25"/>
      <c r="AE1133" s="25"/>
    </row>
    <row r="1134" spans="1:31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X1134" s="25"/>
      <c r="Y1134" s="25"/>
      <c r="Z1134" s="25"/>
      <c r="AA1134" s="25"/>
      <c r="AB1134" s="25"/>
      <c r="AC1134" s="25"/>
      <c r="AD1134" s="25"/>
      <c r="AE1134" s="25"/>
    </row>
    <row r="1135" spans="1:31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X1135" s="25"/>
      <c r="Y1135" s="25"/>
      <c r="Z1135" s="25"/>
      <c r="AA1135" s="25"/>
      <c r="AB1135" s="25"/>
      <c r="AC1135" s="25"/>
      <c r="AD1135" s="25"/>
      <c r="AE1135" s="25"/>
    </row>
    <row r="1136" spans="1:31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X1136" s="25"/>
      <c r="Y1136" s="25"/>
      <c r="Z1136" s="25"/>
      <c r="AA1136" s="25"/>
      <c r="AB1136" s="25"/>
      <c r="AC1136" s="25"/>
      <c r="AD1136" s="25"/>
      <c r="AE1136" s="25"/>
    </row>
    <row r="1137" spans="1:31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X1137" s="25"/>
      <c r="Y1137" s="25"/>
      <c r="Z1137" s="25"/>
      <c r="AA1137" s="25"/>
      <c r="AB1137" s="25"/>
      <c r="AC1137" s="25"/>
      <c r="AD1137" s="25"/>
      <c r="AE1137" s="25"/>
    </row>
    <row r="1138" spans="1:31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X1138" s="25"/>
      <c r="Y1138" s="25"/>
      <c r="Z1138" s="25"/>
      <c r="AA1138" s="25"/>
      <c r="AB1138" s="25"/>
      <c r="AC1138" s="25"/>
      <c r="AD1138" s="25"/>
      <c r="AE1138" s="25"/>
    </row>
    <row r="1139" spans="1:31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X1139" s="25"/>
      <c r="Y1139" s="25"/>
      <c r="Z1139" s="25"/>
      <c r="AA1139" s="25"/>
      <c r="AB1139" s="25"/>
      <c r="AC1139" s="25"/>
      <c r="AD1139" s="25"/>
      <c r="AE1139" s="25"/>
    </row>
    <row r="1140" spans="1:31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X1140" s="25"/>
      <c r="Y1140" s="25"/>
      <c r="Z1140" s="25"/>
      <c r="AA1140" s="25"/>
      <c r="AB1140" s="25"/>
      <c r="AC1140" s="25"/>
      <c r="AD1140" s="25"/>
      <c r="AE1140" s="25"/>
    </row>
    <row r="1141" spans="1:31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X1141" s="25"/>
      <c r="Y1141" s="25"/>
      <c r="Z1141" s="25"/>
      <c r="AA1141" s="25"/>
      <c r="AB1141" s="25"/>
      <c r="AC1141" s="25"/>
      <c r="AD1141" s="25"/>
      <c r="AE1141" s="25"/>
    </row>
    <row r="1142" spans="1:31">
      <c r="X1142" s="25"/>
      <c r="Y1142" s="25"/>
      <c r="Z1142" s="25"/>
      <c r="AA1142" s="25"/>
      <c r="AB1142" s="25"/>
      <c r="AC1142" s="25"/>
      <c r="AD1142" s="25"/>
      <c r="AE1142" s="25"/>
    </row>
    <row r="1143" spans="1:31">
      <c r="X1143" s="25"/>
      <c r="Y1143" s="25"/>
      <c r="Z1143" s="25"/>
      <c r="AA1143" s="25"/>
      <c r="AB1143" s="25"/>
      <c r="AC1143" s="25"/>
      <c r="AD1143" s="25"/>
      <c r="AE1143" s="25"/>
    </row>
    <row r="1144" spans="1:31">
      <c r="X1144" s="25"/>
      <c r="Y1144" s="25"/>
      <c r="Z1144" s="25"/>
      <c r="AA1144" s="25"/>
      <c r="AB1144" s="25"/>
      <c r="AC1144" s="25"/>
      <c r="AD1144" s="25"/>
      <c r="AE1144" s="25"/>
    </row>
    <row r="1145" spans="1:31">
      <c r="A1145" s="628"/>
      <c r="B1145" s="629"/>
      <c r="C1145" s="629"/>
      <c r="D1145" s="629"/>
      <c r="E1145" s="629"/>
      <c r="F1145" s="629"/>
      <c r="G1145" s="629"/>
      <c r="H1145" s="629"/>
      <c r="I1145" s="629"/>
      <c r="J1145" s="629"/>
      <c r="K1145" s="630"/>
      <c r="L1145" s="12" t="s">
        <v>20</v>
      </c>
      <c r="M1145" s="637" t="s">
        <v>18</v>
      </c>
      <c r="N1145" s="637"/>
      <c r="O1145" s="637"/>
      <c r="P1145" s="637"/>
      <c r="Q1145" s="637"/>
      <c r="R1145" s="637"/>
      <c r="S1145" s="637"/>
      <c r="T1145" s="637"/>
      <c r="U1145" s="637"/>
      <c r="X1145" s="12"/>
      <c r="Y1145" s="167"/>
      <c r="Z1145" s="167"/>
      <c r="AA1145" s="167"/>
      <c r="AB1145" s="167"/>
      <c r="AC1145" s="167"/>
      <c r="AD1145" s="167"/>
      <c r="AE1145" s="167"/>
    </row>
    <row r="1146" spans="1:31">
      <c r="A1146" s="631"/>
      <c r="B1146" s="632"/>
      <c r="C1146" s="632"/>
      <c r="D1146" s="632"/>
      <c r="E1146" s="632"/>
      <c r="F1146" s="632"/>
      <c r="G1146" s="632"/>
      <c r="H1146" s="632"/>
      <c r="I1146" s="632"/>
      <c r="J1146" s="632"/>
      <c r="K1146" s="633"/>
      <c r="L1146" s="12" t="s">
        <v>20</v>
      </c>
      <c r="M1146" s="642" t="s">
        <v>19</v>
      </c>
      <c r="N1146" s="642"/>
      <c r="O1146" s="642"/>
      <c r="P1146" s="642"/>
      <c r="Q1146" s="642"/>
      <c r="R1146" s="642"/>
      <c r="S1146" s="642"/>
      <c r="T1146" s="642"/>
      <c r="U1146" s="642"/>
      <c r="X1146" s="12"/>
      <c r="Y1146" s="168"/>
      <c r="Z1146" s="168"/>
      <c r="AA1146" s="168"/>
      <c r="AB1146" s="168"/>
      <c r="AC1146" s="168"/>
      <c r="AD1146" s="168"/>
      <c r="AE1146" s="168"/>
    </row>
    <row r="1147" spans="1:31">
      <c r="A1147" s="634"/>
      <c r="B1147" s="635"/>
      <c r="C1147" s="635"/>
      <c r="D1147" s="635"/>
      <c r="E1147" s="635"/>
      <c r="F1147" s="635"/>
      <c r="G1147" s="635"/>
      <c r="H1147" s="635"/>
      <c r="I1147" s="635"/>
      <c r="J1147" s="635"/>
      <c r="K1147" s="636"/>
      <c r="L1147" s="12" t="s">
        <v>20</v>
      </c>
      <c r="M1147" s="643" t="s">
        <v>108</v>
      </c>
      <c r="N1147" s="643"/>
      <c r="O1147" s="643"/>
      <c r="P1147" s="643"/>
      <c r="Q1147" s="643"/>
      <c r="R1147" s="643"/>
      <c r="S1147" s="643"/>
      <c r="T1147" s="643"/>
      <c r="U1147" s="643"/>
      <c r="X1147" s="12"/>
      <c r="Y1147" s="169"/>
      <c r="Z1147" s="169"/>
      <c r="AA1147" s="169"/>
      <c r="AB1147" s="169"/>
      <c r="AC1147" s="169"/>
      <c r="AD1147" s="169"/>
      <c r="AE1147" s="169"/>
    </row>
    <row r="1149" spans="1:31" ht="30" customHeight="1">
      <c r="A1149" s="653" t="str">
        <f>$A$1</f>
        <v>２０１５年　全国●●●選抜　バレーボール体力指数レーダーチャート</v>
      </c>
      <c r="B1149" s="653"/>
      <c r="C1149" s="653"/>
      <c r="D1149" s="653"/>
      <c r="E1149" s="653"/>
      <c r="F1149" s="653"/>
      <c r="G1149" s="653"/>
      <c r="H1149" s="653"/>
      <c r="I1149" s="653"/>
      <c r="J1149" s="653"/>
      <c r="K1149" s="653"/>
      <c r="L1149" s="653"/>
      <c r="M1149" s="653"/>
      <c r="N1149" s="653"/>
      <c r="O1149" s="653"/>
      <c r="P1149" s="653"/>
      <c r="Q1149" s="653"/>
      <c r="R1149" s="653"/>
      <c r="S1149" s="653"/>
      <c r="T1149" s="653"/>
      <c r="U1149" s="653"/>
      <c r="X1149" s="25"/>
      <c r="Y1149" s="25"/>
      <c r="Z1149" s="25"/>
      <c r="AA1149" s="25"/>
      <c r="AB1149" s="25"/>
      <c r="AC1149" s="25"/>
      <c r="AD1149" s="25"/>
      <c r="AE1149" s="25"/>
    </row>
    <row r="1150" spans="1:31" ht="22.5" customHeight="1">
      <c r="A1150" s="10" t="s">
        <v>10</v>
      </c>
      <c r="B1150" s="654" t="str">
        <f>IF(表示変換!B34="","",表示変換!B34)</f>
        <v/>
      </c>
      <c r="C1150" s="654"/>
      <c r="D1150" s="9"/>
      <c r="E1150" s="10" t="s">
        <v>11</v>
      </c>
      <c r="F1150" s="655" t="str">
        <f>IF(表示変換!I34="","",表示変換!I34)</f>
        <v/>
      </c>
      <c r="G1150" s="655"/>
      <c r="H1150" s="13" t="s">
        <v>12</v>
      </c>
      <c r="I1150" s="14"/>
      <c r="J1150" s="13" t="s">
        <v>13</v>
      </c>
      <c r="K1150" s="655" t="str">
        <f>IF(表示変換!J34="","",表示変換!J34)</f>
        <v/>
      </c>
      <c r="L1150" s="655"/>
      <c r="M1150" s="10" t="s">
        <v>14</v>
      </c>
      <c r="N1150" s="6"/>
      <c r="O1150" s="654" t="s">
        <v>15</v>
      </c>
      <c r="P1150" s="654"/>
      <c r="Q1150" s="654" t="str">
        <f>IF(表示変換!H34="","",表示変換!H34)</f>
        <v/>
      </c>
      <c r="R1150" s="654"/>
      <c r="S1150" s="656" t="str">
        <f>IF(入力!$C$4="","",入力!$C$4)</f>
        <v>2015.08.15</v>
      </c>
      <c r="T1150" s="656"/>
      <c r="U1150" s="9" t="s">
        <v>102</v>
      </c>
      <c r="X1150" s="25"/>
      <c r="Y1150" s="25"/>
      <c r="Z1150" s="25"/>
      <c r="AA1150" s="25"/>
      <c r="AB1150" s="25"/>
      <c r="AC1150" s="25"/>
      <c r="AD1150" s="25"/>
      <c r="AE1150" s="25"/>
    </row>
    <row r="1151" spans="1:31" ht="12" customHeight="1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X1151" s="25"/>
      <c r="Y1151" s="25"/>
      <c r="Z1151" s="25"/>
      <c r="AA1151" s="25"/>
      <c r="AB1151" s="25"/>
      <c r="AC1151" s="25"/>
      <c r="AD1151" s="25"/>
      <c r="AE1151" s="25"/>
    </row>
    <row r="1152" spans="1:31" ht="22.5" customHeight="1">
      <c r="A1152" s="644" t="s">
        <v>5</v>
      </c>
      <c r="B1152" s="647" t="s">
        <v>6</v>
      </c>
      <c r="C1152" s="650" t="s">
        <v>0</v>
      </c>
      <c r="D1152" s="638" t="s">
        <v>45</v>
      </c>
      <c r="E1152" s="639"/>
      <c r="F1152" s="638" t="s">
        <v>57</v>
      </c>
      <c r="G1152" s="639"/>
      <c r="H1152" s="638" t="s">
        <v>58</v>
      </c>
      <c r="I1152" s="639"/>
      <c r="J1152" s="638" t="s">
        <v>41</v>
      </c>
      <c r="K1152" s="639"/>
      <c r="L1152" s="640" t="s">
        <v>60</v>
      </c>
      <c r="M1152" s="641"/>
      <c r="N1152" s="640" t="s">
        <v>61</v>
      </c>
      <c r="O1152" s="641"/>
      <c r="P1152" s="640" t="s">
        <v>42</v>
      </c>
      <c r="Q1152" s="641"/>
      <c r="R1152" s="638" t="s">
        <v>46</v>
      </c>
      <c r="S1152" s="639"/>
      <c r="T1152" s="173" t="s">
        <v>1</v>
      </c>
      <c r="U1152" s="174" t="s">
        <v>2</v>
      </c>
      <c r="X1152" s="25"/>
      <c r="Y1152" s="25"/>
      <c r="Z1152" s="25"/>
      <c r="AA1152" s="25"/>
      <c r="AB1152" s="25"/>
      <c r="AC1152" s="25"/>
      <c r="AD1152" s="25"/>
      <c r="AE1152" s="25"/>
    </row>
    <row r="1153" spans="1:31">
      <c r="A1153" s="645"/>
      <c r="B1153" s="648"/>
      <c r="C1153" s="651"/>
      <c r="D1153" s="1" t="s">
        <v>3</v>
      </c>
      <c r="E1153" s="3" t="s">
        <v>4</v>
      </c>
      <c r="F1153" s="1" t="s">
        <v>3</v>
      </c>
      <c r="G1153" s="3" t="s">
        <v>4</v>
      </c>
      <c r="H1153" s="1" t="s">
        <v>3</v>
      </c>
      <c r="I1153" s="3" t="s">
        <v>4</v>
      </c>
      <c r="J1153" s="1" t="s">
        <v>3</v>
      </c>
      <c r="K1153" s="3" t="s">
        <v>4</v>
      </c>
      <c r="L1153" s="1" t="s">
        <v>3</v>
      </c>
      <c r="M1153" s="3" t="s">
        <v>4</v>
      </c>
      <c r="N1153" s="1" t="s">
        <v>3</v>
      </c>
      <c r="O1153" s="3" t="s">
        <v>4</v>
      </c>
      <c r="P1153" s="1" t="s">
        <v>3</v>
      </c>
      <c r="Q1153" s="3" t="s">
        <v>4</v>
      </c>
      <c r="R1153" s="1" t="s">
        <v>3</v>
      </c>
      <c r="S1153" s="3" t="s">
        <v>4</v>
      </c>
      <c r="T1153" s="7"/>
      <c r="U1153" s="8"/>
      <c r="X1153" s="25"/>
      <c r="Y1153" s="25"/>
      <c r="Z1153" s="25"/>
      <c r="AA1153" s="25"/>
      <c r="AB1153" s="25"/>
      <c r="AC1153" s="25"/>
      <c r="AD1153" s="25"/>
      <c r="AE1153" s="25"/>
    </row>
    <row r="1154" spans="1:31">
      <c r="A1154" s="646"/>
      <c r="B1154" s="649"/>
      <c r="C1154" s="652"/>
      <c r="D1154" s="2" t="str">
        <f>IF(表示変換!$N$5="","",表示変換!$N$5)</f>
        <v>sec</v>
      </c>
      <c r="E1154" s="4" t="s">
        <v>7</v>
      </c>
      <c r="F1154" s="2" t="str">
        <f>IF(表示変換!$O$5="","",表示変換!$O$5)</f>
        <v>sec</v>
      </c>
      <c r="G1154" s="4" t="s">
        <v>7</v>
      </c>
      <c r="H1154" s="2" t="str">
        <f>IF(表示変換!$P$5="","",表示変換!$P$5)</f>
        <v>sec</v>
      </c>
      <c r="I1154" s="4" t="s">
        <v>7</v>
      </c>
      <c r="J1154" s="2" t="str">
        <f>IF(表示変換!$Q$5="","",表示変換!$Q$5)</f>
        <v>cm</v>
      </c>
      <c r="K1154" s="4" t="s">
        <v>7</v>
      </c>
      <c r="L1154" s="2" t="str">
        <f>IF(表示変換!$R$5="","",表示変換!$R$5)</f>
        <v>cm</v>
      </c>
      <c r="M1154" s="4" t="s">
        <v>7</v>
      </c>
      <c r="N1154" s="2" t="str">
        <f>IF(表示変換!$S$5="","",表示変換!$S$5)</f>
        <v>m</v>
      </c>
      <c r="O1154" s="4" t="s">
        <v>7</v>
      </c>
      <c r="P1154" s="2" t="str">
        <f>IF(表示変換!$T$5="","",表示変換!$T$5)</f>
        <v>回</v>
      </c>
      <c r="Q1154" s="4" t="s">
        <v>7</v>
      </c>
      <c r="R1154" s="2" t="str">
        <f>IF(表示変換!$U$5="","",表示変換!$U$5)</f>
        <v>m</v>
      </c>
      <c r="S1154" s="4" t="s">
        <v>7</v>
      </c>
      <c r="T1154" s="2" t="s">
        <v>8</v>
      </c>
      <c r="U1154" s="5" t="s">
        <v>9</v>
      </c>
      <c r="X1154" s="26" t="s">
        <v>16</v>
      </c>
      <c r="Y1154" s="26" t="s">
        <v>17</v>
      </c>
      <c r="Z1154" s="26" t="s">
        <v>76</v>
      </c>
      <c r="AA1154" s="26" t="s">
        <v>28</v>
      </c>
      <c r="AB1154" s="26" t="s">
        <v>77</v>
      </c>
      <c r="AC1154" s="26" t="s">
        <v>68</v>
      </c>
      <c r="AD1154" s="26" t="s">
        <v>80</v>
      </c>
      <c r="AE1154" s="11" t="s">
        <v>79</v>
      </c>
    </row>
    <row r="1155" spans="1:31">
      <c r="A1155" s="17" t="str">
        <f>IF(入力!$C$4="","",入力!$C$4)</f>
        <v>2015.08.15</v>
      </c>
      <c r="B1155" s="20">
        <f>IF(表示変換!A34="","",表示変換!A34)</f>
        <v>29</v>
      </c>
      <c r="C1155" s="18" t="str">
        <f>IF(表示変換!B34="","",表示変換!B34)</f>
        <v/>
      </c>
      <c r="D1155" s="21" t="str">
        <f>IF(特定項目一覧!G34="","",特定項目一覧!G34)</f>
        <v/>
      </c>
      <c r="E1155" s="27" t="str">
        <f>IF(特定項目一覧!H34="","",特定項目一覧!H34)</f>
        <v/>
      </c>
      <c r="F1155" s="21" t="str">
        <f>IF(特定項目一覧!I34="","",特定項目一覧!I34)</f>
        <v/>
      </c>
      <c r="G1155" s="22" t="str">
        <f>IF(特定項目一覧!J34="","",特定項目一覧!J34)</f>
        <v/>
      </c>
      <c r="H1155" s="29" t="str">
        <f>IF(特定項目一覧!K34="","",特定項目一覧!K34)</f>
        <v/>
      </c>
      <c r="I1155" s="27" t="str">
        <f>IF(特定項目一覧!L34="","",特定項目一覧!L34)</f>
        <v/>
      </c>
      <c r="J1155" s="20" t="str">
        <f>IF(特定項目一覧!M34="","",特定項目一覧!M34)</f>
        <v/>
      </c>
      <c r="K1155" s="22" t="str">
        <f>IF(特定項目一覧!N34="","",特定項目一覧!N34)</f>
        <v/>
      </c>
      <c r="L1155" s="28" t="str">
        <f>IF(特定項目一覧!O34="","",特定項目一覧!O34)</f>
        <v/>
      </c>
      <c r="M1155" s="27" t="str">
        <f>IF(特定項目一覧!P34="","",特定項目一覧!P34)</f>
        <v/>
      </c>
      <c r="N1155" s="21" t="str">
        <f>IF(特定項目一覧!Q34="","",特定項目一覧!Q34)</f>
        <v/>
      </c>
      <c r="O1155" s="22" t="str">
        <f>IF(特定項目一覧!R34="","",特定項目一覧!R34)</f>
        <v/>
      </c>
      <c r="P1155" s="28" t="str">
        <f>IF(特定項目一覧!S34="","",特定項目一覧!S34)</f>
        <v/>
      </c>
      <c r="Q1155" s="27" t="str">
        <f>IF(特定項目一覧!T34="","",特定項目一覧!T34)</f>
        <v/>
      </c>
      <c r="R1155" s="20" t="str">
        <f>IF(特定項目一覧!U34="","",特定項目一覧!U34)</f>
        <v/>
      </c>
      <c r="S1155" s="22" t="str">
        <f>IF(特定項目一覧!V34="","",特定項目一覧!V34)</f>
        <v/>
      </c>
      <c r="T1155" s="28">
        <f>IF(特定項目一覧!W34="","",特定項目一覧!W34)</f>
        <v>0</v>
      </c>
      <c r="U1155" s="22" t="str">
        <f>IF(特定項目一覧!X34="","",特定項目一覧!X34)</f>
        <v/>
      </c>
      <c r="W1155" s="19" t="str">
        <f>IF(入力!$C$4="","",入力!$C$4)</f>
        <v>2015.08.15</v>
      </c>
      <c r="X1155" s="30" t="str">
        <f>E1155</f>
        <v/>
      </c>
      <c r="Y1155" s="30" t="str">
        <f>G1155</f>
        <v/>
      </c>
      <c r="Z1155" s="30" t="str">
        <f>I1155</f>
        <v/>
      </c>
      <c r="AA1155" s="30" t="str">
        <f>K1155</f>
        <v/>
      </c>
      <c r="AB1155" s="30" t="str">
        <f>M1155</f>
        <v/>
      </c>
      <c r="AC1155" s="30" t="str">
        <f>O1155</f>
        <v/>
      </c>
      <c r="AD1155" s="30" t="str">
        <f>Q1155</f>
        <v/>
      </c>
      <c r="AE1155" s="30" t="str">
        <f>S1155</f>
        <v/>
      </c>
    </row>
    <row r="1156" spans="1:31">
      <c r="A1156" s="71"/>
      <c r="B1156" s="72"/>
      <c r="C1156" s="73"/>
      <c r="D1156" s="74"/>
      <c r="E1156" s="75"/>
      <c r="F1156" s="76"/>
      <c r="G1156" s="77"/>
      <c r="H1156" s="78"/>
      <c r="I1156" s="75"/>
      <c r="J1156" s="76"/>
      <c r="K1156" s="77"/>
      <c r="L1156" s="74"/>
      <c r="M1156" s="75"/>
      <c r="N1156" s="76"/>
      <c r="O1156" s="77"/>
      <c r="P1156" s="74"/>
      <c r="Q1156" s="75"/>
      <c r="R1156" s="72"/>
      <c r="S1156" s="77"/>
      <c r="T1156" s="78"/>
      <c r="U1156" s="77"/>
      <c r="W1156" s="19"/>
      <c r="X1156" s="23"/>
      <c r="Y1156" s="23"/>
      <c r="Z1156" s="23"/>
      <c r="AA1156" s="23"/>
      <c r="AB1156" s="23"/>
      <c r="AC1156" s="23"/>
      <c r="AD1156" s="23"/>
      <c r="AE1156" s="23"/>
    </row>
    <row r="1157" spans="1:31">
      <c r="A1157" s="79"/>
      <c r="B1157" s="72"/>
      <c r="C1157" s="77"/>
      <c r="D1157" s="76"/>
      <c r="E1157" s="77"/>
      <c r="F1157" s="76"/>
      <c r="G1157" s="77"/>
      <c r="H1157" s="72"/>
      <c r="I1157" s="77"/>
      <c r="J1157" s="76"/>
      <c r="K1157" s="77"/>
      <c r="L1157" s="76"/>
      <c r="M1157" s="77"/>
      <c r="N1157" s="76"/>
      <c r="O1157" s="77"/>
      <c r="P1157" s="76"/>
      <c r="Q1157" s="77"/>
      <c r="R1157" s="72"/>
      <c r="S1157" s="77"/>
      <c r="T1157" s="72"/>
      <c r="U1157" s="77"/>
      <c r="W1157" s="19"/>
      <c r="X1157" s="23"/>
      <c r="Y1157" s="23"/>
      <c r="Z1157" s="23"/>
      <c r="AA1157" s="23"/>
      <c r="AB1157" s="23"/>
      <c r="AC1157" s="23"/>
      <c r="AD1157" s="23"/>
      <c r="AE1157" s="23"/>
    </row>
    <row r="1158" spans="1:31">
      <c r="A1158" s="79"/>
      <c r="B1158" s="80"/>
      <c r="C1158" s="81"/>
      <c r="D1158" s="76"/>
      <c r="E1158" s="75"/>
      <c r="F1158" s="76"/>
      <c r="G1158" s="77"/>
      <c r="H1158" s="78"/>
      <c r="I1158" s="75"/>
      <c r="J1158" s="76"/>
      <c r="K1158" s="77"/>
      <c r="L1158" s="74"/>
      <c r="M1158" s="75"/>
      <c r="N1158" s="76"/>
      <c r="O1158" s="77"/>
      <c r="P1158" s="74"/>
      <c r="Q1158" s="75"/>
      <c r="R1158" s="72"/>
      <c r="S1158" s="77"/>
      <c r="T1158" s="78"/>
      <c r="U1158" s="77"/>
      <c r="X1158" s="25"/>
      <c r="Y1158" s="25"/>
      <c r="Z1158" s="25"/>
      <c r="AA1158" s="25"/>
      <c r="AB1158" s="25"/>
      <c r="AC1158" s="25"/>
      <c r="AD1158" s="25"/>
      <c r="AE1158" s="25"/>
    </row>
    <row r="1159" spans="1:31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X1159" s="25"/>
      <c r="Y1159" s="25"/>
      <c r="Z1159" s="25"/>
      <c r="AA1159" s="25"/>
      <c r="AB1159" s="25"/>
      <c r="AC1159" s="25"/>
      <c r="AD1159" s="25"/>
      <c r="AE1159" s="25"/>
    </row>
    <row r="1160" spans="1:31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X1160" s="25"/>
      <c r="Y1160" s="25"/>
      <c r="Z1160" s="25"/>
      <c r="AA1160" s="25"/>
      <c r="AB1160" s="25"/>
      <c r="AC1160" s="25"/>
      <c r="AD1160" s="25"/>
      <c r="AE1160" s="25"/>
    </row>
    <row r="1161" spans="1:31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X1161" s="25"/>
      <c r="Y1161" s="25"/>
      <c r="Z1161" s="25"/>
      <c r="AA1161" s="25"/>
      <c r="AB1161" s="25"/>
      <c r="AC1161" s="25"/>
      <c r="AD1161" s="25"/>
      <c r="AE1161" s="25"/>
    </row>
    <row r="1162" spans="1:31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16"/>
      <c r="N1162" s="6"/>
      <c r="O1162" s="6"/>
      <c r="P1162" s="6"/>
      <c r="Q1162" s="6"/>
      <c r="R1162" s="6"/>
      <c r="S1162" s="6"/>
      <c r="T1162" s="6"/>
      <c r="U1162" s="6"/>
      <c r="X1162" s="25"/>
      <c r="Y1162" s="25"/>
      <c r="Z1162" s="25"/>
      <c r="AA1162" s="25"/>
      <c r="AB1162" s="25"/>
      <c r="AC1162" s="25"/>
      <c r="AD1162" s="25"/>
      <c r="AE1162" s="25"/>
    </row>
    <row r="1163" spans="1:31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X1163" s="25"/>
      <c r="Y1163" s="25"/>
      <c r="Z1163" s="25"/>
      <c r="AA1163" s="25"/>
      <c r="AB1163" s="25"/>
      <c r="AC1163" s="25"/>
      <c r="AD1163" s="25"/>
      <c r="AE1163" s="25"/>
    </row>
    <row r="1164" spans="1:31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X1164" s="25"/>
      <c r="Y1164" s="25"/>
      <c r="Z1164" s="25"/>
      <c r="AA1164" s="25"/>
      <c r="AB1164" s="25"/>
      <c r="AC1164" s="25"/>
      <c r="AD1164" s="25"/>
      <c r="AE1164" s="25"/>
    </row>
    <row r="1165" spans="1:31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X1165" s="25"/>
      <c r="Y1165" s="25"/>
      <c r="Z1165" s="25"/>
      <c r="AA1165" s="25"/>
      <c r="AB1165" s="25"/>
      <c r="AC1165" s="25"/>
      <c r="AD1165" s="25"/>
      <c r="AE1165" s="25"/>
    </row>
    <row r="1166" spans="1:31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X1166" s="25"/>
      <c r="Y1166" s="25"/>
      <c r="Z1166" s="25"/>
      <c r="AA1166" s="25"/>
      <c r="AB1166" s="25"/>
      <c r="AC1166" s="25"/>
      <c r="AD1166" s="25"/>
      <c r="AE1166" s="25"/>
    </row>
    <row r="1167" spans="1:31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X1167" s="25"/>
      <c r="Y1167" s="25"/>
      <c r="Z1167" s="25"/>
      <c r="AA1167" s="25"/>
      <c r="AB1167" s="25"/>
      <c r="AC1167" s="25"/>
      <c r="AD1167" s="25"/>
      <c r="AE1167" s="25"/>
    </row>
    <row r="1168" spans="1:31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X1168" s="12" t="s">
        <v>24</v>
      </c>
      <c r="Y1168" s="12" t="s">
        <v>96</v>
      </c>
      <c r="Z1168" s="12" t="s">
        <v>25</v>
      </c>
      <c r="AA1168" s="25"/>
      <c r="AB1168" s="25"/>
      <c r="AC1168" s="25"/>
      <c r="AD1168" s="25"/>
      <c r="AE1168" s="25"/>
    </row>
    <row r="1169" spans="1:31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W1169" s="19" t="str">
        <f>IF(入力!$C$4="","",入力!$C$4)</f>
        <v>2015.08.15</v>
      </c>
      <c r="X1169" s="24" t="str">
        <f>IF(特定項目一覧!AL34="","",特定項目一覧!AL34)</f>
        <v/>
      </c>
      <c r="Y1169" s="31" t="str">
        <f>IF(特定項目一覧!AK34="","",特定項目一覧!AK34)</f>
        <v/>
      </c>
      <c r="Z1169" s="32" t="str">
        <f>IF(特定項目一覧!AM34="","",特定項目一覧!AM34)</f>
        <v/>
      </c>
      <c r="AA1169" s="25"/>
      <c r="AB1169" s="25"/>
      <c r="AC1169" s="25"/>
      <c r="AD1169" s="25"/>
      <c r="AE1169" s="25"/>
    </row>
    <row r="1170" spans="1:31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W1170" s="19"/>
      <c r="X1170" s="24"/>
      <c r="Y1170" s="24"/>
      <c r="Z1170" s="24"/>
      <c r="AA1170" s="25"/>
      <c r="AB1170" s="25"/>
      <c r="AC1170" s="25"/>
      <c r="AD1170" s="25"/>
      <c r="AE1170" s="25"/>
    </row>
    <row r="1171" spans="1:31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W1171" s="19"/>
      <c r="X1171" s="34"/>
      <c r="Y1171" s="34"/>
      <c r="Z1171" s="35"/>
      <c r="AA1171" s="25"/>
      <c r="AB1171" s="25"/>
      <c r="AC1171" s="25"/>
      <c r="AD1171" s="25"/>
      <c r="AE1171" s="25"/>
    </row>
    <row r="1172" spans="1:31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X1172" s="25"/>
      <c r="Y1172" s="25"/>
      <c r="Z1172" s="25"/>
      <c r="AA1172" s="25"/>
      <c r="AB1172" s="25"/>
      <c r="AC1172" s="25"/>
      <c r="AD1172" s="25"/>
      <c r="AE1172" s="25"/>
    </row>
    <row r="1173" spans="1:31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X1173" s="25"/>
      <c r="Y1173" s="25"/>
      <c r="Z1173" s="25"/>
      <c r="AA1173" s="25"/>
      <c r="AB1173" s="25"/>
      <c r="AC1173" s="25"/>
      <c r="AD1173" s="25"/>
      <c r="AE1173" s="25"/>
    </row>
    <row r="1174" spans="1:31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X1174" s="25"/>
      <c r="Y1174" s="25"/>
      <c r="Z1174" s="25"/>
      <c r="AA1174" s="25"/>
      <c r="AB1174" s="25"/>
      <c r="AC1174" s="25"/>
      <c r="AD1174" s="25"/>
      <c r="AE1174" s="25"/>
    </row>
    <row r="1175" spans="1:31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X1175" s="25"/>
      <c r="Y1175" s="25"/>
      <c r="Z1175" s="25"/>
      <c r="AA1175" s="25"/>
      <c r="AB1175" s="25"/>
      <c r="AC1175" s="25"/>
      <c r="AD1175" s="25"/>
      <c r="AE1175" s="25"/>
    </row>
    <row r="1176" spans="1:31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X1176" s="25"/>
      <c r="Y1176" s="25"/>
      <c r="Z1176" s="25"/>
      <c r="AA1176" s="25"/>
      <c r="AB1176" s="25"/>
      <c r="AC1176" s="25"/>
      <c r="AD1176" s="25"/>
      <c r="AE1176" s="25"/>
    </row>
    <row r="1177" spans="1:31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X1177" s="25"/>
      <c r="Y1177" s="25"/>
      <c r="Z1177" s="25"/>
      <c r="AA1177" s="25"/>
      <c r="AB1177" s="25"/>
      <c r="AC1177" s="25"/>
      <c r="AD1177" s="25"/>
      <c r="AE1177" s="25"/>
    </row>
    <row r="1178" spans="1:31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X1178" s="25"/>
      <c r="Y1178" s="25"/>
      <c r="Z1178" s="25"/>
      <c r="AA1178" s="25"/>
      <c r="AB1178" s="25"/>
      <c r="AC1178" s="25"/>
      <c r="AD1178" s="25"/>
      <c r="AE1178" s="25"/>
    </row>
    <row r="1179" spans="1:31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X1179" s="25"/>
      <c r="Y1179" s="25"/>
      <c r="Z1179" s="25"/>
      <c r="AA1179" s="25"/>
      <c r="AB1179" s="25"/>
      <c r="AC1179" s="25"/>
      <c r="AD1179" s="25"/>
      <c r="AE1179" s="25"/>
    </row>
    <row r="1180" spans="1:31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X1180" s="25"/>
      <c r="Y1180" s="25"/>
      <c r="Z1180" s="25"/>
      <c r="AA1180" s="25"/>
      <c r="AB1180" s="25"/>
      <c r="AC1180" s="25"/>
      <c r="AD1180" s="25"/>
      <c r="AE1180" s="25"/>
    </row>
    <row r="1181" spans="1:31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X1181" s="25"/>
      <c r="Y1181" s="25"/>
      <c r="Z1181" s="25"/>
      <c r="AA1181" s="25"/>
      <c r="AB1181" s="25"/>
      <c r="AC1181" s="25"/>
      <c r="AD1181" s="25"/>
      <c r="AE1181" s="25"/>
    </row>
    <row r="1182" spans="1:31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X1182" s="25"/>
      <c r="Y1182" s="25"/>
      <c r="Z1182" s="25"/>
      <c r="AA1182" s="25"/>
      <c r="AB1182" s="25"/>
      <c r="AC1182" s="25"/>
      <c r="AD1182" s="25"/>
      <c r="AE1182" s="25"/>
    </row>
    <row r="1183" spans="1:31">
      <c r="X1183" s="25"/>
      <c r="Y1183" s="25"/>
      <c r="Z1183" s="25"/>
      <c r="AA1183" s="25"/>
      <c r="AB1183" s="25"/>
      <c r="AC1183" s="25"/>
      <c r="AD1183" s="25"/>
      <c r="AE1183" s="25"/>
    </row>
    <row r="1184" spans="1:31">
      <c r="X1184" s="25"/>
      <c r="Y1184" s="25"/>
      <c r="Z1184" s="25"/>
      <c r="AA1184" s="25"/>
      <c r="AB1184" s="25"/>
      <c r="AC1184" s="25"/>
      <c r="AD1184" s="25"/>
      <c r="AE1184" s="25"/>
    </row>
    <row r="1185" spans="1:31">
      <c r="X1185" s="25"/>
      <c r="Y1185" s="25"/>
      <c r="Z1185" s="25"/>
      <c r="AA1185" s="25"/>
      <c r="AB1185" s="25"/>
      <c r="AC1185" s="25"/>
      <c r="AD1185" s="25"/>
      <c r="AE1185" s="25"/>
    </row>
    <row r="1186" spans="1:31">
      <c r="A1186" s="628"/>
      <c r="B1186" s="629"/>
      <c r="C1186" s="629"/>
      <c r="D1186" s="629"/>
      <c r="E1186" s="629"/>
      <c r="F1186" s="629"/>
      <c r="G1186" s="629"/>
      <c r="H1186" s="629"/>
      <c r="I1186" s="629"/>
      <c r="J1186" s="629"/>
      <c r="K1186" s="630"/>
      <c r="L1186" s="12" t="s">
        <v>20</v>
      </c>
      <c r="M1186" s="637" t="s">
        <v>18</v>
      </c>
      <c r="N1186" s="637"/>
      <c r="O1186" s="637"/>
      <c r="P1186" s="637"/>
      <c r="Q1186" s="637"/>
      <c r="R1186" s="637"/>
      <c r="S1186" s="637"/>
      <c r="T1186" s="637"/>
      <c r="U1186" s="637"/>
      <c r="X1186" s="12"/>
      <c r="Y1186" s="167"/>
      <c r="Z1186" s="167"/>
      <c r="AA1186" s="167"/>
      <c r="AB1186" s="167"/>
      <c r="AC1186" s="167"/>
      <c r="AD1186" s="167"/>
      <c r="AE1186" s="167"/>
    </row>
    <row r="1187" spans="1:31">
      <c r="A1187" s="631"/>
      <c r="B1187" s="632"/>
      <c r="C1187" s="632"/>
      <c r="D1187" s="632"/>
      <c r="E1187" s="632"/>
      <c r="F1187" s="632"/>
      <c r="G1187" s="632"/>
      <c r="H1187" s="632"/>
      <c r="I1187" s="632"/>
      <c r="J1187" s="632"/>
      <c r="K1187" s="633"/>
      <c r="L1187" s="12" t="s">
        <v>20</v>
      </c>
      <c r="M1187" s="642" t="s">
        <v>19</v>
      </c>
      <c r="N1187" s="642"/>
      <c r="O1187" s="642"/>
      <c r="P1187" s="642"/>
      <c r="Q1187" s="642"/>
      <c r="R1187" s="642"/>
      <c r="S1187" s="642"/>
      <c r="T1187" s="642"/>
      <c r="U1187" s="642"/>
      <c r="X1187" s="12"/>
      <c r="Y1187" s="168"/>
      <c r="Z1187" s="168"/>
      <c r="AA1187" s="168"/>
      <c r="AB1187" s="168"/>
      <c r="AC1187" s="168"/>
      <c r="AD1187" s="168"/>
      <c r="AE1187" s="168"/>
    </row>
    <row r="1188" spans="1:31">
      <c r="A1188" s="634"/>
      <c r="B1188" s="635"/>
      <c r="C1188" s="635"/>
      <c r="D1188" s="635"/>
      <c r="E1188" s="635"/>
      <c r="F1188" s="635"/>
      <c r="G1188" s="635"/>
      <c r="H1188" s="635"/>
      <c r="I1188" s="635"/>
      <c r="J1188" s="635"/>
      <c r="K1188" s="636"/>
      <c r="L1188" s="12" t="s">
        <v>20</v>
      </c>
      <c r="M1188" s="643" t="s">
        <v>108</v>
      </c>
      <c r="N1188" s="643"/>
      <c r="O1188" s="643"/>
      <c r="P1188" s="643"/>
      <c r="Q1188" s="643"/>
      <c r="R1188" s="643"/>
      <c r="S1188" s="643"/>
      <c r="T1188" s="643"/>
      <c r="U1188" s="643"/>
      <c r="X1188" s="12"/>
      <c r="Y1188" s="169"/>
      <c r="Z1188" s="169"/>
      <c r="AA1188" s="169"/>
      <c r="AB1188" s="169"/>
      <c r="AC1188" s="169"/>
      <c r="AD1188" s="169"/>
      <c r="AE1188" s="169"/>
    </row>
    <row r="1190" spans="1:31" ht="30" customHeight="1">
      <c r="A1190" s="653" t="str">
        <f>$A$1</f>
        <v>２０１５年　全国●●●選抜　バレーボール体力指数レーダーチャート</v>
      </c>
      <c r="B1190" s="653"/>
      <c r="C1190" s="653"/>
      <c r="D1190" s="653"/>
      <c r="E1190" s="653"/>
      <c r="F1190" s="653"/>
      <c r="G1190" s="653"/>
      <c r="H1190" s="653"/>
      <c r="I1190" s="653"/>
      <c r="J1190" s="653"/>
      <c r="K1190" s="653"/>
      <c r="L1190" s="653"/>
      <c r="M1190" s="653"/>
      <c r="N1190" s="653"/>
      <c r="O1190" s="653"/>
      <c r="P1190" s="653"/>
      <c r="Q1190" s="653"/>
      <c r="R1190" s="653"/>
      <c r="S1190" s="653"/>
      <c r="T1190" s="653"/>
      <c r="U1190" s="653"/>
      <c r="X1190" s="25"/>
      <c r="Y1190" s="25"/>
      <c r="Z1190" s="25"/>
      <c r="AA1190" s="25"/>
      <c r="AB1190" s="25"/>
      <c r="AC1190" s="25"/>
      <c r="AD1190" s="25"/>
      <c r="AE1190" s="25"/>
    </row>
    <row r="1191" spans="1:31" ht="22.5" customHeight="1">
      <c r="A1191" s="10" t="s">
        <v>10</v>
      </c>
      <c r="B1191" s="654" t="str">
        <f>IF(表示変換!B35="","",表示変換!B35)</f>
        <v/>
      </c>
      <c r="C1191" s="654"/>
      <c r="D1191" s="9"/>
      <c r="E1191" s="10" t="s">
        <v>11</v>
      </c>
      <c r="F1191" s="655" t="str">
        <f>IF(表示変換!I35="","",表示変換!I35)</f>
        <v/>
      </c>
      <c r="G1191" s="655"/>
      <c r="H1191" s="13" t="s">
        <v>12</v>
      </c>
      <c r="I1191" s="14"/>
      <c r="J1191" s="13" t="s">
        <v>13</v>
      </c>
      <c r="K1191" s="655" t="str">
        <f>IF(表示変換!J35="","",表示変換!J35)</f>
        <v/>
      </c>
      <c r="L1191" s="655"/>
      <c r="M1191" s="10" t="s">
        <v>14</v>
      </c>
      <c r="N1191" s="6"/>
      <c r="O1191" s="654" t="s">
        <v>15</v>
      </c>
      <c r="P1191" s="654"/>
      <c r="Q1191" s="654" t="str">
        <f>IF(表示変換!H35="","",表示変換!H35)</f>
        <v/>
      </c>
      <c r="R1191" s="654"/>
      <c r="S1191" s="656" t="str">
        <f>IF(入力!$C$4="","",入力!$C$4)</f>
        <v>2015.08.15</v>
      </c>
      <c r="T1191" s="656"/>
      <c r="U1191" s="9" t="s">
        <v>102</v>
      </c>
      <c r="X1191" s="25"/>
      <c r="Y1191" s="25"/>
      <c r="Z1191" s="25"/>
      <c r="AA1191" s="25"/>
      <c r="AB1191" s="25"/>
      <c r="AC1191" s="25"/>
      <c r="AD1191" s="25"/>
      <c r="AE1191" s="25"/>
    </row>
    <row r="1192" spans="1:31" ht="12" customHeight="1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X1192" s="25"/>
      <c r="Y1192" s="25"/>
      <c r="Z1192" s="25"/>
      <c r="AA1192" s="25"/>
      <c r="AB1192" s="25"/>
      <c r="AC1192" s="25"/>
      <c r="AD1192" s="25"/>
      <c r="AE1192" s="25"/>
    </row>
    <row r="1193" spans="1:31" ht="22.5" customHeight="1">
      <c r="A1193" s="644" t="s">
        <v>5</v>
      </c>
      <c r="B1193" s="647" t="s">
        <v>6</v>
      </c>
      <c r="C1193" s="650" t="s">
        <v>0</v>
      </c>
      <c r="D1193" s="638" t="s">
        <v>45</v>
      </c>
      <c r="E1193" s="639"/>
      <c r="F1193" s="638" t="s">
        <v>57</v>
      </c>
      <c r="G1193" s="639"/>
      <c r="H1193" s="638" t="s">
        <v>58</v>
      </c>
      <c r="I1193" s="639"/>
      <c r="J1193" s="638" t="s">
        <v>41</v>
      </c>
      <c r="K1193" s="639"/>
      <c r="L1193" s="640" t="s">
        <v>60</v>
      </c>
      <c r="M1193" s="641"/>
      <c r="N1193" s="640" t="s">
        <v>61</v>
      </c>
      <c r="O1193" s="641"/>
      <c r="P1193" s="640" t="s">
        <v>42</v>
      </c>
      <c r="Q1193" s="641"/>
      <c r="R1193" s="638" t="s">
        <v>46</v>
      </c>
      <c r="S1193" s="639"/>
      <c r="T1193" s="173" t="s">
        <v>1</v>
      </c>
      <c r="U1193" s="174" t="s">
        <v>2</v>
      </c>
      <c r="X1193" s="25"/>
      <c r="Y1193" s="25"/>
      <c r="Z1193" s="25"/>
      <c r="AA1193" s="25"/>
      <c r="AB1193" s="25"/>
      <c r="AC1193" s="25"/>
      <c r="AD1193" s="25"/>
      <c r="AE1193" s="25"/>
    </row>
    <row r="1194" spans="1:31">
      <c r="A1194" s="645"/>
      <c r="B1194" s="648"/>
      <c r="C1194" s="651"/>
      <c r="D1194" s="1" t="s">
        <v>3</v>
      </c>
      <c r="E1194" s="3" t="s">
        <v>4</v>
      </c>
      <c r="F1194" s="1" t="s">
        <v>3</v>
      </c>
      <c r="G1194" s="3" t="s">
        <v>4</v>
      </c>
      <c r="H1194" s="1" t="s">
        <v>3</v>
      </c>
      <c r="I1194" s="3" t="s">
        <v>4</v>
      </c>
      <c r="J1194" s="1" t="s">
        <v>3</v>
      </c>
      <c r="K1194" s="3" t="s">
        <v>4</v>
      </c>
      <c r="L1194" s="1" t="s">
        <v>3</v>
      </c>
      <c r="M1194" s="3" t="s">
        <v>4</v>
      </c>
      <c r="N1194" s="1" t="s">
        <v>3</v>
      </c>
      <c r="O1194" s="3" t="s">
        <v>4</v>
      </c>
      <c r="P1194" s="1" t="s">
        <v>3</v>
      </c>
      <c r="Q1194" s="3" t="s">
        <v>4</v>
      </c>
      <c r="R1194" s="1" t="s">
        <v>3</v>
      </c>
      <c r="S1194" s="3" t="s">
        <v>4</v>
      </c>
      <c r="T1194" s="7"/>
      <c r="U1194" s="8"/>
      <c r="X1194" s="25"/>
      <c r="Y1194" s="25"/>
      <c r="Z1194" s="25"/>
      <c r="AA1194" s="25"/>
      <c r="AB1194" s="25"/>
      <c r="AC1194" s="25"/>
      <c r="AD1194" s="25"/>
      <c r="AE1194" s="25"/>
    </row>
    <row r="1195" spans="1:31">
      <c r="A1195" s="646"/>
      <c r="B1195" s="649"/>
      <c r="C1195" s="652"/>
      <c r="D1195" s="2" t="str">
        <f>IF(表示変換!$N$5="","",表示変換!$N$5)</f>
        <v>sec</v>
      </c>
      <c r="E1195" s="4" t="s">
        <v>7</v>
      </c>
      <c r="F1195" s="2" t="str">
        <f>IF(表示変換!$O$5="","",表示変換!$O$5)</f>
        <v>sec</v>
      </c>
      <c r="G1195" s="4" t="s">
        <v>7</v>
      </c>
      <c r="H1195" s="2" t="str">
        <f>IF(表示変換!$P$5="","",表示変換!$P$5)</f>
        <v>sec</v>
      </c>
      <c r="I1195" s="4" t="s">
        <v>7</v>
      </c>
      <c r="J1195" s="2" t="str">
        <f>IF(表示変換!$Q$5="","",表示変換!$Q$5)</f>
        <v>cm</v>
      </c>
      <c r="K1195" s="4" t="s">
        <v>7</v>
      </c>
      <c r="L1195" s="2" t="str">
        <f>IF(表示変換!$R$5="","",表示変換!$R$5)</f>
        <v>cm</v>
      </c>
      <c r="M1195" s="4" t="s">
        <v>7</v>
      </c>
      <c r="N1195" s="2" t="str">
        <f>IF(表示変換!$S$5="","",表示変換!$S$5)</f>
        <v>m</v>
      </c>
      <c r="O1195" s="4" t="s">
        <v>7</v>
      </c>
      <c r="P1195" s="2" t="str">
        <f>IF(表示変換!$T$5="","",表示変換!$T$5)</f>
        <v>回</v>
      </c>
      <c r="Q1195" s="4" t="s">
        <v>7</v>
      </c>
      <c r="R1195" s="2" t="str">
        <f>IF(表示変換!$U$5="","",表示変換!$U$5)</f>
        <v>m</v>
      </c>
      <c r="S1195" s="4" t="s">
        <v>7</v>
      </c>
      <c r="T1195" s="2" t="s">
        <v>8</v>
      </c>
      <c r="U1195" s="5" t="s">
        <v>9</v>
      </c>
      <c r="X1195" s="26" t="s">
        <v>16</v>
      </c>
      <c r="Y1195" s="26" t="s">
        <v>17</v>
      </c>
      <c r="Z1195" s="26" t="s">
        <v>76</v>
      </c>
      <c r="AA1195" s="26" t="s">
        <v>28</v>
      </c>
      <c r="AB1195" s="26" t="s">
        <v>77</v>
      </c>
      <c r="AC1195" s="26" t="s">
        <v>68</v>
      </c>
      <c r="AD1195" s="26" t="s">
        <v>80</v>
      </c>
      <c r="AE1195" s="11" t="s">
        <v>79</v>
      </c>
    </row>
    <row r="1196" spans="1:31">
      <c r="A1196" s="17" t="str">
        <f>IF(入力!$C$4="","",入力!$C$4)</f>
        <v>2015.08.15</v>
      </c>
      <c r="B1196" s="20">
        <f>IF(表示変換!A35="","",表示変換!A35)</f>
        <v>30</v>
      </c>
      <c r="C1196" s="18" t="str">
        <f>IF(表示変換!B35="","",表示変換!B35)</f>
        <v/>
      </c>
      <c r="D1196" s="21" t="str">
        <f>IF(特定項目一覧!G35="","",特定項目一覧!G35)</f>
        <v/>
      </c>
      <c r="E1196" s="27" t="str">
        <f>IF(特定項目一覧!H35="","",特定項目一覧!H35)</f>
        <v/>
      </c>
      <c r="F1196" s="21" t="str">
        <f>IF(特定項目一覧!I35="","",特定項目一覧!I35)</f>
        <v/>
      </c>
      <c r="G1196" s="22" t="str">
        <f>IF(特定項目一覧!J35="","",特定項目一覧!J35)</f>
        <v/>
      </c>
      <c r="H1196" s="29" t="str">
        <f>IF(特定項目一覧!K35="","",特定項目一覧!K35)</f>
        <v/>
      </c>
      <c r="I1196" s="27" t="str">
        <f>IF(特定項目一覧!L35="","",特定項目一覧!L35)</f>
        <v/>
      </c>
      <c r="J1196" s="20" t="str">
        <f>IF(特定項目一覧!M35="","",特定項目一覧!M35)</f>
        <v/>
      </c>
      <c r="K1196" s="22" t="str">
        <f>IF(特定項目一覧!N35="","",特定項目一覧!N35)</f>
        <v/>
      </c>
      <c r="L1196" s="28" t="str">
        <f>IF(特定項目一覧!O35="","",特定項目一覧!O35)</f>
        <v/>
      </c>
      <c r="M1196" s="27" t="str">
        <f>IF(特定項目一覧!P35="","",特定項目一覧!P35)</f>
        <v/>
      </c>
      <c r="N1196" s="21" t="str">
        <f>IF(特定項目一覧!Q35="","",特定項目一覧!Q35)</f>
        <v/>
      </c>
      <c r="O1196" s="22" t="str">
        <f>IF(特定項目一覧!R35="","",特定項目一覧!R35)</f>
        <v/>
      </c>
      <c r="P1196" s="28" t="str">
        <f>IF(特定項目一覧!S35="","",特定項目一覧!S35)</f>
        <v/>
      </c>
      <c r="Q1196" s="27" t="str">
        <f>IF(特定項目一覧!T35="","",特定項目一覧!T35)</f>
        <v/>
      </c>
      <c r="R1196" s="20" t="str">
        <f>IF(特定項目一覧!U35="","",特定項目一覧!U35)</f>
        <v/>
      </c>
      <c r="S1196" s="22" t="str">
        <f>IF(特定項目一覧!V35="","",特定項目一覧!V35)</f>
        <v/>
      </c>
      <c r="T1196" s="28">
        <f>IF(特定項目一覧!W35="","",特定項目一覧!W35)</f>
        <v>0</v>
      </c>
      <c r="U1196" s="22" t="str">
        <f>IF(特定項目一覧!X35="","",特定項目一覧!X35)</f>
        <v/>
      </c>
      <c r="W1196" s="19" t="str">
        <f>IF(入力!$C$4="","",入力!$C$4)</f>
        <v>2015.08.15</v>
      </c>
      <c r="X1196" s="30" t="str">
        <f>E1196</f>
        <v/>
      </c>
      <c r="Y1196" s="30" t="str">
        <f>G1196</f>
        <v/>
      </c>
      <c r="Z1196" s="30" t="str">
        <f>I1196</f>
        <v/>
      </c>
      <c r="AA1196" s="30" t="str">
        <f>K1196</f>
        <v/>
      </c>
      <c r="AB1196" s="30" t="str">
        <f>M1196</f>
        <v/>
      </c>
      <c r="AC1196" s="30" t="str">
        <f>O1196</f>
        <v/>
      </c>
      <c r="AD1196" s="30" t="str">
        <f>Q1196</f>
        <v/>
      </c>
      <c r="AE1196" s="30" t="str">
        <f>S1196</f>
        <v/>
      </c>
    </row>
    <row r="1197" spans="1:31">
      <c r="A1197" s="71"/>
      <c r="B1197" s="72"/>
      <c r="C1197" s="73"/>
      <c r="D1197" s="74"/>
      <c r="E1197" s="75"/>
      <c r="F1197" s="76"/>
      <c r="G1197" s="77"/>
      <c r="H1197" s="78"/>
      <c r="I1197" s="75"/>
      <c r="J1197" s="76"/>
      <c r="K1197" s="77"/>
      <c r="L1197" s="74"/>
      <c r="M1197" s="75"/>
      <c r="N1197" s="76"/>
      <c r="O1197" s="77"/>
      <c r="P1197" s="74"/>
      <c r="Q1197" s="75"/>
      <c r="R1197" s="72"/>
      <c r="S1197" s="77"/>
      <c r="T1197" s="78"/>
      <c r="U1197" s="77"/>
      <c r="W1197" s="19"/>
      <c r="X1197" s="23"/>
      <c r="Y1197" s="23"/>
      <c r="Z1197" s="23"/>
      <c r="AA1197" s="23"/>
      <c r="AB1197" s="23"/>
      <c r="AC1197" s="23"/>
      <c r="AD1197" s="23"/>
      <c r="AE1197" s="23"/>
    </row>
    <row r="1198" spans="1:31">
      <c r="A1198" s="79"/>
      <c r="B1198" s="72"/>
      <c r="C1198" s="77"/>
      <c r="D1198" s="76"/>
      <c r="E1198" s="77"/>
      <c r="F1198" s="76"/>
      <c r="G1198" s="77"/>
      <c r="H1198" s="72"/>
      <c r="I1198" s="77"/>
      <c r="J1198" s="76"/>
      <c r="K1198" s="77"/>
      <c r="L1198" s="76"/>
      <c r="M1198" s="77"/>
      <c r="N1198" s="76"/>
      <c r="O1198" s="77"/>
      <c r="P1198" s="76"/>
      <c r="Q1198" s="77"/>
      <c r="R1198" s="72"/>
      <c r="S1198" s="77"/>
      <c r="T1198" s="72"/>
      <c r="U1198" s="77"/>
      <c r="W1198" s="19"/>
      <c r="X1198" s="23"/>
      <c r="Y1198" s="23"/>
      <c r="Z1198" s="23"/>
      <c r="AA1198" s="23"/>
      <c r="AB1198" s="23"/>
      <c r="AC1198" s="23"/>
      <c r="AD1198" s="23"/>
      <c r="AE1198" s="23"/>
    </row>
    <row r="1199" spans="1:31">
      <c r="A1199" s="79"/>
      <c r="B1199" s="80"/>
      <c r="C1199" s="81"/>
      <c r="D1199" s="76"/>
      <c r="E1199" s="75"/>
      <c r="F1199" s="76"/>
      <c r="G1199" s="77"/>
      <c r="H1199" s="78"/>
      <c r="I1199" s="75"/>
      <c r="J1199" s="76"/>
      <c r="K1199" s="77"/>
      <c r="L1199" s="74"/>
      <c r="M1199" s="75"/>
      <c r="N1199" s="76"/>
      <c r="O1199" s="77"/>
      <c r="P1199" s="74"/>
      <c r="Q1199" s="75"/>
      <c r="R1199" s="72"/>
      <c r="S1199" s="77"/>
      <c r="T1199" s="78"/>
      <c r="U1199" s="77"/>
      <c r="X1199" s="25"/>
      <c r="Y1199" s="25"/>
      <c r="Z1199" s="25"/>
      <c r="AA1199" s="25"/>
      <c r="AB1199" s="25"/>
      <c r="AC1199" s="25"/>
      <c r="AD1199" s="25"/>
      <c r="AE1199" s="25"/>
    </row>
    <row r="1200" spans="1:31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X1200" s="25"/>
      <c r="Y1200" s="25"/>
      <c r="Z1200" s="25"/>
      <c r="AA1200" s="25"/>
      <c r="AB1200" s="25"/>
      <c r="AC1200" s="25"/>
      <c r="AD1200" s="25"/>
      <c r="AE1200" s="25"/>
    </row>
    <row r="1201" spans="1:31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X1201" s="25"/>
      <c r="Y1201" s="25"/>
      <c r="Z1201" s="25"/>
      <c r="AA1201" s="25"/>
      <c r="AB1201" s="25"/>
      <c r="AC1201" s="25"/>
      <c r="AD1201" s="25"/>
      <c r="AE1201" s="25"/>
    </row>
    <row r="1202" spans="1:31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X1202" s="25"/>
      <c r="Y1202" s="25"/>
      <c r="Z1202" s="25"/>
      <c r="AA1202" s="25"/>
      <c r="AB1202" s="25"/>
      <c r="AC1202" s="25"/>
      <c r="AD1202" s="25"/>
      <c r="AE1202" s="25"/>
    </row>
    <row r="1203" spans="1:31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16"/>
      <c r="N1203" s="6"/>
      <c r="O1203" s="6"/>
      <c r="P1203" s="6"/>
      <c r="Q1203" s="6"/>
      <c r="R1203" s="6"/>
      <c r="S1203" s="6"/>
      <c r="T1203" s="6"/>
      <c r="U1203" s="6"/>
      <c r="X1203" s="25"/>
      <c r="Y1203" s="25"/>
      <c r="Z1203" s="25"/>
      <c r="AA1203" s="25"/>
      <c r="AB1203" s="25"/>
      <c r="AC1203" s="25"/>
      <c r="AD1203" s="25"/>
      <c r="AE1203" s="25"/>
    </row>
    <row r="1204" spans="1:31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X1204" s="25"/>
      <c r="Y1204" s="25"/>
      <c r="Z1204" s="25"/>
      <c r="AA1204" s="25"/>
      <c r="AB1204" s="25"/>
      <c r="AC1204" s="25"/>
      <c r="AD1204" s="25"/>
      <c r="AE1204" s="25"/>
    </row>
    <row r="1205" spans="1:31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X1205" s="25"/>
      <c r="Y1205" s="25"/>
      <c r="Z1205" s="25"/>
      <c r="AA1205" s="25"/>
      <c r="AB1205" s="25"/>
      <c r="AC1205" s="25"/>
      <c r="AD1205" s="25"/>
      <c r="AE1205" s="25"/>
    </row>
    <row r="1206" spans="1:31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X1206" s="25"/>
      <c r="Y1206" s="25"/>
      <c r="Z1206" s="25"/>
      <c r="AA1206" s="25"/>
      <c r="AB1206" s="25"/>
      <c r="AC1206" s="25"/>
      <c r="AD1206" s="25"/>
      <c r="AE1206" s="25"/>
    </row>
    <row r="1207" spans="1:31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X1207" s="25"/>
      <c r="Y1207" s="25"/>
      <c r="Z1207" s="25"/>
      <c r="AA1207" s="25"/>
      <c r="AB1207" s="25"/>
      <c r="AC1207" s="25"/>
      <c r="AD1207" s="25"/>
      <c r="AE1207" s="25"/>
    </row>
    <row r="1208" spans="1:31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X1208" s="25"/>
      <c r="Y1208" s="25"/>
      <c r="Z1208" s="25"/>
      <c r="AA1208" s="25"/>
      <c r="AB1208" s="25"/>
      <c r="AC1208" s="25"/>
      <c r="AD1208" s="25"/>
      <c r="AE1208" s="25"/>
    </row>
    <row r="1209" spans="1:31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X1209" s="12" t="s">
        <v>24</v>
      </c>
      <c r="Y1209" s="12" t="s">
        <v>96</v>
      </c>
      <c r="Z1209" s="12" t="s">
        <v>25</v>
      </c>
      <c r="AA1209" s="25"/>
      <c r="AB1209" s="25"/>
      <c r="AC1209" s="25"/>
      <c r="AD1209" s="25"/>
      <c r="AE1209" s="25"/>
    </row>
    <row r="1210" spans="1:31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W1210" s="19" t="str">
        <f>IF(入力!$C$4="","",入力!$C$4)</f>
        <v>2015.08.15</v>
      </c>
      <c r="X1210" s="24" t="str">
        <f>IF(特定項目一覧!AL35="","",特定項目一覧!AL35)</f>
        <v/>
      </c>
      <c r="Y1210" s="31" t="str">
        <f>IF(特定項目一覧!AK35="","",特定項目一覧!AK35)</f>
        <v/>
      </c>
      <c r="Z1210" s="32" t="str">
        <f>IF(特定項目一覧!AM35="","",特定項目一覧!AM35)</f>
        <v/>
      </c>
      <c r="AA1210" s="25"/>
      <c r="AB1210" s="25"/>
      <c r="AC1210" s="25"/>
      <c r="AD1210" s="25"/>
      <c r="AE1210" s="25"/>
    </row>
    <row r="1211" spans="1:31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W1211" s="19"/>
      <c r="X1211" s="24"/>
      <c r="Y1211" s="24"/>
      <c r="Z1211" s="24"/>
      <c r="AA1211" s="25"/>
      <c r="AB1211" s="25"/>
      <c r="AC1211" s="25"/>
      <c r="AD1211" s="25"/>
      <c r="AE1211" s="25"/>
    </row>
    <row r="1212" spans="1:31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W1212" s="19"/>
      <c r="X1212" s="34"/>
      <c r="Y1212" s="34"/>
      <c r="Z1212" s="35"/>
      <c r="AA1212" s="25"/>
      <c r="AB1212" s="25"/>
      <c r="AC1212" s="25"/>
      <c r="AD1212" s="25"/>
      <c r="AE1212" s="25"/>
    </row>
    <row r="1213" spans="1:31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X1213" s="25"/>
      <c r="Y1213" s="25"/>
      <c r="Z1213" s="25"/>
      <c r="AA1213" s="25"/>
      <c r="AB1213" s="25"/>
      <c r="AC1213" s="25"/>
      <c r="AD1213" s="25"/>
      <c r="AE1213" s="25"/>
    </row>
    <row r="1214" spans="1:31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X1214" s="25"/>
      <c r="Y1214" s="25"/>
      <c r="Z1214" s="25"/>
      <c r="AA1214" s="25"/>
      <c r="AB1214" s="25"/>
      <c r="AC1214" s="25"/>
      <c r="AD1214" s="25"/>
      <c r="AE1214" s="25"/>
    </row>
    <row r="1215" spans="1:31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X1215" s="25"/>
      <c r="Y1215" s="25"/>
      <c r="Z1215" s="25"/>
      <c r="AA1215" s="25"/>
      <c r="AB1215" s="25"/>
      <c r="AC1215" s="25"/>
      <c r="AD1215" s="25"/>
      <c r="AE1215" s="25"/>
    </row>
    <row r="1216" spans="1:31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X1216" s="25"/>
      <c r="Y1216" s="25"/>
      <c r="Z1216" s="25"/>
      <c r="AA1216" s="25"/>
      <c r="AB1216" s="25"/>
      <c r="AC1216" s="25"/>
      <c r="AD1216" s="25"/>
      <c r="AE1216" s="25"/>
    </row>
    <row r="1217" spans="1:31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X1217" s="25"/>
      <c r="Y1217" s="25"/>
      <c r="Z1217" s="25"/>
      <c r="AA1217" s="25"/>
      <c r="AB1217" s="25"/>
      <c r="AC1217" s="25"/>
      <c r="AD1217" s="25"/>
      <c r="AE1217" s="25"/>
    </row>
    <row r="1218" spans="1:31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X1218" s="25"/>
      <c r="Y1218" s="25"/>
      <c r="Z1218" s="25"/>
      <c r="AA1218" s="25"/>
      <c r="AB1218" s="25"/>
      <c r="AC1218" s="25"/>
      <c r="AD1218" s="25"/>
      <c r="AE1218" s="25"/>
    </row>
    <row r="1219" spans="1:31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X1219" s="25"/>
      <c r="Y1219" s="25"/>
      <c r="Z1219" s="25"/>
      <c r="AA1219" s="25"/>
      <c r="AB1219" s="25"/>
      <c r="AC1219" s="25"/>
      <c r="AD1219" s="25"/>
      <c r="AE1219" s="25"/>
    </row>
    <row r="1220" spans="1:31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X1220" s="25"/>
      <c r="Y1220" s="25"/>
      <c r="Z1220" s="25"/>
      <c r="AA1220" s="25"/>
      <c r="AB1220" s="25"/>
      <c r="AC1220" s="25"/>
      <c r="AD1220" s="25"/>
      <c r="AE1220" s="25"/>
    </row>
    <row r="1221" spans="1:31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X1221" s="25"/>
      <c r="Y1221" s="25"/>
      <c r="Z1221" s="25"/>
      <c r="AA1221" s="25"/>
      <c r="AB1221" s="25"/>
      <c r="AC1221" s="25"/>
      <c r="AD1221" s="25"/>
      <c r="AE1221" s="25"/>
    </row>
    <row r="1222" spans="1:31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X1222" s="25"/>
      <c r="Y1222" s="25"/>
      <c r="Z1222" s="25"/>
      <c r="AA1222" s="25"/>
      <c r="AB1222" s="25"/>
      <c r="AC1222" s="25"/>
      <c r="AD1222" s="25"/>
      <c r="AE1222" s="25"/>
    </row>
    <row r="1223" spans="1:31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X1223" s="25"/>
      <c r="Y1223" s="25"/>
      <c r="Z1223" s="25"/>
      <c r="AA1223" s="25"/>
      <c r="AB1223" s="25"/>
      <c r="AC1223" s="25"/>
      <c r="AD1223" s="25"/>
      <c r="AE1223" s="25"/>
    </row>
    <row r="1224" spans="1:31">
      <c r="X1224" s="25"/>
      <c r="Y1224" s="25"/>
      <c r="Z1224" s="25"/>
      <c r="AA1224" s="25"/>
      <c r="AB1224" s="25"/>
      <c r="AC1224" s="25"/>
      <c r="AD1224" s="25"/>
      <c r="AE1224" s="25"/>
    </row>
    <row r="1225" spans="1:31">
      <c r="X1225" s="25"/>
      <c r="Y1225" s="25"/>
      <c r="Z1225" s="25"/>
      <c r="AA1225" s="25"/>
      <c r="AB1225" s="25"/>
      <c r="AC1225" s="25"/>
      <c r="AD1225" s="25"/>
      <c r="AE1225" s="25"/>
    </row>
    <row r="1226" spans="1:31">
      <c r="X1226" s="25"/>
      <c r="Y1226" s="25"/>
      <c r="Z1226" s="25"/>
      <c r="AA1226" s="25"/>
      <c r="AB1226" s="25"/>
      <c r="AC1226" s="25"/>
      <c r="AD1226" s="25"/>
      <c r="AE1226" s="25"/>
    </row>
    <row r="1227" spans="1:31">
      <c r="A1227" s="628"/>
      <c r="B1227" s="629"/>
      <c r="C1227" s="629"/>
      <c r="D1227" s="629"/>
      <c r="E1227" s="629"/>
      <c r="F1227" s="629"/>
      <c r="G1227" s="629"/>
      <c r="H1227" s="629"/>
      <c r="I1227" s="629"/>
      <c r="J1227" s="629"/>
      <c r="K1227" s="630"/>
      <c r="L1227" s="12" t="s">
        <v>20</v>
      </c>
      <c r="M1227" s="637" t="s">
        <v>18</v>
      </c>
      <c r="N1227" s="637"/>
      <c r="O1227" s="637"/>
      <c r="P1227" s="637"/>
      <c r="Q1227" s="637"/>
      <c r="R1227" s="637"/>
      <c r="S1227" s="637"/>
      <c r="T1227" s="637"/>
      <c r="U1227" s="637"/>
      <c r="X1227" s="12"/>
      <c r="Y1227" s="167"/>
      <c r="Z1227" s="167"/>
      <c r="AA1227" s="167"/>
      <c r="AB1227" s="167"/>
      <c r="AC1227" s="167"/>
      <c r="AD1227" s="167"/>
      <c r="AE1227" s="167"/>
    </row>
    <row r="1228" spans="1:31">
      <c r="A1228" s="631"/>
      <c r="B1228" s="632"/>
      <c r="C1228" s="632"/>
      <c r="D1228" s="632"/>
      <c r="E1228" s="632"/>
      <c r="F1228" s="632"/>
      <c r="G1228" s="632"/>
      <c r="H1228" s="632"/>
      <c r="I1228" s="632"/>
      <c r="J1228" s="632"/>
      <c r="K1228" s="633"/>
      <c r="L1228" s="12" t="s">
        <v>20</v>
      </c>
      <c r="M1228" s="642" t="s">
        <v>19</v>
      </c>
      <c r="N1228" s="642"/>
      <c r="O1228" s="642"/>
      <c r="P1228" s="642"/>
      <c r="Q1228" s="642"/>
      <c r="R1228" s="642"/>
      <c r="S1228" s="642"/>
      <c r="T1228" s="642"/>
      <c r="U1228" s="642"/>
      <c r="X1228" s="12"/>
      <c r="Y1228" s="168"/>
      <c r="Z1228" s="168"/>
      <c r="AA1228" s="168"/>
      <c r="AB1228" s="168"/>
      <c r="AC1228" s="168"/>
      <c r="AD1228" s="168"/>
      <c r="AE1228" s="168"/>
    </row>
    <row r="1229" spans="1:31">
      <c r="A1229" s="634"/>
      <c r="B1229" s="635"/>
      <c r="C1229" s="635"/>
      <c r="D1229" s="635"/>
      <c r="E1229" s="635"/>
      <c r="F1229" s="635"/>
      <c r="G1229" s="635"/>
      <c r="H1229" s="635"/>
      <c r="I1229" s="635"/>
      <c r="J1229" s="635"/>
      <c r="K1229" s="636"/>
      <c r="L1229" s="12" t="s">
        <v>20</v>
      </c>
      <c r="M1229" s="643" t="s">
        <v>108</v>
      </c>
      <c r="N1229" s="643"/>
      <c r="O1229" s="643"/>
      <c r="P1229" s="643"/>
      <c r="Q1229" s="643"/>
      <c r="R1229" s="643"/>
      <c r="S1229" s="643"/>
      <c r="T1229" s="643"/>
      <c r="U1229" s="643"/>
      <c r="X1229" s="12"/>
      <c r="Y1229" s="169"/>
      <c r="Z1229" s="169"/>
      <c r="AA1229" s="169"/>
      <c r="AB1229" s="169"/>
      <c r="AC1229" s="169"/>
      <c r="AD1229" s="169"/>
      <c r="AE1229" s="169"/>
    </row>
  </sheetData>
  <mergeCells count="666">
    <mergeCell ref="J1193:K1193"/>
    <mergeCell ref="L1193:M1193"/>
    <mergeCell ref="N1193:O1193"/>
    <mergeCell ref="P1193:Q1193"/>
    <mergeCell ref="R1193:S1193"/>
    <mergeCell ref="A1227:K1229"/>
    <mergeCell ref="M1227:U1227"/>
    <mergeCell ref="M1228:U1228"/>
    <mergeCell ref="M1229:U1229"/>
    <mergeCell ref="A1193:A1195"/>
    <mergeCell ref="B1193:B1195"/>
    <mergeCell ref="C1193:C1195"/>
    <mergeCell ref="D1193:E1193"/>
    <mergeCell ref="F1193:G1193"/>
    <mergeCell ref="H1193:I1193"/>
    <mergeCell ref="A1190:U1190"/>
    <mergeCell ref="B1191:C1191"/>
    <mergeCell ref="F1191:G1191"/>
    <mergeCell ref="K1191:L1191"/>
    <mergeCell ref="O1191:P1191"/>
    <mergeCell ref="Q1191:R1191"/>
    <mergeCell ref="S1191:T1191"/>
    <mergeCell ref="J1152:K1152"/>
    <mergeCell ref="L1152:M1152"/>
    <mergeCell ref="N1152:O1152"/>
    <mergeCell ref="P1152:Q1152"/>
    <mergeCell ref="R1152:S1152"/>
    <mergeCell ref="A1186:K1188"/>
    <mergeCell ref="M1186:U1186"/>
    <mergeCell ref="M1187:U1187"/>
    <mergeCell ref="M1188:U1188"/>
    <mergeCell ref="A1152:A1154"/>
    <mergeCell ref="B1152:B1154"/>
    <mergeCell ref="C1152:C1154"/>
    <mergeCell ref="D1152:E1152"/>
    <mergeCell ref="F1152:G1152"/>
    <mergeCell ref="H1152:I1152"/>
    <mergeCell ref="A1149:U1149"/>
    <mergeCell ref="B1150:C1150"/>
    <mergeCell ref="F1150:G1150"/>
    <mergeCell ref="K1150:L1150"/>
    <mergeCell ref="O1150:P1150"/>
    <mergeCell ref="Q1150:R1150"/>
    <mergeCell ref="S1150:T1150"/>
    <mergeCell ref="J1111:K1111"/>
    <mergeCell ref="L1111:M1111"/>
    <mergeCell ref="N1111:O1111"/>
    <mergeCell ref="P1111:Q1111"/>
    <mergeCell ref="R1111:S1111"/>
    <mergeCell ref="A1145:K1147"/>
    <mergeCell ref="M1145:U1145"/>
    <mergeCell ref="M1146:U1146"/>
    <mergeCell ref="M1147:U1147"/>
    <mergeCell ref="A1111:A1113"/>
    <mergeCell ref="B1111:B1113"/>
    <mergeCell ref="C1111:C1113"/>
    <mergeCell ref="D1111:E1111"/>
    <mergeCell ref="F1111:G1111"/>
    <mergeCell ref="H1111:I1111"/>
    <mergeCell ref="A1108:U1108"/>
    <mergeCell ref="B1109:C1109"/>
    <mergeCell ref="F1109:G1109"/>
    <mergeCell ref="K1109:L1109"/>
    <mergeCell ref="O1109:P1109"/>
    <mergeCell ref="Q1109:R1109"/>
    <mergeCell ref="S1109:T1109"/>
    <mergeCell ref="J1070:K1070"/>
    <mergeCell ref="L1070:M1070"/>
    <mergeCell ref="N1070:O1070"/>
    <mergeCell ref="P1070:Q1070"/>
    <mergeCell ref="R1070:S1070"/>
    <mergeCell ref="A1104:K1106"/>
    <mergeCell ref="M1104:U1104"/>
    <mergeCell ref="M1105:U1105"/>
    <mergeCell ref="M1106:U1106"/>
    <mergeCell ref="A1070:A1072"/>
    <mergeCell ref="B1070:B1072"/>
    <mergeCell ref="C1070:C1072"/>
    <mergeCell ref="D1070:E1070"/>
    <mergeCell ref="F1070:G1070"/>
    <mergeCell ref="H1070:I1070"/>
    <mergeCell ref="A1067:U1067"/>
    <mergeCell ref="B1068:C1068"/>
    <mergeCell ref="F1068:G1068"/>
    <mergeCell ref="K1068:L1068"/>
    <mergeCell ref="O1068:P1068"/>
    <mergeCell ref="Q1068:R1068"/>
    <mergeCell ref="S1068:T1068"/>
    <mergeCell ref="J1029:K1029"/>
    <mergeCell ref="L1029:M1029"/>
    <mergeCell ref="N1029:O1029"/>
    <mergeCell ref="P1029:Q1029"/>
    <mergeCell ref="R1029:S1029"/>
    <mergeCell ref="A1063:K1065"/>
    <mergeCell ref="M1063:U1063"/>
    <mergeCell ref="M1064:U1064"/>
    <mergeCell ref="M1065:U1065"/>
    <mergeCell ref="A1029:A1031"/>
    <mergeCell ref="B1029:B1031"/>
    <mergeCell ref="C1029:C1031"/>
    <mergeCell ref="D1029:E1029"/>
    <mergeCell ref="F1029:G1029"/>
    <mergeCell ref="H1029:I1029"/>
    <mergeCell ref="A1026:U1026"/>
    <mergeCell ref="B1027:C1027"/>
    <mergeCell ref="F1027:G1027"/>
    <mergeCell ref="K1027:L1027"/>
    <mergeCell ref="O1027:P1027"/>
    <mergeCell ref="Q1027:R1027"/>
    <mergeCell ref="S1027:T1027"/>
    <mergeCell ref="P988:Q988"/>
    <mergeCell ref="R988:S988"/>
    <mergeCell ref="A1022:K1024"/>
    <mergeCell ref="M1022:U1022"/>
    <mergeCell ref="M1023:U1023"/>
    <mergeCell ref="M1024:U1024"/>
    <mergeCell ref="A988:A990"/>
    <mergeCell ref="B988:B990"/>
    <mergeCell ref="C988:C990"/>
    <mergeCell ref="D988:E988"/>
    <mergeCell ref="F988:G988"/>
    <mergeCell ref="H988:I988"/>
    <mergeCell ref="J988:K988"/>
    <mergeCell ref="L988:M988"/>
    <mergeCell ref="N988:O988"/>
    <mergeCell ref="A981:K983"/>
    <mergeCell ref="M981:U981"/>
    <mergeCell ref="M982:U982"/>
    <mergeCell ref="M983:U983"/>
    <mergeCell ref="A985:U985"/>
    <mergeCell ref="B986:C986"/>
    <mergeCell ref="F986:G986"/>
    <mergeCell ref="K986:L986"/>
    <mergeCell ref="O986:P986"/>
    <mergeCell ref="Q986:R986"/>
    <mergeCell ref="S986:T986"/>
    <mergeCell ref="O945:P945"/>
    <mergeCell ref="Q945:R945"/>
    <mergeCell ref="S945:T945"/>
    <mergeCell ref="A903:U903"/>
    <mergeCell ref="B904:C904"/>
    <mergeCell ref="F904:G904"/>
    <mergeCell ref="K904:L904"/>
    <mergeCell ref="O904:P904"/>
    <mergeCell ref="D906:E906"/>
    <mergeCell ref="H906:I906"/>
    <mergeCell ref="L906:M906"/>
    <mergeCell ref="N906:O906"/>
    <mergeCell ref="Q904:R904"/>
    <mergeCell ref="S904:T904"/>
    <mergeCell ref="P906:Q906"/>
    <mergeCell ref="R906:S906"/>
    <mergeCell ref="A940:K942"/>
    <mergeCell ref="M940:U940"/>
    <mergeCell ref="M941:U941"/>
    <mergeCell ref="M942:U942"/>
    <mergeCell ref="A906:A908"/>
    <mergeCell ref="B906:B908"/>
    <mergeCell ref="F947:G947"/>
    <mergeCell ref="H947:I947"/>
    <mergeCell ref="F906:G906"/>
    <mergeCell ref="B945:C945"/>
    <mergeCell ref="J906:K906"/>
    <mergeCell ref="J947:K947"/>
    <mergeCell ref="F945:G945"/>
    <mergeCell ref="K945:L945"/>
    <mergeCell ref="L947:M947"/>
    <mergeCell ref="N947:O947"/>
    <mergeCell ref="A944:U944"/>
    <mergeCell ref="C906:C908"/>
    <mergeCell ref="P947:Q947"/>
    <mergeCell ref="R947:S947"/>
    <mergeCell ref="J865:K865"/>
    <mergeCell ref="L865:M865"/>
    <mergeCell ref="N865:O865"/>
    <mergeCell ref="P865:Q865"/>
    <mergeCell ref="R865:S865"/>
    <mergeCell ref="A899:K901"/>
    <mergeCell ref="M899:U899"/>
    <mergeCell ref="M900:U900"/>
    <mergeCell ref="M901:U901"/>
    <mergeCell ref="A865:A867"/>
    <mergeCell ref="B865:B867"/>
    <mergeCell ref="C865:C867"/>
    <mergeCell ref="D865:E865"/>
    <mergeCell ref="F865:G865"/>
    <mergeCell ref="H865:I865"/>
    <mergeCell ref="A947:A949"/>
    <mergeCell ref="B947:B949"/>
    <mergeCell ref="C947:C949"/>
    <mergeCell ref="D947:E947"/>
    <mergeCell ref="A862:U862"/>
    <mergeCell ref="B863:C863"/>
    <mergeCell ref="F863:G863"/>
    <mergeCell ref="K863:L863"/>
    <mergeCell ref="O863:P863"/>
    <mergeCell ref="Q863:R863"/>
    <mergeCell ref="S863:T863"/>
    <mergeCell ref="J824:K824"/>
    <mergeCell ref="L824:M824"/>
    <mergeCell ref="N824:O824"/>
    <mergeCell ref="P824:Q824"/>
    <mergeCell ref="R824:S824"/>
    <mergeCell ref="A858:K860"/>
    <mergeCell ref="M858:U858"/>
    <mergeCell ref="M859:U859"/>
    <mergeCell ref="M860:U860"/>
    <mergeCell ref="A824:A826"/>
    <mergeCell ref="B824:B826"/>
    <mergeCell ref="C824:C826"/>
    <mergeCell ref="D824:E824"/>
    <mergeCell ref="F824:G824"/>
    <mergeCell ref="H824:I824"/>
    <mergeCell ref="A821:U821"/>
    <mergeCell ref="B822:C822"/>
    <mergeCell ref="F822:G822"/>
    <mergeCell ref="K822:L822"/>
    <mergeCell ref="O822:P822"/>
    <mergeCell ref="Q822:R822"/>
    <mergeCell ref="S822:T822"/>
    <mergeCell ref="J783:K783"/>
    <mergeCell ref="L783:M783"/>
    <mergeCell ref="N783:O783"/>
    <mergeCell ref="P783:Q783"/>
    <mergeCell ref="R783:S783"/>
    <mergeCell ref="A817:K819"/>
    <mergeCell ref="M817:U817"/>
    <mergeCell ref="M818:U818"/>
    <mergeCell ref="M819:U819"/>
    <mergeCell ref="A783:A785"/>
    <mergeCell ref="B783:B785"/>
    <mergeCell ref="C783:C785"/>
    <mergeCell ref="D783:E783"/>
    <mergeCell ref="F783:G783"/>
    <mergeCell ref="H783:I783"/>
    <mergeCell ref="A780:U780"/>
    <mergeCell ref="B781:C781"/>
    <mergeCell ref="F781:G781"/>
    <mergeCell ref="K781:L781"/>
    <mergeCell ref="O781:P781"/>
    <mergeCell ref="Q781:R781"/>
    <mergeCell ref="S781:T781"/>
    <mergeCell ref="J168:K168"/>
    <mergeCell ref="L168:M168"/>
    <mergeCell ref="N168:O168"/>
    <mergeCell ref="P168:Q168"/>
    <mergeCell ref="R168:S168"/>
    <mergeCell ref="A202:K204"/>
    <mergeCell ref="M202:U202"/>
    <mergeCell ref="M203:U203"/>
    <mergeCell ref="M204:U204"/>
    <mergeCell ref="A168:A170"/>
    <mergeCell ref="B168:B170"/>
    <mergeCell ref="C168:C170"/>
    <mergeCell ref="D168:E168"/>
    <mergeCell ref="F168:G168"/>
    <mergeCell ref="H168:I168"/>
    <mergeCell ref="A370:U370"/>
    <mergeCell ref="A206:U206"/>
    <mergeCell ref="A165:U165"/>
    <mergeCell ref="B166:C166"/>
    <mergeCell ref="F166:G166"/>
    <mergeCell ref="K166:L166"/>
    <mergeCell ref="O166:P166"/>
    <mergeCell ref="S166:T166"/>
    <mergeCell ref="Q166:R166"/>
    <mergeCell ref="R127:S127"/>
    <mergeCell ref="A161:K163"/>
    <mergeCell ref="M161:U161"/>
    <mergeCell ref="M162:U162"/>
    <mergeCell ref="B127:B129"/>
    <mergeCell ref="C127:C129"/>
    <mergeCell ref="M163:U163"/>
    <mergeCell ref="D127:E127"/>
    <mergeCell ref="F127:G127"/>
    <mergeCell ref="H127:I127"/>
    <mergeCell ref="P127:Q127"/>
    <mergeCell ref="A124:U124"/>
    <mergeCell ref="B125:C125"/>
    <mergeCell ref="F125:G125"/>
    <mergeCell ref="K125:L125"/>
    <mergeCell ref="O125:P125"/>
    <mergeCell ref="J127:K127"/>
    <mergeCell ref="L127:M127"/>
    <mergeCell ref="N127:O127"/>
    <mergeCell ref="Q125:R125"/>
    <mergeCell ref="S125:T125"/>
    <mergeCell ref="A127:A129"/>
    <mergeCell ref="Y120:AG120"/>
    <mergeCell ref="M121:U121"/>
    <mergeCell ref="Y121:AG121"/>
    <mergeCell ref="R86:S86"/>
    <mergeCell ref="Y122:AG122"/>
    <mergeCell ref="F84:G84"/>
    <mergeCell ref="K84:L84"/>
    <mergeCell ref="O84:P84"/>
    <mergeCell ref="Q84:R84"/>
    <mergeCell ref="S84:T84"/>
    <mergeCell ref="J86:K86"/>
    <mergeCell ref="L86:M86"/>
    <mergeCell ref="N86:O86"/>
    <mergeCell ref="P86:Q86"/>
    <mergeCell ref="A120:K122"/>
    <mergeCell ref="M120:U120"/>
    <mergeCell ref="M122:U122"/>
    <mergeCell ref="A86:A88"/>
    <mergeCell ref="B86:B88"/>
    <mergeCell ref="C86:C88"/>
    <mergeCell ref="A79:K81"/>
    <mergeCell ref="M79:U79"/>
    <mergeCell ref="M80:U80"/>
    <mergeCell ref="M81:U81"/>
    <mergeCell ref="A45:A47"/>
    <mergeCell ref="D86:E86"/>
    <mergeCell ref="F86:G86"/>
    <mergeCell ref="H86:I86"/>
    <mergeCell ref="A83:U83"/>
    <mergeCell ref="B84:C84"/>
    <mergeCell ref="M39:U39"/>
    <mergeCell ref="M40:U40"/>
    <mergeCell ref="S43:T43"/>
    <mergeCell ref="B45:B47"/>
    <mergeCell ref="C45:C47"/>
    <mergeCell ref="D45:E45"/>
    <mergeCell ref="F45:G45"/>
    <mergeCell ref="H45:I45"/>
    <mergeCell ref="A38:K40"/>
    <mergeCell ref="M38:U38"/>
    <mergeCell ref="Q43:R43"/>
    <mergeCell ref="A42:U42"/>
    <mergeCell ref="B43:C43"/>
    <mergeCell ref="F43:G43"/>
    <mergeCell ref="K43:L43"/>
    <mergeCell ref="O43:P43"/>
    <mergeCell ref="J45:K45"/>
    <mergeCell ref="L45:M45"/>
    <mergeCell ref="N45:O45"/>
    <mergeCell ref="P45:Q45"/>
    <mergeCell ref="R45:S45"/>
    <mergeCell ref="A1:U1"/>
    <mergeCell ref="B2:C2"/>
    <mergeCell ref="F2:G2"/>
    <mergeCell ref="K2:L2"/>
    <mergeCell ref="O2:P2"/>
    <mergeCell ref="P4:Q4"/>
    <mergeCell ref="R4:S4"/>
    <mergeCell ref="Q2:R2"/>
    <mergeCell ref="S2:T2"/>
    <mergeCell ref="A4:A6"/>
    <mergeCell ref="B4:B6"/>
    <mergeCell ref="C4:C6"/>
    <mergeCell ref="D4:E4"/>
    <mergeCell ref="F4:G4"/>
    <mergeCell ref="H4:I4"/>
    <mergeCell ref="J4:K4"/>
    <mergeCell ref="L4:M4"/>
    <mergeCell ref="N4:O4"/>
    <mergeCell ref="J209:K209"/>
    <mergeCell ref="L209:M209"/>
    <mergeCell ref="N209:O209"/>
    <mergeCell ref="P209:Q209"/>
    <mergeCell ref="R209:S209"/>
    <mergeCell ref="A243:K245"/>
    <mergeCell ref="M243:U243"/>
    <mergeCell ref="M244:U244"/>
    <mergeCell ref="B207:C207"/>
    <mergeCell ref="F207:G207"/>
    <mergeCell ref="K207:L207"/>
    <mergeCell ref="O207:P207"/>
    <mergeCell ref="Q207:R207"/>
    <mergeCell ref="S207:T207"/>
    <mergeCell ref="M245:U245"/>
    <mergeCell ref="A209:A211"/>
    <mergeCell ref="B209:B211"/>
    <mergeCell ref="C209:C211"/>
    <mergeCell ref="D209:E209"/>
    <mergeCell ref="F209:G209"/>
    <mergeCell ref="H209:I209"/>
    <mergeCell ref="B250:B252"/>
    <mergeCell ref="C250:C252"/>
    <mergeCell ref="D250:E250"/>
    <mergeCell ref="F250:G250"/>
    <mergeCell ref="H250:I250"/>
    <mergeCell ref="A247:U247"/>
    <mergeCell ref="B248:C248"/>
    <mergeCell ref="F248:G248"/>
    <mergeCell ref="K248:L248"/>
    <mergeCell ref="O248:P248"/>
    <mergeCell ref="J250:K250"/>
    <mergeCell ref="L250:M250"/>
    <mergeCell ref="N250:O250"/>
    <mergeCell ref="P250:Q250"/>
    <mergeCell ref="R250:S250"/>
    <mergeCell ref="Q248:R248"/>
    <mergeCell ref="S248:T248"/>
    <mergeCell ref="A250:A252"/>
    <mergeCell ref="A291:A293"/>
    <mergeCell ref="B291:B293"/>
    <mergeCell ref="C291:C293"/>
    <mergeCell ref="D291:E291"/>
    <mergeCell ref="F291:G291"/>
    <mergeCell ref="H291:I291"/>
    <mergeCell ref="A284:K286"/>
    <mergeCell ref="M284:U284"/>
    <mergeCell ref="M285:U285"/>
    <mergeCell ref="M286:U286"/>
    <mergeCell ref="A288:U288"/>
    <mergeCell ref="B289:C289"/>
    <mergeCell ref="F289:G289"/>
    <mergeCell ref="K289:L289"/>
    <mergeCell ref="O289:P289"/>
    <mergeCell ref="Q289:R289"/>
    <mergeCell ref="S289:T289"/>
    <mergeCell ref="Y38:AG38"/>
    <mergeCell ref="Y39:AG39"/>
    <mergeCell ref="Y40:AG40"/>
    <mergeCell ref="A329:U329"/>
    <mergeCell ref="B330:C330"/>
    <mergeCell ref="J332:K332"/>
    <mergeCell ref="L332:M332"/>
    <mergeCell ref="N332:O332"/>
    <mergeCell ref="P332:Q332"/>
    <mergeCell ref="R332:S332"/>
    <mergeCell ref="F330:G330"/>
    <mergeCell ref="K330:L330"/>
    <mergeCell ref="O330:P330"/>
    <mergeCell ref="Q330:R330"/>
    <mergeCell ref="S330:T330"/>
    <mergeCell ref="J291:K291"/>
    <mergeCell ref="L291:M291"/>
    <mergeCell ref="N291:O291"/>
    <mergeCell ref="P291:Q291"/>
    <mergeCell ref="R291:S291"/>
    <mergeCell ref="A325:K327"/>
    <mergeCell ref="M325:U325"/>
    <mergeCell ref="M326:U326"/>
    <mergeCell ref="M327:U327"/>
    <mergeCell ref="A366:K368"/>
    <mergeCell ref="M366:U366"/>
    <mergeCell ref="M367:U367"/>
    <mergeCell ref="M368:U368"/>
    <mergeCell ref="A332:A334"/>
    <mergeCell ref="B371:C371"/>
    <mergeCell ref="F371:G371"/>
    <mergeCell ref="K371:L371"/>
    <mergeCell ref="O371:P371"/>
    <mergeCell ref="Q371:R371"/>
    <mergeCell ref="S371:T371"/>
    <mergeCell ref="B332:B334"/>
    <mergeCell ref="C332:C334"/>
    <mergeCell ref="D332:E332"/>
    <mergeCell ref="F332:G332"/>
    <mergeCell ref="H332:I332"/>
    <mergeCell ref="M409:U409"/>
    <mergeCell ref="A373:A375"/>
    <mergeCell ref="B373:B375"/>
    <mergeCell ref="C373:C375"/>
    <mergeCell ref="D373:E373"/>
    <mergeCell ref="F373:G373"/>
    <mergeCell ref="H373:I373"/>
    <mergeCell ref="Q412:R412"/>
    <mergeCell ref="S412:T412"/>
    <mergeCell ref="J373:K373"/>
    <mergeCell ref="L373:M373"/>
    <mergeCell ref="N373:O373"/>
    <mergeCell ref="P373:Q373"/>
    <mergeCell ref="R373:S373"/>
    <mergeCell ref="A407:K409"/>
    <mergeCell ref="M407:U407"/>
    <mergeCell ref="M408:U408"/>
    <mergeCell ref="A411:U411"/>
    <mergeCell ref="B412:C412"/>
    <mergeCell ref="F412:G412"/>
    <mergeCell ref="K412:L412"/>
    <mergeCell ref="O412:P412"/>
    <mergeCell ref="A452:U452"/>
    <mergeCell ref="B453:C453"/>
    <mergeCell ref="F453:G453"/>
    <mergeCell ref="K453:L453"/>
    <mergeCell ref="O453:P453"/>
    <mergeCell ref="Q453:R453"/>
    <mergeCell ref="S453:T453"/>
    <mergeCell ref="B414:B416"/>
    <mergeCell ref="C414:C416"/>
    <mergeCell ref="D414:E414"/>
    <mergeCell ref="F414:G414"/>
    <mergeCell ref="H414:I414"/>
    <mergeCell ref="J414:K414"/>
    <mergeCell ref="L414:M414"/>
    <mergeCell ref="N414:O414"/>
    <mergeCell ref="P414:Q414"/>
    <mergeCell ref="R414:S414"/>
    <mergeCell ref="A448:K450"/>
    <mergeCell ref="M448:U448"/>
    <mergeCell ref="M449:U449"/>
    <mergeCell ref="M450:U450"/>
    <mergeCell ref="A414:A416"/>
    <mergeCell ref="M491:U491"/>
    <mergeCell ref="A455:A457"/>
    <mergeCell ref="B455:B457"/>
    <mergeCell ref="C455:C457"/>
    <mergeCell ref="D455:E455"/>
    <mergeCell ref="F455:G455"/>
    <mergeCell ref="H455:I455"/>
    <mergeCell ref="Q494:R494"/>
    <mergeCell ref="S494:T494"/>
    <mergeCell ref="J455:K455"/>
    <mergeCell ref="L455:M455"/>
    <mergeCell ref="N455:O455"/>
    <mergeCell ref="P455:Q455"/>
    <mergeCell ref="R455:S455"/>
    <mergeCell ref="A489:K491"/>
    <mergeCell ref="M489:U489"/>
    <mergeCell ref="M490:U490"/>
    <mergeCell ref="A493:U493"/>
    <mergeCell ref="B494:C494"/>
    <mergeCell ref="F494:G494"/>
    <mergeCell ref="K494:L494"/>
    <mergeCell ref="O494:P494"/>
    <mergeCell ref="A534:U534"/>
    <mergeCell ref="B535:C535"/>
    <mergeCell ref="F535:G535"/>
    <mergeCell ref="K535:L535"/>
    <mergeCell ref="O535:P535"/>
    <mergeCell ref="Q535:R535"/>
    <mergeCell ref="S535:T535"/>
    <mergeCell ref="B496:B498"/>
    <mergeCell ref="C496:C498"/>
    <mergeCell ref="D496:E496"/>
    <mergeCell ref="F496:G496"/>
    <mergeCell ref="H496:I496"/>
    <mergeCell ref="J496:K496"/>
    <mergeCell ref="L496:M496"/>
    <mergeCell ref="N496:O496"/>
    <mergeCell ref="P496:Q496"/>
    <mergeCell ref="R496:S496"/>
    <mergeCell ref="A530:K532"/>
    <mergeCell ref="M530:U530"/>
    <mergeCell ref="M531:U531"/>
    <mergeCell ref="M532:U532"/>
    <mergeCell ref="A496:A498"/>
    <mergeCell ref="M573:U573"/>
    <mergeCell ref="A537:A539"/>
    <mergeCell ref="B537:B539"/>
    <mergeCell ref="C537:C539"/>
    <mergeCell ref="D537:E537"/>
    <mergeCell ref="F537:G537"/>
    <mergeCell ref="H537:I537"/>
    <mergeCell ref="Q576:R576"/>
    <mergeCell ref="S576:T576"/>
    <mergeCell ref="J537:K537"/>
    <mergeCell ref="L537:M537"/>
    <mergeCell ref="N537:O537"/>
    <mergeCell ref="P537:Q537"/>
    <mergeCell ref="R537:S537"/>
    <mergeCell ref="A571:K573"/>
    <mergeCell ref="M571:U571"/>
    <mergeCell ref="M572:U572"/>
    <mergeCell ref="A575:U575"/>
    <mergeCell ref="B576:C576"/>
    <mergeCell ref="F576:G576"/>
    <mergeCell ref="K576:L576"/>
    <mergeCell ref="O576:P576"/>
    <mergeCell ref="A616:U616"/>
    <mergeCell ref="B617:C617"/>
    <mergeCell ref="F617:G617"/>
    <mergeCell ref="K617:L617"/>
    <mergeCell ref="O617:P617"/>
    <mergeCell ref="Q617:R617"/>
    <mergeCell ref="S617:T617"/>
    <mergeCell ref="B578:B580"/>
    <mergeCell ref="C578:C580"/>
    <mergeCell ref="D578:E578"/>
    <mergeCell ref="F578:G578"/>
    <mergeCell ref="H578:I578"/>
    <mergeCell ref="J578:K578"/>
    <mergeCell ref="L578:M578"/>
    <mergeCell ref="N578:O578"/>
    <mergeCell ref="P578:Q578"/>
    <mergeCell ref="R578:S578"/>
    <mergeCell ref="A612:K614"/>
    <mergeCell ref="M612:U612"/>
    <mergeCell ref="M613:U613"/>
    <mergeCell ref="M614:U614"/>
    <mergeCell ref="A578:A580"/>
    <mergeCell ref="M655:U655"/>
    <mergeCell ref="A619:A621"/>
    <mergeCell ref="B619:B621"/>
    <mergeCell ref="C619:C621"/>
    <mergeCell ref="D619:E619"/>
    <mergeCell ref="F619:G619"/>
    <mergeCell ref="H619:I619"/>
    <mergeCell ref="Q658:R658"/>
    <mergeCell ref="S658:T658"/>
    <mergeCell ref="J619:K619"/>
    <mergeCell ref="L619:M619"/>
    <mergeCell ref="N619:O619"/>
    <mergeCell ref="P619:Q619"/>
    <mergeCell ref="R619:S619"/>
    <mergeCell ref="A653:K655"/>
    <mergeCell ref="M653:U653"/>
    <mergeCell ref="M654:U654"/>
    <mergeCell ref="A657:U657"/>
    <mergeCell ref="B658:C658"/>
    <mergeCell ref="F658:G658"/>
    <mergeCell ref="K658:L658"/>
    <mergeCell ref="O658:P658"/>
    <mergeCell ref="A698:U698"/>
    <mergeCell ref="B699:C699"/>
    <mergeCell ref="F699:G699"/>
    <mergeCell ref="K699:L699"/>
    <mergeCell ref="O699:P699"/>
    <mergeCell ref="Q699:R699"/>
    <mergeCell ref="S699:T699"/>
    <mergeCell ref="B660:B662"/>
    <mergeCell ref="C660:C662"/>
    <mergeCell ref="D660:E660"/>
    <mergeCell ref="F660:G660"/>
    <mergeCell ref="H660:I660"/>
    <mergeCell ref="J660:K660"/>
    <mergeCell ref="L660:M660"/>
    <mergeCell ref="N660:O660"/>
    <mergeCell ref="P660:Q660"/>
    <mergeCell ref="R660:S660"/>
    <mergeCell ref="A694:K696"/>
    <mergeCell ref="M694:U694"/>
    <mergeCell ref="M695:U695"/>
    <mergeCell ref="M696:U696"/>
    <mergeCell ref="A660:A662"/>
    <mergeCell ref="J701:K701"/>
    <mergeCell ref="C701:C703"/>
    <mergeCell ref="D701:E701"/>
    <mergeCell ref="F701:G701"/>
    <mergeCell ref="H701:I701"/>
    <mergeCell ref="A739:U739"/>
    <mergeCell ref="B740:C740"/>
    <mergeCell ref="F740:G740"/>
    <mergeCell ref="K740:L740"/>
    <mergeCell ref="O740:P740"/>
    <mergeCell ref="Q740:R740"/>
    <mergeCell ref="S740:T740"/>
    <mergeCell ref="L701:M701"/>
    <mergeCell ref="N701:O701"/>
    <mergeCell ref="P701:Q701"/>
    <mergeCell ref="R701:S701"/>
    <mergeCell ref="A735:K737"/>
    <mergeCell ref="M735:U735"/>
    <mergeCell ref="M736:U736"/>
    <mergeCell ref="M737:U737"/>
    <mergeCell ref="A701:A703"/>
    <mergeCell ref="B701:B703"/>
    <mergeCell ref="A776:K778"/>
    <mergeCell ref="M776:U776"/>
    <mergeCell ref="H742:I742"/>
    <mergeCell ref="J742:K742"/>
    <mergeCell ref="L742:M742"/>
    <mergeCell ref="N742:O742"/>
    <mergeCell ref="P742:Q742"/>
    <mergeCell ref="R742:S742"/>
    <mergeCell ref="M777:U777"/>
    <mergeCell ref="M778:U778"/>
    <mergeCell ref="A742:A744"/>
    <mergeCell ref="B742:B744"/>
    <mergeCell ref="C742:C744"/>
    <mergeCell ref="D742:E742"/>
    <mergeCell ref="F742:G742"/>
  </mergeCells>
  <phoneticPr fontId="16"/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1"/>
  <sheetViews>
    <sheetView workbookViewId="0">
      <selection sqref="A1:U1"/>
    </sheetView>
  </sheetViews>
  <sheetFormatPr defaultRowHeight="13.5"/>
  <cols>
    <col min="1" max="1" width="21.25" bestFit="1" customWidth="1"/>
  </cols>
  <sheetData>
    <row r="1" spans="1:22" ht="17.25">
      <c r="A1" s="657" t="s">
        <v>26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</row>
    <row r="2" spans="1:22">
      <c r="A2" s="36" t="s">
        <v>27</v>
      </c>
      <c r="B2" s="37">
        <v>100</v>
      </c>
      <c r="C2" s="38">
        <v>99</v>
      </c>
      <c r="D2" s="38">
        <v>98</v>
      </c>
      <c r="E2" s="38">
        <v>97</v>
      </c>
      <c r="F2" s="38">
        <v>96</v>
      </c>
      <c r="G2" s="38">
        <v>95</v>
      </c>
      <c r="H2" s="38">
        <v>94</v>
      </c>
      <c r="I2" s="38">
        <v>93</v>
      </c>
      <c r="J2" s="38">
        <v>92</v>
      </c>
      <c r="K2" s="38">
        <v>91</v>
      </c>
      <c r="L2" s="38">
        <v>90</v>
      </c>
      <c r="M2" s="38">
        <v>89</v>
      </c>
      <c r="N2" s="38">
        <v>88</v>
      </c>
      <c r="O2" s="38">
        <v>87</v>
      </c>
      <c r="P2" s="38">
        <v>86</v>
      </c>
      <c r="Q2" s="38">
        <v>85</v>
      </c>
      <c r="R2" s="38">
        <v>84</v>
      </c>
      <c r="S2" s="38">
        <v>83</v>
      </c>
      <c r="T2" s="38">
        <v>82</v>
      </c>
      <c r="U2" s="39">
        <v>81</v>
      </c>
    </row>
    <row r="3" spans="1:22">
      <c r="A3" s="40" t="s">
        <v>22</v>
      </c>
      <c r="B3" s="41">
        <v>3</v>
      </c>
      <c r="C3" s="42">
        <v>3.01</v>
      </c>
      <c r="D3" s="42">
        <v>3.0199999999999996</v>
      </c>
      <c r="E3" s="42">
        <v>3.0299999999999994</v>
      </c>
      <c r="F3" s="42">
        <v>3.0399999999999991</v>
      </c>
      <c r="G3" s="42">
        <v>3.0499999999999989</v>
      </c>
      <c r="H3" s="42">
        <v>3.0599999999999987</v>
      </c>
      <c r="I3" s="42">
        <v>3.0699999999999985</v>
      </c>
      <c r="J3" s="42">
        <v>3.0799999999999983</v>
      </c>
      <c r="K3" s="42">
        <v>3.0899999999999981</v>
      </c>
      <c r="L3" s="42">
        <v>3.0999999999999979</v>
      </c>
      <c r="M3" s="42">
        <v>3.1099999999999977</v>
      </c>
      <c r="N3" s="42">
        <v>3.1199999999999974</v>
      </c>
      <c r="O3" s="42">
        <v>3.1299999999999972</v>
      </c>
      <c r="P3" s="42">
        <v>3.139999999999997</v>
      </c>
      <c r="Q3" s="42">
        <v>3.1499999999999968</v>
      </c>
      <c r="R3" s="42">
        <v>3.1599999999999966</v>
      </c>
      <c r="S3" s="42">
        <v>3.1699999999999964</v>
      </c>
      <c r="T3" s="42">
        <v>3.1799999999999962</v>
      </c>
      <c r="U3" s="43">
        <v>3.1899999999999959</v>
      </c>
    </row>
    <row r="4" spans="1:22">
      <c r="A4" s="40" t="s">
        <v>23</v>
      </c>
      <c r="B4" s="41">
        <v>4.5999999999999996</v>
      </c>
      <c r="C4" s="42">
        <v>4.6099999999999994</v>
      </c>
      <c r="D4" s="42">
        <v>4.6199999999999992</v>
      </c>
      <c r="E4" s="42">
        <v>4.629999999999999</v>
      </c>
      <c r="F4" s="42">
        <v>4.6399999999999988</v>
      </c>
      <c r="G4" s="42">
        <v>4.6499999999999986</v>
      </c>
      <c r="H4" s="42">
        <v>4.6599999999999984</v>
      </c>
      <c r="I4" s="42">
        <v>4.6699999999999982</v>
      </c>
      <c r="J4" s="42">
        <v>4.6799999999999979</v>
      </c>
      <c r="K4" s="42">
        <v>4.6899999999999977</v>
      </c>
      <c r="L4" s="42">
        <v>4.6999999999999975</v>
      </c>
      <c r="M4" s="42">
        <v>4.7099999999999973</v>
      </c>
      <c r="N4" s="42">
        <v>4.7199999999999971</v>
      </c>
      <c r="O4" s="42">
        <v>4.7299999999999969</v>
      </c>
      <c r="P4" s="42">
        <v>4.7399999999999967</v>
      </c>
      <c r="Q4" s="42">
        <v>4.7499999999999964</v>
      </c>
      <c r="R4" s="42">
        <v>4.7599999999999962</v>
      </c>
      <c r="S4" s="42">
        <v>4.769999999999996</v>
      </c>
      <c r="T4" s="42">
        <v>4.7799999999999958</v>
      </c>
      <c r="U4" s="43">
        <v>4.7899999999999956</v>
      </c>
    </row>
    <row r="5" spans="1:22">
      <c r="A5" s="40" t="s">
        <v>28</v>
      </c>
      <c r="B5" s="44">
        <v>90</v>
      </c>
      <c r="C5" s="45">
        <v>89</v>
      </c>
      <c r="D5" s="45">
        <v>88</v>
      </c>
      <c r="E5" s="45">
        <v>87</v>
      </c>
      <c r="F5" s="45">
        <v>86</v>
      </c>
      <c r="G5" s="45">
        <v>85</v>
      </c>
      <c r="H5" s="45">
        <v>84</v>
      </c>
      <c r="I5" s="45">
        <v>83</v>
      </c>
      <c r="J5" s="45">
        <v>82</v>
      </c>
      <c r="K5" s="45">
        <v>81</v>
      </c>
      <c r="L5" s="45">
        <v>80</v>
      </c>
      <c r="M5" s="45">
        <v>79</v>
      </c>
      <c r="N5" s="45">
        <v>78</v>
      </c>
      <c r="O5" s="45">
        <v>77</v>
      </c>
      <c r="P5" s="45">
        <v>76</v>
      </c>
      <c r="Q5" s="45">
        <v>75</v>
      </c>
      <c r="R5" s="45">
        <v>74</v>
      </c>
      <c r="S5" s="45">
        <v>73</v>
      </c>
      <c r="T5" s="45">
        <v>72</v>
      </c>
      <c r="U5" s="46">
        <v>71</v>
      </c>
    </row>
    <row r="6" spans="1:22">
      <c r="A6" s="40" t="s">
        <v>29</v>
      </c>
      <c r="B6" s="47">
        <v>80</v>
      </c>
      <c r="C6" s="45">
        <v>79</v>
      </c>
      <c r="D6" s="45">
        <v>78</v>
      </c>
      <c r="E6" s="45">
        <v>77</v>
      </c>
      <c r="F6" s="45">
        <v>76</v>
      </c>
      <c r="G6" s="45">
        <v>75</v>
      </c>
      <c r="H6" s="45">
        <v>74</v>
      </c>
      <c r="I6" s="45">
        <v>73</v>
      </c>
      <c r="J6" s="45">
        <v>72</v>
      </c>
      <c r="K6" s="45">
        <v>71</v>
      </c>
      <c r="L6" s="45">
        <v>70</v>
      </c>
      <c r="M6" s="45">
        <v>69</v>
      </c>
      <c r="N6" s="45">
        <v>68</v>
      </c>
      <c r="O6" s="45">
        <v>67</v>
      </c>
      <c r="P6" s="45">
        <v>66</v>
      </c>
      <c r="Q6" s="45">
        <v>65</v>
      </c>
      <c r="R6" s="45">
        <v>64</v>
      </c>
      <c r="S6" s="45">
        <v>63</v>
      </c>
      <c r="T6" s="45">
        <v>62</v>
      </c>
      <c r="U6" s="46">
        <v>61</v>
      </c>
    </row>
    <row r="7" spans="1:22">
      <c r="A7" s="40" t="s">
        <v>30</v>
      </c>
      <c r="B7" s="41">
        <v>16</v>
      </c>
      <c r="C7" s="42">
        <v>15.9</v>
      </c>
      <c r="D7" s="42">
        <v>15.8</v>
      </c>
      <c r="E7" s="42">
        <v>15.7</v>
      </c>
      <c r="F7" s="42">
        <v>15.6</v>
      </c>
      <c r="G7" s="42">
        <v>15.5</v>
      </c>
      <c r="H7" s="42">
        <v>15.4</v>
      </c>
      <c r="I7" s="42">
        <v>15.3</v>
      </c>
      <c r="J7" s="42">
        <v>15.2</v>
      </c>
      <c r="K7" s="42">
        <v>15.1</v>
      </c>
      <c r="L7" s="42">
        <v>15</v>
      </c>
      <c r="M7" s="42">
        <v>14.9</v>
      </c>
      <c r="N7" s="42">
        <v>14.8</v>
      </c>
      <c r="O7" s="42">
        <v>14.7</v>
      </c>
      <c r="P7" s="42">
        <v>14.6</v>
      </c>
      <c r="Q7" s="42">
        <v>14.5</v>
      </c>
      <c r="R7" s="42">
        <v>14.4</v>
      </c>
      <c r="S7" s="42">
        <v>14.3</v>
      </c>
      <c r="T7" s="42">
        <v>14.2</v>
      </c>
      <c r="U7" s="43">
        <v>14.1</v>
      </c>
    </row>
    <row r="8" spans="1:22">
      <c r="A8" s="40" t="s">
        <v>31</v>
      </c>
      <c r="B8" s="41">
        <v>3.2</v>
      </c>
      <c r="C8" s="42">
        <v>3.18</v>
      </c>
      <c r="D8" s="42">
        <v>3.16</v>
      </c>
      <c r="E8" s="42">
        <v>3.14</v>
      </c>
      <c r="F8" s="42">
        <v>3.12</v>
      </c>
      <c r="G8" s="42">
        <v>3.1</v>
      </c>
      <c r="H8" s="42">
        <v>3.08</v>
      </c>
      <c r="I8" s="42">
        <v>3.06</v>
      </c>
      <c r="J8" s="42">
        <v>3.04</v>
      </c>
      <c r="K8" s="42">
        <v>3.02</v>
      </c>
      <c r="L8" s="42">
        <v>3</v>
      </c>
      <c r="M8" s="42">
        <v>2.98</v>
      </c>
      <c r="N8" s="42">
        <v>2.96</v>
      </c>
      <c r="O8" s="42">
        <v>2.94</v>
      </c>
      <c r="P8" s="42">
        <v>2.92</v>
      </c>
      <c r="Q8" s="42">
        <v>2.9</v>
      </c>
      <c r="R8" s="42">
        <v>2.88</v>
      </c>
      <c r="S8" s="42">
        <v>2.86</v>
      </c>
      <c r="T8" s="42">
        <v>2.84</v>
      </c>
      <c r="U8" s="43">
        <v>2.82</v>
      </c>
    </row>
    <row r="9" spans="1:22">
      <c r="A9" s="40" t="s">
        <v>32</v>
      </c>
      <c r="B9" s="41">
        <v>14</v>
      </c>
      <c r="C9" s="42">
        <v>13.9</v>
      </c>
      <c r="D9" s="42">
        <v>13.8</v>
      </c>
      <c r="E9" s="42">
        <v>13.700000000000001</v>
      </c>
      <c r="F9" s="42">
        <v>13.600000000000001</v>
      </c>
      <c r="G9" s="42">
        <v>13.500000000000002</v>
      </c>
      <c r="H9" s="42">
        <v>13.400000000000002</v>
      </c>
      <c r="I9" s="42">
        <v>13.300000000000002</v>
      </c>
      <c r="J9" s="42">
        <v>13.200000000000003</v>
      </c>
      <c r="K9" s="42">
        <v>13.100000000000003</v>
      </c>
      <c r="L9" s="42">
        <v>13.000000000000004</v>
      </c>
      <c r="M9" s="42">
        <v>12.900000000000004</v>
      </c>
      <c r="N9" s="42">
        <v>12.800000000000004</v>
      </c>
      <c r="O9" s="42">
        <v>12.700000000000005</v>
      </c>
      <c r="P9" s="42">
        <v>12.600000000000005</v>
      </c>
      <c r="Q9" s="42">
        <v>12.500000000000005</v>
      </c>
      <c r="R9" s="42">
        <v>12.400000000000006</v>
      </c>
      <c r="S9" s="42">
        <v>12.300000000000006</v>
      </c>
      <c r="T9" s="42">
        <v>12.200000000000006</v>
      </c>
      <c r="U9" s="43">
        <v>12.100000000000007</v>
      </c>
    </row>
    <row r="10" spans="1:22">
      <c r="A10" s="40" t="s">
        <v>33</v>
      </c>
      <c r="B10" s="41">
        <v>10</v>
      </c>
      <c r="C10" s="42">
        <v>9.9</v>
      </c>
      <c r="D10" s="42">
        <v>9.8000000000000007</v>
      </c>
      <c r="E10" s="42">
        <v>9.7000000000000011</v>
      </c>
      <c r="F10" s="42">
        <v>9.6000000000000014</v>
      </c>
      <c r="G10" s="42">
        <v>9.5000000000000018</v>
      </c>
      <c r="H10" s="42">
        <v>9.4000000000000021</v>
      </c>
      <c r="I10" s="42">
        <v>9.3000000000000025</v>
      </c>
      <c r="J10" s="42">
        <v>9.2000000000000028</v>
      </c>
      <c r="K10" s="42">
        <v>9.1000000000000032</v>
      </c>
      <c r="L10" s="42">
        <v>9.0000000000000036</v>
      </c>
      <c r="M10" s="42">
        <v>8.9000000000000039</v>
      </c>
      <c r="N10" s="42">
        <v>8.8000000000000043</v>
      </c>
      <c r="O10" s="42">
        <v>8.7000000000000046</v>
      </c>
      <c r="P10" s="42">
        <v>8.600000000000005</v>
      </c>
      <c r="Q10" s="42">
        <v>8.5000000000000053</v>
      </c>
      <c r="R10" s="42">
        <v>8.4000000000000057</v>
      </c>
      <c r="S10" s="42">
        <v>8.300000000000006</v>
      </c>
      <c r="T10" s="42">
        <v>8.2000000000000064</v>
      </c>
      <c r="U10" s="43">
        <v>8.1000000000000068</v>
      </c>
    </row>
    <row r="11" spans="1:22">
      <c r="A11" s="40" t="s">
        <v>34</v>
      </c>
      <c r="B11" s="41">
        <v>14.5</v>
      </c>
      <c r="C11" s="42">
        <v>14.4</v>
      </c>
      <c r="D11" s="42">
        <v>14.3</v>
      </c>
      <c r="E11" s="42">
        <v>14.200000000000001</v>
      </c>
      <c r="F11" s="42">
        <v>14.100000000000001</v>
      </c>
      <c r="G11" s="42">
        <v>14.000000000000002</v>
      </c>
      <c r="H11" s="42">
        <v>13.900000000000002</v>
      </c>
      <c r="I11" s="42">
        <v>13.800000000000002</v>
      </c>
      <c r="J11" s="42">
        <v>13.700000000000003</v>
      </c>
      <c r="K11" s="42">
        <v>13.600000000000003</v>
      </c>
      <c r="L11" s="42">
        <v>13.500000000000004</v>
      </c>
      <c r="M11" s="42">
        <v>13.400000000000004</v>
      </c>
      <c r="N11" s="42">
        <v>13.300000000000004</v>
      </c>
      <c r="O11" s="42">
        <v>13.200000000000005</v>
      </c>
      <c r="P11" s="42">
        <v>13.100000000000005</v>
      </c>
      <c r="Q11" s="42">
        <v>13.000000000000005</v>
      </c>
      <c r="R11" s="42">
        <v>12.900000000000006</v>
      </c>
      <c r="S11" s="42">
        <v>12.800000000000006</v>
      </c>
      <c r="T11" s="42">
        <v>12.700000000000006</v>
      </c>
      <c r="U11" s="43">
        <v>12.600000000000007</v>
      </c>
    </row>
    <row r="12" spans="1:22">
      <c r="A12" s="40" t="s">
        <v>35</v>
      </c>
      <c r="B12" s="41">
        <v>15</v>
      </c>
      <c r="C12" s="41">
        <v>14.9</v>
      </c>
      <c r="D12" s="41">
        <v>14.8</v>
      </c>
      <c r="E12" s="41">
        <v>14.700000000000001</v>
      </c>
      <c r="F12" s="41">
        <v>14.600000000000001</v>
      </c>
      <c r="G12" s="41">
        <v>14.500000000000002</v>
      </c>
      <c r="H12" s="41">
        <v>14.400000000000002</v>
      </c>
      <c r="I12" s="41">
        <v>14.300000000000002</v>
      </c>
      <c r="J12" s="41">
        <v>14.200000000000003</v>
      </c>
      <c r="K12" s="41">
        <v>14.100000000000003</v>
      </c>
      <c r="L12" s="41">
        <v>14.000000000000004</v>
      </c>
      <c r="M12" s="41">
        <v>13.900000000000004</v>
      </c>
      <c r="N12" s="41">
        <v>13.800000000000004</v>
      </c>
      <c r="O12" s="41">
        <v>13.700000000000005</v>
      </c>
      <c r="P12" s="41">
        <v>13.600000000000005</v>
      </c>
      <c r="Q12" s="41">
        <v>13.500000000000005</v>
      </c>
      <c r="R12" s="41">
        <v>13.400000000000006</v>
      </c>
      <c r="S12" s="41">
        <v>13.300000000000006</v>
      </c>
      <c r="T12" s="41">
        <v>13.200000000000006</v>
      </c>
      <c r="U12" s="43">
        <v>13.100000000000007</v>
      </c>
    </row>
    <row r="13" spans="1:22">
      <c r="A13" s="40" t="s">
        <v>36</v>
      </c>
      <c r="B13" s="41">
        <v>14</v>
      </c>
      <c r="C13" s="41">
        <v>13.9</v>
      </c>
      <c r="D13" s="41">
        <v>13.8</v>
      </c>
      <c r="E13" s="41">
        <v>13.700000000000001</v>
      </c>
      <c r="F13" s="41">
        <v>13.600000000000001</v>
      </c>
      <c r="G13" s="41">
        <v>13.500000000000002</v>
      </c>
      <c r="H13" s="41">
        <v>13.400000000000002</v>
      </c>
      <c r="I13" s="41">
        <v>13.300000000000002</v>
      </c>
      <c r="J13" s="41">
        <v>13.200000000000003</v>
      </c>
      <c r="K13" s="41">
        <v>13.100000000000003</v>
      </c>
      <c r="L13" s="41">
        <v>13.000000000000004</v>
      </c>
      <c r="M13" s="41">
        <v>12.900000000000004</v>
      </c>
      <c r="N13" s="41">
        <v>12.800000000000004</v>
      </c>
      <c r="O13" s="41">
        <v>12.700000000000005</v>
      </c>
      <c r="P13" s="41">
        <v>12.600000000000005</v>
      </c>
      <c r="Q13" s="41">
        <v>12.500000000000005</v>
      </c>
      <c r="R13" s="41">
        <v>12.400000000000006</v>
      </c>
      <c r="S13" s="41">
        <v>12.300000000000006</v>
      </c>
      <c r="T13" s="41">
        <v>12.200000000000006</v>
      </c>
      <c r="U13" s="43">
        <v>12.100000000000007</v>
      </c>
    </row>
    <row r="14" spans="1:22">
      <c r="A14" s="40" t="s">
        <v>37</v>
      </c>
      <c r="B14" s="48">
        <v>50</v>
      </c>
      <c r="C14" s="48" t="s">
        <v>38</v>
      </c>
      <c r="D14" s="48">
        <v>49</v>
      </c>
      <c r="E14" s="48" t="s">
        <v>38</v>
      </c>
      <c r="F14" s="48">
        <v>48</v>
      </c>
      <c r="G14" s="48" t="s">
        <v>38</v>
      </c>
      <c r="H14" s="48">
        <v>47</v>
      </c>
      <c r="I14" s="48" t="s">
        <v>38</v>
      </c>
      <c r="J14" s="48">
        <v>46</v>
      </c>
      <c r="K14" s="48" t="s">
        <v>38</v>
      </c>
      <c r="L14" s="48">
        <v>45</v>
      </c>
      <c r="M14" s="48" t="s">
        <v>38</v>
      </c>
      <c r="N14" s="48">
        <v>44</v>
      </c>
      <c r="O14" s="48" t="s">
        <v>38</v>
      </c>
      <c r="P14" s="48">
        <v>43</v>
      </c>
      <c r="Q14" s="48" t="s">
        <v>38</v>
      </c>
      <c r="R14" s="48">
        <v>42</v>
      </c>
      <c r="S14" s="48" t="s">
        <v>38</v>
      </c>
      <c r="T14" s="48">
        <v>41</v>
      </c>
      <c r="U14" s="46" t="s">
        <v>38</v>
      </c>
    </row>
    <row r="15" spans="1:22">
      <c r="A15" s="40" t="s">
        <v>39</v>
      </c>
      <c r="B15" s="48">
        <v>1800</v>
      </c>
      <c r="C15" s="48">
        <f>B15-20</f>
        <v>1780</v>
      </c>
      <c r="D15" s="48">
        <f t="shared" ref="D15:U15" si="0">C15-20</f>
        <v>1760</v>
      </c>
      <c r="E15" s="48">
        <f t="shared" si="0"/>
        <v>1740</v>
      </c>
      <c r="F15" s="48">
        <f t="shared" si="0"/>
        <v>1720</v>
      </c>
      <c r="G15" s="48">
        <f t="shared" si="0"/>
        <v>1700</v>
      </c>
      <c r="H15" s="48">
        <f t="shared" si="0"/>
        <v>1680</v>
      </c>
      <c r="I15" s="48">
        <f t="shared" si="0"/>
        <v>1660</v>
      </c>
      <c r="J15" s="48">
        <f t="shared" si="0"/>
        <v>1640</v>
      </c>
      <c r="K15" s="48">
        <f t="shared" si="0"/>
        <v>1620</v>
      </c>
      <c r="L15" s="48">
        <f t="shared" si="0"/>
        <v>1600</v>
      </c>
      <c r="M15" s="48">
        <f t="shared" si="0"/>
        <v>1580</v>
      </c>
      <c r="N15" s="48">
        <f t="shared" si="0"/>
        <v>1560</v>
      </c>
      <c r="O15" s="48">
        <f t="shared" si="0"/>
        <v>1540</v>
      </c>
      <c r="P15" s="48">
        <f t="shared" si="0"/>
        <v>1520</v>
      </c>
      <c r="Q15" s="48">
        <f t="shared" si="0"/>
        <v>1500</v>
      </c>
      <c r="R15" s="48">
        <f t="shared" si="0"/>
        <v>1480</v>
      </c>
      <c r="S15" s="48">
        <f t="shared" si="0"/>
        <v>1460</v>
      </c>
      <c r="T15" s="48">
        <f t="shared" si="0"/>
        <v>1440</v>
      </c>
      <c r="U15" s="48">
        <f t="shared" si="0"/>
        <v>1420</v>
      </c>
      <c r="V15" s="327"/>
    </row>
    <row r="16" spans="1:22">
      <c r="A16" s="40" t="s">
        <v>156</v>
      </c>
      <c r="B16" s="41">
        <v>12</v>
      </c>
      <c r="C16" s="42">
        <v>12.05</v>
      </c>
      <c r="D16" s="41">
        <v>12.100000000000001</v>
      </c>
      <c r="E16" s="41">
        <v>12.150000000000002</v>
      </c>
      <c r="F16" s="41">
        <v>12.200000000000003</v>
      </c>
      <c r="G16" s="41">
        <v>12.250000000000004</v>
      </c>
      <c r="H16" s="41">
        <v>12.300000000000004</v>
      </c>
      <c r="I16" s="41">
        <v>12.350000000000005</v>
      </c>
      <c r="J16" s="41">
        <v>12.400000000000006</v>
      </c>
      <c r="K16" s="41">
        <v>12.450000000000006</v>
      </c>
      <c r="L16" s="41">
        <v>12.500000000000007</v>
      </c>
      <c r="M16" s="41">
        <v>12.550000000000008</v>
      </c>
      <c r="N16" s="41">
        <v>12.600000000000009</v>
      </c>
      <c r="O16" s="41">
        <v>12.650000000000009</v>
      </c>
      <c r="P16" s="41">
        <v>12.70000000000001</v>
      </c>
      <c r="Q16" s="41">
        <v>12.750000000000011</v>
      </c>
      <c r="R16" s="41">
        <v>12.800000000000011</v>
      </c>
      <c r="S16" s="41">
        <v>12.850000000000012</v>
      </c>
      <c r="T16" s="41">
        <v>12.900000000000013</v>
      </c>
      <c r="U16" s="218">
        <v>12.950000000000014</v>
      </c>
    </row>
    <row r="17" spans="1:22">
      <c r="A17" s="40" t="s">
        <v>77</v>
      </c>
      <c r="B17" s="48">
        <v>100</v>
      </c>
      <c r="C17" s="45">
        <v>99</v>
      </c>
      <c r="D17" s="45">
        <v>98</v>
      </c>
      <c r="E17" s="45">
        <v>97</v>
      </c>
      <c r="F17" s="45">
        <v>96</v>
      </c>
      <c r="G17" s="45">
        <v>95</v>
      </c>
      <c r="H17" s="45">
        <v>94</v>
      </c>
      <c r="I17" s="45">
        <v>93</v>
      </c>
      <c r="J17" s="45">
        <v>92</v>
      </c>
      <c r="K17" s="45">
        <v>91</v>
      </c>
      <c r="L17" s="45">
        <v>90</v>
      </c>
      <c r="M17" s="45">
        <v>89</v>
      </c>
      <c r="N17" s="45">
        <v>88</v>
      </c>
      <c r="O17" s="45">
        <v>87</v>
      </c>
      <c r="P17" s="45">
        <v>86</v>
      </c>
      <c r="Q17" s="45">
        <v>85</v>
      </c>
      <c r="R17" s="45">
        <v>84</v>
      </c>
      <c r="S17" s="45">
        <v>83</v>
      </c>
      <c r="T17" s="45">
        <v>82</v>
      </c>
      <c r="U17" s="46">
        <v>81</v>
      </c>
    </row>
    <row r="18" spans="1:22">
      <c r="A18" s="36" t="s">
        <v>27</v>
      </c>
      <c r="B18" s="37">
        <v>80</v>
      </c>
      <c r="C18" s="38">
        <v>79</v>
      </c>
      <c r="D18" s="38">
        <v>78</v>
      </c>
      <c r="E18" s="38">
        <v>77</v>
      </c>
      <c r="F18" s="38">
        <v>76</v>
      </c>
      <c r="G18" s="38">
        <v>75</v>
      </c>
      <c r="H18" s="38">
        <v>74</v>
      </c>
      <c r="I18" s="38">
        <v>73</v>
      </c>
      <c r="J18" s="38">
        <v>72</v>
      </c>
      <c r="K18" s="38">
        <v>71</v>
      </c>
      <c r="L18" s="38">
        <v>70</v>
      </c>
      <c r="M18" s="38">
        <v>69</v>
      </c>
      <c r="N18" s="38">
        <v>68</v>
      </c>
      <c r="O18" s="38">
        <v>67</v>
      </c>
      <c r="P18" s="38">
        <v>66</v>
      </c>
      <c r="Q18" s="38">
        <v>65</v>
      </c>
      <c r="R18" s="38">
        <v>64</v>
      </c>
      <c r="S18" s="38">
        <v>63</v>
      </c>
      <c r="T18" s="38">
        <v>62</v>
      </c>
      <c r="U18" s="39">
        <v>61</v>
      </c>
    </row>
    <row r="19" spans="1:22">
      <c r="A19" s="40" t="s">
        <v>22</v>
      </c>
      <c r="B19" s="41">
        <v>3.2</v>
      </c>
      <c r="C19" s="42">
        <v>3.21</v>
      </c>
      <c r="D19" s="42">
        <v>3.2199999999999998</v>
      </c>
      <c r="E19" s="42">
        <v>3.2299999999999995</v>
      </c>
      <c r="F19" s="42">
        <v>3.2399999999999993</v>
      </c>
      <c r="G19" s="42">
        <v>3.2499999999999991</v>
      </c>
      <c r="H19" s="42">
        <v>3.2599999999999989</v>
      </c>
      <c r="I19" s="42">
        <v>3.2699999999999987</v>
      </c>
      <c r="J19" s="42">
        <v>3.2799999999999985</v>
      </c>
      <c r="K19" s="42">
        <v>3.2899999999999983</v>
      </c>
      <c r="L19" s="42">
        <v>3.299999999999998</v>
      </c>
      <c r="M19" s="42">
        <v>3.3099999999999978</v>
      </c>
      <c r="N19" s="42">
        <v>3.3199999999999976</v>
      </c>
      <c r="O19" s="42">
        <v>3.3299999999999974</v>
      </c>
      <c r="P19" s="42">
        <v>3.3399999999999972</v>
      </c>
      <c r="Q19" s="42">
        <v>3.349999999999997</v>
      </c>
      <c r="R19" s="42">
        <v>3.3599999999999968</v>
      </c>
      <c r="S19" s="42">
        <v>3.3699999999999966</v>
      </c>
      <c r="T19" s="42">
        <v>3.3799999999999963</v>
      </c>
      <c r="U19" s="43">
        <v>3.3899999999999961</v>
      </c>
    </row>
    <row r="20" spans="1:22">
      <c r="A20" s="40" t="s">
        <v>23</v>
      </c>
      <c r="B20" s="41">
        <v>4.8</v>
      </c>
      <c r="C20" s="42">
        <v>4.8099999999999996</v>
      </c>
      <c r="D20" s="42">
        <v>4.8199999999999994</v>
      </c>
      <c r="E20" s="42">
        <v>4.8299999999999992</v>
      </c>
      <c r="F20" s="42">
        <v>4.839999999999999</v>
      </c>
      <c r="G20" s="42">
        <v>4.8499999999999988</v>
      </c>
      <c r="H20" s="42">
        <v>4.8599999999999985</v>
      </c>
      <c r="I20" s="42">
        <v>4.8699999999999983</v>
      </c>
      <c r="J20" s="42">
        <v>4.8799999999999981</v>
      </c>
      <c r="K20" s="42">
        <v>4.8899999999999979</v>
      </c>
      <c r="L20" s="42">
        <v>4.8999999999999977</v>
      </c>
      <c r="M20" s="42">
        <v>4.9099999999999975</v>
      </c>
      <c r="N20" s="42">
        <v>4.9199999999999973</v>
      </c>
      <c r="O20" s="42">
        <v>4.9299999999999971</v>
      </c>
      <c r="P20" s="42">
        <v>4.9399999999999968</v>
      </c>
      <c r="Q20" s="42">
        <v>4.9499999999999966</v>
      </c>
      <c r="R20" s="42">
        <v>4.9599999999999964</v>
      </c>
      <c r="S20" s="42">
        <v>4.9699999999999962</v>
      </c>
      <c r="T20" s="42">
        <v>4.979999999999996</v>
      </c>
      <c r="U20" s="43">
        <v>4.9899999999999958</v>
      </c>
    </row>
    <row r="21" spans="1:22">
      <c r="A21" s="40" t="s">
        <v>28</v>
      </c>
      <c r="B21" s="44">
        <v>70</v>
      </c>
      <c r="C21" s="45">
        <v>69</v>
      </c>
      <c r="D21" s="45">
        <v>68</v>
      </c>
      <c r="E21" s="45">
        <v>67</v>
      </c>
      <c r="F21" s="45">
        <v>66</v>
      </c>
      <c r="G21" s="45">
        <v>65</v>
      </c>
      <c r="H21" s="45">
        <v>64</v>
      </c>
      <c r="I21" s="45">
        <v>63</v>
      </c>
      <c r="J21" s="45">
        <v>62</v>
      </c>
      <c r="K21" s="45">
        <v>61</v>
      </c>
      <c r="L21" s="45">
        <v>60</v>
      </c>
      <c r="M21" s="45">
        <v>59</v>
      </c>
      <c r="N21" s="45">
        <v>58</v>
      </c>
      <c r="O21" s="45">
        <v>57</v>
      </c>
      <c r="P21" s="45">
        <v>56</v>
      </c>
      <c r="Q21" s="45">
        <v>55</v>
      </c>
      <c r="R21" s="45">
        <v>54</v>
      </c>
      <c r="S21" s="45">
        <v>53</v>
      </c>
      <c r="T21" s="45">
        <v>52</v>
      </c>
      <c r="U21" s="46">
        <v>51</v>
      </c>
    </row>
    <row r="22" spans="1:22">
      <c r="A22" s="40" t="s">
        <v>29</v>
      </c>
      <c r="B22" s="47">
        <v>60</v>
      </c>
      <c r="C22" s="45">
        <v>59</v>
      </c>
      <c r="D22" s="45">
        <v>58</v>
      </c>
      <c r="E22" s="45">
        <v>57</v>
      </c>
      <c r="F22" s="45">
        <v>56</v>
      </c>
      <c r="G22" s="45">
        <v>55</v>
      </c>
      <c r="H22" s="45">
        <v>54</v>
      </c>
      <c r="I22" s="45">
        <v>53</v>
      </c>
      <c r="J22" s="45">
        <v>52</v>
      </c>
      <c r="K22" s="45">
        <v>51</v>
      </c>
      <c r="L22" s="45">
        <v>50</v>
      </c>
      <c r="M22" s="45">
        <v>49</v>
      </c>
      <c r="N22" s="45">
        <v>48</v>
      </c>
      <c r="O22" s="45">
        <v>47</v>
      </c>
      <c r="P22" s="45">
        <v>46</v>
      </c>
      <c r="Q22" s="45">
        <v>45</v>
      </c>
      <c r="R22" s="45">
        <v>44</v>
      </c>
      <c r="S22" s="45">
        <v>43</v>
      </c>
      <c r="T22" s="45">
        <v>42</v>
      </c>
      <c r="U22" s="46">
        <v>41</v>
      </c>
    </row>
    <row r="23" spans="1:22">
      <c r="A23" s="40" t="s">
        <v>30</v>
      </c>
      <c r="B23" s="41">
        <v>14</v>
      </c>
      <c r="C23" s="42">
        <v>13.9</v>
      </c>
      <c r="D23" s="42">
        <v>13.8</v>
      </c>
      <c r="E23" s="42">
        <v>13.7</v>
      </c>
      <c r="F23" s="42">
        <v>13.6</v>
      </c>
      <c r="G23" s="42">
        <v>13.5</v>
      </c>
      <c r="H23" s="42">
        <v>13.4</v>
      </c>
      <c r="I23" s="42">
        <v>13.3</v>
      </c>
      <c r="J23" s="42">
        <v>13.2</v>
      </c>
      <c r="K23" s="42">
        <v>13.1</v>
      </c>
      <c r="L23" s="42">
        <v>13</v>
      </c>
      <c r="M23" s="42">
        <v>12.9</v>
      </c>
      <c r="N23" s="42">
        <v>12.8</v>
      </c>
      <c r="O23" s="42">
        <v>12.7</v>
      </c>
      <c r="P23" s="42">
        <v>12.6</v>
      </c>
      <c r="Q23" s="42">
        <v>12.5</v>
      </c>
      <c r="R23" s="42">
        <v>12.4</v>
      </c>
      <c r="S23" s="42">
        <v>12.3</v>
      </c>
      <c r="T23" s="42">
        <v>12.2</v>
      </c>
      <c r="U23" s="43">
        <v>12.1</v>
      </c>
    </row>
    <row r="24" spans="1:22">
      <c r="A24" s="40" t="s">
        <v>31</v>
      </c>
      <c r="B24" s="41">
        <v>2.8</v>
      </c>
      <c r="C24" s="42">
        <v>2.78</v>
      </c>
      <c r="D24" s="42">
        <v>2.76</v>
      </c>
      <c r="E24" s="42">
        <v>2.7399999999999998</v>
      </c>
      <c r="F24" s="42">
        <v>2.7199999999999998</v>
      </c>
      <c r="G24" s="42">
        <v>2.6999999999999997</v>
      </c>
      <c r="H24" s="42">
        <v>2.6799999999999997</v>
      </c>
      <c r="I24" s="42">
        <v>2.6599999999999997</v>
      </c>
      <c r="J24" s="42">
        <v>2.6399999999999997</v>
      </c>
      <c r="K24" s="42">
        <v>2.6199999999999997</v>
      </c>
      <c r="L24" s="42">
        <v>2.5999999999999996</v>
      </c>
      <c r="M24" s="42">
        <v>2.5799999999999996</v>
      </c>
      <c r="N24" s="42">
        <v>2.5599999999999996</v>
      </c>
      <c r="O24" s="42">
        <v>2.5399999999999996</v>
      </c>
      <c r="P24" s="42">
        <v>2.5199999999999996</v>
      </c>
      <c r="Q24" s="42">
        <v>2.4999999999999996</v>
      </c>
      <c r="R24" s="42">
        <v>2.4799999999999995</v>
      </c>
      <c r="S24" s="42">
        <v>2.4599999999999995</v>
      </c>
      <c r="T24" s="42">
        <v>2.4399999999999995</v>
      </c>
      <c r="U24" s="43">
        <v>2.4199999999999995</v>
      </c>
    </row>
    <row r="25" spans="1:22">
      <c r="A25" s="40" t="s">
        <v>32</v>
      </c>
      <c r="B25" s="41">
        <v>12</v>
      </c>
      <c r="C25" s="42">
        <v>11.9</v>
      </c>
      <c r="D25" s="42">
        <v>11.8</v>
      </c>
      <c r="E25" s="42">
        <v>11.700000000000001</v>
      </c>
      <c r="F25" s="42">
        <v>11.600000000000001</v>
      </c>
      <c r="G25" s="42">
        <v>11.500000000000002</v>
      </c>
      <c r="H25" s="42">
        <v>11.400000000000002</v>
      </c>
      <c r="I25" s="42">
        <v>11.300000000000002</v>
      </c>
      <c r="J25" s="42">
        <v>11.200000000000003</v>
      </c>
      <c r="K25" s="42">
        <v>11.100000000000003</v>
      </c>
      <c r="L25" s="42">
        <v>11.000000000000004</v>
      </c>
      <c r="M25" s="42">
        <v>10.900000000000004</v>
      </c>
      <c r="N25" s="42">
        <v>10.800000000000004</v>
      </c>
      <c r="O25" s="42">
        <v>10.700000000000005</v>
      </c>
      <c r="P25" s="42">
        <v>10.600000000000005</v>
      </c>
      <c r="Q25" s="42">
        <v>10.500000000000005</v>
      </c>
      <c r="R25" s="42">
        <v>10.400000000000006</v>
      </c>
      <c r="S25" s="42">
        <v>10.300000000000006</v>
      </c>
      <c r="T25" s="42">
        <v>10.200000000000006</v>
      </c>
      <c r="U25" s="43">
        <v>10.100000000000007</v>
      </c>
    </row>
    <row r="26" spans="1:22">
      <c r="A26" s="40" t="s">
        <v>33</v>
      </c>
      <c r="B26" s="41">
        <v>8</v>
      </c>
      <c r="C26" s="42">
        <v>7.9</v>
      </c>
      <c r="D26" s="42">
        <v>7.8000000000000007</v>
      </c>
      <c r="E26" s="42">
        <v>7.7000000000000011</v>
      </c>
      <c r="F26" s="42">
        <v>7.6000000000000014</v>
      </c>
      <c r="G26" s="42">
        <v>7.5000000000000018</v>
      </c>
      <c r="H26" s="42">
        <v>7.4000000000000021</v>
      </c>
      <c r="I26" s="42">
        <v>7.3000000000000025</v>
      </c>
      <c r="J26" s="42">
        <v>7.2000000000000028</v>
      </c>
      <c r="K26" s="42">
        <v>7.1000000000000032</v>
      </c>
      <c r="L26" s="42">
        <v>7.0000000000000036</v>
      </c>
      <c r="M26" s="42">
        <v>6.9000000000000039</v>
      </c>
      <c r="N26" s="42">
        <v>6.8000000000000043</v>
      </c>
      <c r="O26" s="42">
        <v>6.7000000000000046</v>
      </c>
      <c r="P26" s="42">
        <v>6.600000000000005</v>
      </c>
      <c r="Q26" s="42">
        <v>6.5000000000000053</v>
      </c>
      <c r="R26" s="42">
        <v>6.4000000000000057</v>
      </c>
      <c r="S26" s="42">
        <v>6.300000000000006</v>
      </c>
      <c r="T26" s="42">
        <v>6.2000000000000064</v>
      </c>
      <c r="U26" s="43">
        <v>6.1000000000000068</v>
      </c>
    </row>
    <row r="27" spans="1:22">
      <c r="A27" s="40" t="s">
        <v>34</v>
      </c>
      <c r="B27" s="41">
        <v>12.5</v>
      </c>
      <c r="C27" s="42">
        <v>12.4</v>
      </c>
      <c r="D27" s="42">
        <v>12.3</v>
      </c>
      <c r="E27" s="42">
        <v>12.200000000000001</v>
      </c>
      <c r="F27" s="42">
        <v>12.100000000000001</v>
      </c>
      <c r="G27" s="42">
        <v>12.000000000000002</v>
      </c>
      <c r="H27" s="42">
        <v>11.900000000000002</v>
      </c>
      <c r="I27" s="42">
        <v>11.800000000000002</v>
      </c>
      <c r="J27" s="42">
        <v>11.700000000000003</v>
      </c>
      <c r="K27" s="42">
        <v>11.600000000000003</v>
      </c>
      <c r="L27" s="42">
        <v>11.500000000000004</v>
      </c>
      <c r="M27" s="42">
        <v>11.400000000000004</v>
      </c>
      <c r="N27" s="42">
        <v>11.300000000000004</v>
      </c>
      <c r="O27" s="42">
        <v>11.200000000000005</v>
      </c>
      <c r="P27" s="42">
        <v>11.100000000000005</v>
      </c>
      <c r="Q27" s="42">
        <v>11.000000000000005</v>
      </c>
      <c r="R27" s="42">
        <v>10.900000000000006</v>
      </c>
      <c r="S27" s="42">
        <v>10.800000000000006</v>
      </c>
      <c r="T27" s="42">
        <v>10.700000000000006</v>
      </c>
      <c r="U27" s="43">
        <v>10.600000000000007</v>
      </c>
    </row>
    <row r="28" spans="1:22">
      <c r="A28" s="40" t="s">
        <v>35</v>
      </c>
      <c r="B28" s="41">
        <v>13</v>
      </c>
      <c r="C28" s="41">
        <v>12.9</v>
      </c>
      <c r="D28" s="41">
        <v>12.8</v>
      </c>
      <c r="E28" s="41">
        <v>12.700000000000001</v>
      </c>
      <c r="F28" s="41">
        <v>12.600000000000001</v>
      </c>
      <c r="G28" s="41">
        <v>12.500000000000002</v>
      </c>
      <c r="H28" s="41">
        <v>12.400000000000002</v>
      </c>
      <c r="I28" s="41">
        <v>12.300000000000002</v>
      </c>
      <c r="J28" s="41">
        <v>12.200000000000003</v>
      </c>
      <c r="K28" s="41">
        <v>12.100000000000003</v>
      </c>
      <c r="L28" s="41">
        <v>12.000000000000004</v>
      </c>
      <c r="M28" s="41">
        <v>11.900000000000004</v>
      </c>
      <c r="N28" s="41">
        <v>11.800000000000004</v>
      </c>
      <c r="O28" s="41">
        <v>11.700000000000005</v>
      </c>
      <c r="P28" s="41">
        <v>11.600000000000005</v>
      </c>
      <c r="Q28" s="41">
        <v>11.500000000000005</v>
      </c>
      <c r="R28" s="41">
        <v>11.400000000000006</v>
      </c>
      <c r="S28" s="41">
        <v>11.300000000000006</v>
      </c>
      <c r="T28" s="41">
        <v>11.200000000000006</v>
      </c>
      <c r="U28" s="43">
        <v>11.100000000000007</v>
      </c>
    </row>
    <row r="29" spans="1:22">
      <c r="A29" s="40" t="s">
        <v>36</v>
      </c>
      <c r="B29" s="41">
        <v>12</v>
      </c>
      <c r="C29" s="41">
        <v>11.9</v>
      </c>
      <c r="D29" s="41">
        <v>11.8</v>
      </c>
      <c r="E29" s="41">
        <v>11.700000000000001</v>
      </c>
      <c r="F29" s="41">
        <v>11.600000000000001</v>
      </c>
      <c r="G29" s="41">
        <v>11.500000000000002</v>
      </c>
      <c r="H29" s="41">
        <v>11.400000000000002</v>
      </c>
      <c r="I29" s="41">
        <v>11.300000000000002</v>
      </c>
      <c r="J29" s="41">
        <v>11.200000000000003</v>
      </c>
      <c r="K29" s="41">
        <v>11.100000000000003</v>
      </c>
      <c r="L29" s="41">
        <v>11.000000000000004</v>
      </c>
      <c r="M29" s="41">
        <v>10.900000000000004</v>
      </c>
      <c r="N29" s="41">
        <v>10.800000000000004</v>
      </c>
      <c r="O29" s="41">
        <v>10.700000000000005</v>
      </c>
      <c r="P29" s="41">
        <v>10.600000000000005</v>
      </c>
      <c r="Q29" s="41">
        <v>10.500000000000005</v>
      </c>
      <c r="R29" s="41">
        <v>10.400000000000006</v>
      </c>
      <c r="S29" s="41">
        <v>10.300000000000006</v>
      </c>
      <c r="T29" s="41">
        <v>10.200000000000006</v>
      </c>
      <c r="U29" s="43">
        <v>10.100000000000007</v>
      </c>
    </row>
    <row r="30" spans="1:22">
      <c r="A30" s="40" t="s">
        <v>37</v>
      </c>
      <c r="B30" s="48">
        <v>40</v>
      </c>
      <c r="C30" s="48" t="s">
        <v>40</v>
      </c>
      <c r="D30" s="48">
        <v>39</v>
      </c>
      <c r="E30" s="48" t="s">
        <v>40</v>
      </c>
      <c r="F30" s="48">
        <v>38</v>
      </c>
      <c r="G30" s="48" t="s">
        <v>40</v>
      </c>
      <c r="H30" s="48">
        <v>37</v>
      </c>
      <c r="I30" s="48" t="s">
        <v>40</v>
      </c>
      <c r="J30" s="48">
        <v>36</v>
      </c>
      <c r="K30" s="48" t="s">
        <v>40</v>
      </c>
      <c r="L30" s="48">
        <v>35</v>
      </c>
      <c r="M30" s="48" t="s">
        <v>40</v>
      </c>
      <c r="N30" s="48">
        <v>34</v>
      </c>
      <c r="O30" s="48" t="s">
        <v>40</v>
      </c>
      <c r="P30" s="48">
        <v>33</v>
      </c>
      <c r="Q30" s="48" t="s">
        <v>40</v>
      </c>
      <c r="R30" s="48">
        <v>32</v>
      </c>
      <c r="S30" s="48" t="s">
        <v>40</v>
      </c>
      <c r="T30" s="48">
        <v>31</v>
      </c>
      <c r="U30" s="46" t="s">
        <v>40</v>
      </c>
    </row>
    <row r="31" spans="1:22">
      <c r="A31" s="40" t="s">
        <v>39</v>
      </c>
      <c r="B31" s="48">
        <v>1400</v>
      </c>
      <c r="C31" s="48">
        <f>B31-20</f>
        <v>1380</v>
      </c>
      <c r="D31" s="48">
        <f t="shared" ref="D31:U31" si="1">C31-20</f>
        <v>1360</v>
      </c>
      <c r="E31" s="48">
        <f t="shared" si="1"/>
        <v>1340</v>
      </c>
      <c r="F31" s="48">
        <f t="shared" si="1"/>
        <v>1320</v>
      </c>
      <c r="G31" s="48">
        <f t="shared" si="1"/>
        <v>1300</v>
      </c>
      <c r="H31" s="48">
        <f t="shared" si="1"/>
        <v>1280</v>
      </c>
      <c r="I31" s="48">
        <f t="shared" si="1"/>
        <v>1260</v>
      </c>
      <c r="J31" s="48">
        <f t="shared" si="1"/>
        <v>1240</v>
      </c>
      <c r="K31" s="48">
        <f t="shared" si="1"/>
        <v>1220</v>
      </c>
      <c r="L31" s="48">
        <f t="shared" si="1"/>
        <v>1200</v>
      </c>
      <c r="M31" s="48">
        <f t="shared" si="1"/>
        <v>1180</v>
      </c>
      <c r="N31" s="48">
        <f t="shared" si="1"/>
        <v>1160</v>
      </c>
      <c r="O31" s="48">
        <f t="shared" si="1"/>
        <v>1140</v>
      </c>
      <c r="P31" s="48">
        <f t="shared" si="1"/>
        <v>1120</v>
      </c>
      <c r="Q31" s="48">
        <f t="shared" si="1"/>
        <v>1100</v>
      </c>
      <c r="R31" s="48">
        <f t="shared" si="1"/>
        <v>1080</v>
      </c>
      <c r="S31" s="48">
        <f t="shared" si="1"/>
        <v>1060</v>
      </c>
      <c r="T31" s="48">
        <f t="shared" si="1"/>
        <v>1040</v>
      </c>
      <c r="U31" s="48">
        <f t="shared" si="1"/>
        <v>1020</v>
      </c>
      <c r="V31" s="327"/>
    </row>
    <row r="32" spans="1:22">
      <c r="A32" s="40" t="s">
        <v>156</v>
      </c>
      <c r="B32" s="41">
        <v>13</v>
      </c>
      <c r="C32" s="42">
        <v>13.05</v>
      </c>
      <c r="D32" s="41">
        <v>13.100000000000001</v>
      </c>
      <c r="E32" s="41">
        <v>13.150000000000002</v>
      </c>
      <c r="F32" s="41">
        <v>13.200000000000003</v>
      </c>
      <c r="G32" s="41">
        <v>13.250000000000004</v>
      </c>
      <c r="H32" s="41">
        <v>13.300000000000004</v>
      </c>
      <c r="I32" s="41">
        <v>13.350000000000005</v>
      </c>
      <c r="J32" s="41">
        <v>13.400000000000006</v>
      </c>
      <c r="K32" s="41">
        <v>13.450000000000006</v>
      </c>
      <c r="L32" s="41">
        <v>13.500000000000007</v>
      </c>
      <c r="M32" s="41">
        <v>13.550000000000008</v>
      </c>
      <c r="N32" s="41">
        <v>13.600000000000009</v>
      </c>
      <c r="O32" s="41">
        <v>13.650000000000009</v>
      </c>
      <c r="P32" s="41">
        <v>13.70000000000001</v>
      </c>
      <c r="Q32" s="41">
        <v>13.750000000000011</v>
      </c>
      <c r="R32" s="41">
        <v>13.800000000000011</v>
      </c>
      <c r="S32" s="41">
        <v>13.850000000000012</v>
      </c>
      <c r="T32" s="41">
        <v>13.900000000000013</v>
      </c>
      <c r="U32" s="218">
        <v>13.950000000000014</v>
      </c>
    </row>
    <row r="33" spans="1:22">
      <c r="A33" s="40" t="s">
        <v>77</v>
      </c>
      <c r="B33" s="48">
        <v>80</v>
      </c>
      <c r="C33" s="45">
        <v>79</v>
      </c>
      <c r="D33" s="45">
        <v>78</v>
      </c>
      <c r="E33" s="45">
        <v>77</v>
      </c>
      <c r="F33" s="45">
        <v>76</v>
      </c>
      <c r="G33" s="45">
        <v>75</v>
      </c>
      <c r="H33" s="45">
        <v>74</v>
      </c>
      <c r="I33" s="45">
        <v>73</v>
      </c>
      <c r="J33" s="45">
        <v>72</v>
      </c>
      <c r="K33" s="45">
        <v>71</v>
      </c>
      <c r="L33" s="45">
        <v>70</v>
      </c>
      <c r="M33" s="45">
        <v>69</v>
      </c>
      <c r="N33" s="45">
        <v>68</v>
      </c>
      <c r="O33" s="45">
        <v>67</v>
      </c>
      <c r="P33" s="45">
        <v>66</v>
      </c>
      <c r="Q33" s="45">
        <v>65</v>
      </c>
      <c r="R33" s="45">
        <v>64</v>
      </c>
      <c r="S33" s="45">
        <v>63</v>
      </c>
      <c r="T33" s="45">
        <v>62</v>
      </c>
      <c r="U33" s="46">
        <v>61</v>
      </c>
    </row>
    <row r="34" spans="1:22">
      <c r="A34" s="36" t="s">
        <v>27</v>
      </c>
      <c r="B34" s="37">
        <v>60</v>
      </c>
      <c r="C34" s="38">
        <v>59</v>
      </c>
      <c r="D34" s="38">
        <v>58</v>
      </c>
      <c r="E34" s="38">
        <v>57</v>
      </c>
      <c r="F34" s="38">
        <v>56</v>
      </c>
      <c r="G34" s="38">
        <v>55</v>
      </c>
      <c r="H34" s="38">
        <v>54</v>
      </c>
      <c r="I34" s="38">
        <v>53</v>
      </c>
      <c r="J34" s="38">
        <v>52</v>
      </c>
      <c r="K34" s="38">
        <v>51</v>
      </c>
      <c r="L34" s="38">
        <v>50</v>
      </c>
      <c r="M34" s="38">
        <v>49</v>
      </c>
      <c r="N34" s="38">
        <v>48</v>
      </c>
      <c r="O34" s="38">
        <v>47</v>
      </c>
      <c r="P34" s="38">
        <v>46</v>
      </c>
      <c r="Q34" s="38">
        <v>45</v>
      </c>
      <c r="R34" s="38">
        <v>44</v>
      </c>
      <c r="S34" s="38">
        <v>43</v>
      </c>
      <c r="T34" s="38">
        <v>42</v>
      </c>
      <c r="U34" s="39">
        <v>41</v>
      </c>
    </row>
    <row r="35" spans="1:22">
      <c r="A35" s="40" t="s">
        <v>22</v>
      </c>
      <c r="B35" s="41">
        <v>3.4</v>
      </c>
      <c r="C35" s="42">
        <v>3.4099999999999997</v>
      </c>
      <c r="D35" s="42">
        <v>3.4199999999999995</v>
      </c>
      <c r="E35" s="42">
        <v>3.4299999999999993</v>
      </c>
      <c r="F35" s="42">
        <v>3.4399999999999991</v>
      </c>
      <c r="G35" s="42">
        <v>3.4499999999999988</v>
      </c>
      <c r="H35" s="42">
        <v>3.4599999999999986</v>
      </c>
      <c r="I35" s="42">
        <v>3.4699999999999984</v>
      </c>
      <c r="J35" s="42">
        <v>3.4799999999999982</v>
      </c>
      <c r="K35" s="42">
        <v>3.489999999999998</v>
      </c>
      <c r="L35" s="42">
        <v>3.4999999999999978</v>
      </c>
      <c r="M35" s="42">
        <v>3.5099999999999976</v>
      </c>
      <c r="N35" s="42">
        <v>3.5199999999999974</v>
      </c>
      <c r="O35" s="42">
        <v>3.5299999999999971</v>
      </c>
      <c r="P35" s="42">
        <v>3.5399999999999969</v>
      </c>
      <c r="Q35" s="42">
        <v>3.5499999999999967</v>
      </c>
      <c r="R35" s="42">
        <v>3.5599999999999965</v>
      </c>
      <c r="S35" s="42">
        <v>3.5699999999999963</v>
      </c>
      <c r="T35" s="42">
        <v>3.5799999999999961</v>
      </c>
      <c r="U35" s="43">
        <v>3.5899999999999959</v>
      </c>
    </row>
    <row r="36" spans="1:22">
      <c r="A36" s="40" t="s">
        <v>23</v>
      </c>
      <c r="B36" s="41">
        <v>5</v>
      </c>
      <c r="C36" s="42">
        <v>5.01</v>
      </c>
      <c r="D36" s="42">
        <v>5.0199999999999996</v>
      </c>
      <c r="E36" s="42">
        <v>5.0299999999999994</v>
      </c>
      <c r="F36" s="42">
        <v>5.0399999999999991</v>
      </c>
      <c r="G36" s="42">
        <v>5.0499999999999989</v>
      </c>
      <c r="H36" s="42">
        <v>5.0599999999999987</v>
      </c>
      <c r="I36" s="42">
        <v>5.0699999999999985</v>
      </c>
      <c r="J36" s="42">
        <v>5.0799999999999983</v>
      </c>
      <c r="K36" s="42">
        <v>5.0899999999999981</v>
      </c>
      <c r="L36" s="42">
        <v>5.0999999999999979</v>
      </c>
      <c r="M36" s="42">
        <v>5.1099999999999977</v>
      </c>
      <c r="N36" s="42">
        <v>5.1199999999999974</v>
      </c>
      <c r="O36" s="42">
        <v>5.1299999999999972</v>
      </c>
      <c r="P36" s="42">
        <v>5.139999999999997</v>
      </c>
      <c r="Q36" s="42">
        <v>5.1499999999999968</v>
      </c>
      <c r="R36" s="42">
        <v>5.1599999999999966</v>
      </c>
      <c r="S36" s="42">
        <v>5.1699999999999964</v>
      </c>
      <c r="T36" s="42">
        <v>5.1799999999999962</v>
      </c>
      <c r="U36" s="43">
        <v>5.1899999999999959</v>
      </c>
    </row>
    <row r="37" spans="1:22">
      <c r="A37" s="40" t="s">
        <v>28</v>
      </c>
      <c r="B37" s="44">
        <v>50</v>
      </c>
      <c r="C37" s="45">
        <v>49</v>
      </c>
      <c r="D37" s="45">
        <v>48</v>
      </c>
      <c r="E37" s="45">
        <v>47</v>
      </c>
      <c r="F37" s="45">
        <v>46</v>
      </c>
      <c r="G37" s="45">
        <v>45</v>
      </c>
      <c r="H37" s="45">
        <v>44</v>
      </c>
      <c r="I37" s="45">
        <v>43</v>
      </c>
      <c r="J37" s="45">
        <v>42</v>
      </c>
      <c r="K37" s="45">
        <v>41</v>
      </c>
      <c r="L37" s="45">
        <v>40</v>
      </c>
      <c r="M37" s="45">
        <v>39</v>
      </c>
      <c r="N37" s="45">
        <v>38</v>
      </c>
      <c r="O37" s="45">
        <v>37</v>
      </c>
      <c r="P37" s="45">
        <v>36</v>
      </c>
      <c r="Q37" s="45">
        <v>35</v>
      </c>
      <c r="R37" s="45">
        <v>34</v>
      </c>
      <c r="S37" s="45">
        <v>33</v>
      </c>
      <c r="T37" s="45">
        <v>32</v>
      </c>
      <c r="U37" s="46">
        <v>31</v>
      </c>
    </row>
    <row r="38" spans="1:22">
      <c r="A38" s="40" t="s">
        <v>29</v>
      </c>
      <c r="B38" s="47">
        <v>40</v>
      </c>
      <c r="C38" s="45">
        <v>39</v>
      </c>
      <c r="D38" s="45">
        <v>38</v>
      </c>
      <c r="E38" s="45">
        <v>37</v>
      </c>
      <c r="F38" s="45">
        <v>36</v>
      </c>
      <c r="G38" s="45">
        <v>35</v>
      </c>
      <c r="H38" s="45">
        <v>34</v>
      </c>
      <c r="I38" s="45">
        <v>33</v>
      </c>
      <c r="J38" s="45">
        <v>32</v>
      </c>
      <c r="K38" s="45">
        <v>31</v>
      </c>
      <c r="L38" s="45">
        <v>30</v>
      </c>
      <c r="M38" s="45">
        <v>29</v>
      </c>
      <c r="N38" s="45">
        <v>28</v>
      </c>
      <c r="O38" s="45">
        <v>27</v>
      </c>
      <c r="P38" s="45">
        <v>26</v>
      </c>
      <c r="Q38" s="45">
        <v>25</v>
      </c>
      <c r="R38" s="45">
        <v>24</v>
      </c>
      <c r="S38" s="45">
        <v>23</v>
      </c>
      <c r="T38" s="45">
        <v>22</v>
      </c>
      <c r="U38" s="46">
        <v>21</v>
      </c>
    </row>
    <row r="39" spans="1:22">
      <c r="A39" s="40" t="s">
        <v>30</v>
      </c>
      <c r="B39" s="41">
        <v>12</v>
      </c>
      <c r="C39" s="42">
        <v>11.9</v>
      </c>
      <c r="D39" s="42">
        <v>11.8</v>
      </c>
      <c r="E39" s="42">
        <v>11.7</v>
      </c>
      <c r="F39" s="42">
        <v>11.6</v>
      </c>
      <c r="G39" s="42">
        <v>11.5</v>
      </c>
      <c r="H39" s="42">
        <v>11.4</v>
      </c>
      <c r="I39" s="42">
        <v>11.3</v>
      </c>
      <c r="J39" s="42">
        <v>11.2</v>
      </c>
      <c r="K39" s="42">
        <v>11.1</v>
      </c>
      <c r="L39" s="42">
        <v>11</v>
      </c>
      <c r="M39" s="42">
        <v>10.9</v>
      </c>
      <c r="N39" s="42">
        <v>10.8</v>
      </c>
      <c r="O39" s="42">
        <v>10.7</v>
      </c>
      <c r="P39" s="42">
        <v>10.6</v>
      </c>
      <c r="Q39" s="42">
        <v>10.5</v>
      </c>
      <c r="R39" s="42">
        <v>10.4</v>
      </c>
      <c r="S39" s="42">
        <v>10.3</v>
      </c>
      <c r="T39" s="42">
        <v>10.199999999999999</v>
      </c>
      <c r="U39" s="43">
        <v>10.1</v>
      </c>
    </row>
    <row r="40" spans="1:22">
      <c r="A40" s="40" t="s">
        <v>31</v>
      </c>
      <c r="B40" s="41">
        <v>2.4</v>
      </c>
      <c r="C40" s="42">
        <v>2.38</v>
      </c>
      <c r="D40" s="42">
        <v>2.36</v>
      </c>
      <c r="E40" s="42">
        <v>2.34</v>
      </c>
      <c r="F40" s="42">
        <v>2.3199999999999998</v>
      </c>
      <c r="G40" s="42">
        <v>2.2999999999999998</v>
      </c>
      <c r="H40" s="42">
        <v>2.2799999999999998</v>
      </c>
      <c r="I40" s="42">
        <v>2.2599999999999998</v>
      </c>
      <c r="J40" s="42">
        <v>2.2399999999999998</v>
      </c>
      <c r="K40" s="42">
        <v>2.2199999999999998</v>
      </c>
      <c r="L40" s="42">
        <v>2.1999999999999997</v>
      </c>
      <c r="M40" s="42">
        <v>2.1799999999999997</v>
      </c>
      <c r="N40" s="42">
        <v>2.1599999999999997</v>
      </c>
      <c r="O40" s="42">
        <v>2.1399999999999997</v>
      </c>
      <c r="P40" s="42">
        <v>2.1199999999999997</v>
      </c>
      <c r="Q40" s="42">
        <v>2.0999999999999996</v>
      </c>
      <c r="R40" s="42">
        <v>2.0799999999999996</v>
      </c>
      <c r="S40" s="42">
        <v>2.0599999999999996</v>
      </c>
      <c r="T40" s="42">
        <v>2.0399999999999996</v>
      </c>
      <c r="U40" s="43">
        <v>2.0199999999999996</v>
      </c>
    </row>
    <row r="41" spans="1:22">
      <c r="A41" s="40" t="s">
        <v>32</v>
      </c>
      <c r="B41" s="41">
        <v>10</v>
      </c>
      <c r="C41" s="42">
        <v>12.9</v>
      </c>
      <c r="D41" s="42">
        <v>12.8</v>
      </c>
      <c r="E41" s="42">
        <v>12.7</v>
      </c>
      <c r="F41" s="42">
        <v>12.6</v>
      </c>
      <c r="G41" s="42">
        <v>12.5</v>
      </c>
      <c r="H41" s="42">
        <v>12.4</v>
      </c>
      <c r="I41" s="42">
        <v>12.3</v>
      </c>
      <c r="J41" s="42">
        <v>12.2</v>
      </c>
      <c r="K41" s="42">
        <v>12.1</v>
      </c>
      <c r="L41" s="42">
        <v>12</v>
      </c>
      <c r="M41" s="42">
        <v>11.9</v>
      </c>
      <c r="N41" s="42">
        <v>11.8</v>
      </c>
      <c r="O41" s="42">
        <v>11.7</v>
      </c>
      <c r="P41" s="42">
        <v>11.6</v>
      </c>
      <c r="Q41" s="42">
        <v>11.5</v>
      </c>
      <c r="R41" s="42">
        <v>11.4</v>
      </c>
      <c r="S41" s="42">
        <v>11.3</v>
      </c>
      <c r="T41" s="42">
        <v>11.2</v>
      </c>
      <c r="U41" s="43">
        <v>11.1</v>
      </c>
    </row>
    <row r="42" spans="1:22">
      <c r="A42" s="40" t="s">
        <v>33</v>
      </c>
      <c r="B42" s="41">
        <v>6</v>
      </c>
      <c r="C42" s="42">
        <v>5.9</v>
      </c>
      <c r="D42" s="42">
        <v>5.8000000000000007</v>
      </c>
      <c r="E42" s="42">
        <v>5.7000000000000011</v>
      </c>
      <c r="F42" s="42">
        <v>5.6000000000000014</v>
      </c>
      <c r="G42" s="42">
        <v>5.5000000000000018</v>
      </c>
      <c r="H42" s="42">
        <v>5.4000000000000021</v>
      </c>
      <c r="I42" s="42">
        <v>5.3000000000000025</v>
      </c>
      <c r="J42" s="42">
        <v>5.2000000000000028</v>
      </c>
      <c r="K42" s="42">
        <v>5.1000000000000032</v>
      </c>
      <c r="L42" s="42">
        <v>5.0000000000000036</v>
      </c>
      <c r="M42" s="42">
        <v>4.9000000000000039</v>
      </c>
      <c r="N42" s="42">
        <v>4.8000000000000043</v>
      </c>
      <c r="O42" s="42">
        <v>4.7000000000000046</v>
      </c>
      <c r="P42" s="42">
        <v>4.600000000000005</v>
      </c>
      <c r="Q42" s="42">
        <v>4.5000000000000053</v>
      </c>
      <c r="R42" s="42">
        <v>4.4000000000000057</v>
      </c>
      <c r="S42" s="42">
        <v>4.300000000000006</v>
      </c>
      <c r="T42" s="42">
        <v>4.2000000000000064</v>
      </c>
      <c r="U42" s="43">
        <v>4.1000000000000068</v>
      </c>
    </row>
    <row r="43" spans="1:22">
      <c r="A43" s="40" t="s">
        <v>34</v>
      </c>
      <c r="B43" s="41">
        <v>10.5</v>
      </c>
      <c r="C43" s="42">
        <v>10.4</v>
      </c>
      <c r="D43" s="42">
        <v>10.3</v>
      </c>
      <c r="E43" s="42">
        <v>10.200000000000001</v>
      </c>
      <c r="F43" s="42">
        <v>10.100000000000001</v>
      </c>
      <c r="G43" s="42">
        <v>10.000000000000002</v>
      </c>
      <c r="H43" s="42">
        <v>9.9000000000000021</v>
      </c>
      <c r="I43" s="42">
        <v>9.8000000000000025</v>
      </c>
      <c r="J43" s="42">
        <v>9.7000000000000028</v>
      </c>
      <c r="K43" s="42">
        <v>9.6000000000000032</v>
      </c>
      <c r="L43" s="42">
        <v>9.5000000000000036</v>
      </c>
      <c r="M43" s="42">
        <v>9.4000000000000039</v>
      </c>
      <c r="N43" s="42">
        <v>9.3000000000000043</v>
      </c>
      <c r="O43" s="42">
        <v>9.2000000000000046</v>
      </c>
      <c r="P43" s="42">
        <v>9.100000000000005</v>
      </c>
      <c r="Q43" s="42">
        <v>9.0000000000000053</v>
      </c>
      <c r="R43" s="42">
        <v>8.9000000000000057</v>
      </c>
      <c r="S43" s="42">
        <v>8.800000000000006</v>
      </c>
      <c r="T43" s="42">
        <v>8.7000000000000064</v>
      </c>
      <c r="U43" s="43">
        <v>8.6000000000000068</v>
      </c>
    </row>
    <row r="44" spans="1:22">
      <c r="A44" s="40" t="s">
        <v>35</v>
      </c>
      <c r="B44" s="41">
        <v>11</v>
      </c>
      <c r="C44" s="41">
        <v>10.9</v>
      </c>
      <c r="D44" s="41">
        <v>10.8</v>
      </c>
      <c r="E44" s="41">
        <v>10.700000000000001</v>
      </c>
      <c r="F44" s="41">
        <v>10.600000000000001</v>
      </c>
      <c r="G44" s="41">
        <v>10.500000000000002</v>
      </c>
      <c r="H44" s="41">
        <v>10.400000000000002</v>
      </c>
      <c r="I44" s="41">
        <v>10.300000000000002</v>
      </c>
      <c r="J44" s="41">
        <v>10.200000000000003</v>
      </c>
      <c r="K44" s="41">
        <v>10.100000000000003</v>
      </c>
      <c r="L44" s="41">
        <v>10.000000000000004</v>
      </c>
      <c r="M44" s="41">
        <v>9.9000000000000039</v>
      </c>
      <c r="N44" s="41">
        <v>9.8000000000000043</v>
      </c>
      <c r="O44" s="41">
        <v>9.7000000000000046</v>
      </c>
      <c r="P44" s="41">
        <v>9.600000000000005</v>
      </c>
      <c r="Q44" s="41">
        <v>9.5000000000000053</v>
      </c>
      <c r="R44" s="41">
        <v>9.4000000000000057</v>
      </c>
      <c r="S44" s="41">
        <v>9.300000000000006</v>
      </c>
      <c r="T44" s="41">
        <v>9.2000000000000064</v>
      </c>
      <c r="U44" s="43">
        <v>9.1000000000000068</v>
      </c>
    </row>
    <row r="45" spans="1:22">
      <c r="A45" s="40" t="s">
        <v>36</v>
      </c>
      <c r="B45" s="41">
        <v>10</v>
      </c>
      <c r="C45" s="41">
        <v>9.9</v>
      </c>
      <c r="D45" s="41">
        <v>9.8000000000000007</v>
      </c>
      <c r="E45" s="41">
        <v>9.7000000000000011</v>
      </c>
      <c r="F45" s="41">
        <v>9.6000000000000014</v>
      </c>
      <c r="G45" s="41">
        <v>9.5000000000000018</v>
      </c>
      <c r="H45" s="41">
        <v>9.4000000000000021</v>
      </c>
      <c r="I45" s="41">
        <v>9.3000000000000025</v>
      </c>
      <c r="J45" s="41">
        <v>9.2000000000000028</v>
      </c>
      <c r="K45" s="41">
        <v>9.1000000000000032</v>
      </c>
      <c r="L45" s="41">
        <v>9.0000000000000036</v>
      </c>
      <c r="M45" s="41">
        <v>8.9000000000000039</v>
      </c>
      <c r="N45" s="41">
        <v>8.8000000000000043</v>
      </c>
      <c r="O45" s="41">
        <v>8.7000000000000046</v>
      </c>
      <c r="P45" s="41">
        <v>8.600000000000005</v>
      </c>
      <c r="Q45" s="41">
        <v>8.5000000000000053</v>
      </c>
      <c r="R45" s="41">
        <v>8.4000000000000057</v>
      </c>
      <c r="S45" s="41">
        <v>8.300000000000006</v>
      </c>
      <c r="T45" s="41">
        <v>8.2000000000000064</v>
      </c>
      <c r="U45" s="43">
        <v>8.1000000000000068</v>
      </c>
    </row>
    <row r="46" spans="1:22">
      <c r="A46" s="40" t="s">
        <v>37</v>
      </c>
      <c r="B46" s="48">
        <v>30</v>
      </c>
      <c r="C46" s="48" t="s">
        <v>40</v>
      </c>
      <c r="D46" s="48">
        <v>29</v>
      </c>
      <c r="E46" s="48" t="s">
        <v>40</v>
      </c>
      <c r="F46" s="48">
        <v>28</v>
      </c>
      <c r="G46" s="48" t="s">
        <v>40</v>
      </c>
      <c r="H46" s="48">
        <v>27</v>
      </c>
      <c r="I46" s="48" t="s">
        <v>40</v>
      </c>
      <c r="J46" s="48">
        <v>26</v>
      </c>
      <c r="K46" s="48" t="s">
        <v>40</v>
      </c>
      <c r="L46" s="48">
        <v>25</v>
      </c>
      <c r="M46" s="48" t="s">
        <v>40</v>
      </c>
      <c r="N46" s="48">
        <v>24</v>
      </c>
      <c r="O46" s="48" t="s">
        <v>40</v>
      </c>
      <c r="P46" s="48">
        <v>23</v>
      </c>
      <c r="Q46" s="48" t="s">
        <v>40</v>
      </c>
      <c r="R46" s="48">
        <v>22</v>
      </c>
      <c r="S46" s="48" t="s">
        <v>40</v>
      </c>
      <c r="T46" s="48">
        <v>21</v>
      </c>
      <c r="U46" s="46" t="s">
        <v>40</v>
      </c>
    </row>
    <row r="47" spans="1:22">
      <c r="A47" s="40" t="s">
        <v>39</v>
      </c>
      <c r="B47" s="48">
        <v>1000</v>
      </c>
      <c r="C47" s="48">
        <f>B47-20</f>
        <v>980</v>
      </c>
      <c r="D47" s="48">
        <f t="shared" ref="D47:U47" si="2">C47-20</f>
        <v>960</v>
      </c>
      <c r="E47" s="48">
        <f t="shared" si="2"/>
        <v>940</v>
      </c>
      <c r="F47" s="48">
        <f t="shared" si="2"/>
        <v>920</v>
      </c>
      <c r="G47" s="48">
        <f t="shared" si="2"/>
        <v>900</v>
      </c>
      <c r="H47" s="48">
        <f t="shared" si="2"/>
        <v>880</v>
      </c>
      <c r="I47" s="48">
        <f t="shared" si="2"/>
        <v>860</v>
      </c>
      <c r="J47" s="48">
        <f t="shared" si="2"/>
        <v>840</v>
      </c>
      <c r="K47" s="48">
        <f t="shared" si="2"/>
        <v>820</v>
      </c>
      <c r="L47" s="48">
        <f t="shared" si="2"/>
        <v>800</v>
      </c>
      <c r="M47" s="48">
        <f t="shared" si="2"/>
        <v>780</v>
      </c>
      <c r="N47" s="48">
        <f t="shared" si="2"/>
        <v>760</v>
      </c>
      <c r="O47" s="48">
        <f t="shared" si="2"/>
        <v>740</v>
      </c>
      <c r="P47" s="48">
        <f t="shared" si="2"/>
        <v>720</v>
      </c>
      <c r="Q47" s="48">
        <f t="shared" si="2"/>
        <v>700</v>
      </c>
      <c r="R47" s="48">
        <f t="shared" si="2"/>
        <v>680</v>
      </c>
      <c r="S47" s="48">
        <f t="shared" si="2"/>
        <v>660</v>
      </c>
      <c r="T47" s="48">
        <f t="shared" si="2"/>
        <v>640</v>
      </c>
      <c r="U47" s="48">
        <f t="shared" si="2"/>
        <v>620</v>
      </c>
      <c r="V47" s="327"/>
    </row>
    <row r="48" spans="1:22">
      <c r="A48" s="40" t="s">
        <v>156</v>
      </c>
      <c r="B48" s="41">
        <v>14</v>
      </c>
      <c r="C48" s="42">
        <v>14.05</v>
      </c>
      <c r="D48" s="41">
        <v>14.100000000000001</v>
      </c>
      <c r="E48" s="41">
        <v>14.150000000000002</v>
      </c>
      <c r="F48" s="41">
        <v>14.200000000000003</v>
      </c>
      <c r="G48" s="41">
        <v>14.250000000000004</v>
      </c>
      <c r="H48" s="41">
        <v>14.300000000000004</v>
      </c>
      <c r="I48" s="41">
        <v>14.350000000000005</v>
      </c>
      <c r="J48" s="41">
        <v>14.400000000000006</v>
      </c>
      <c r="K48" s="41">
        <v>14.450000000000006</v>
      </c>
      <c r="L48" s="41">
        <v>14.500000000000007</v>
      </c>
      <c r="M48" s="41">
        <v>14.550000000000008</v>
      </c>
      <c r="N48" s="41">
        <v>14.600000000000009</v>
      </c>
      <c r="O48" s="41">
        <v>14.650000000000009</v>
      </c>
      <c r="P48" s="41">
        <v>14.70000000000001</v>
      </c>
      <c r="Q48" s="41">
        <v>14.750000000000011</v>
      </c>
      <c r="R48" s="41">
        <v>14.800000000000011</v>
      </c>
      <c r="S48" s="41">
        <v>14.850000000000012</v>
      </c>
      <c r="T48" s="41">
        <v>14.900000000000013</v>
      </c>
      <c r="U48" s="218">
        <v>14.950000000000014</v>
      </c>
    </row>
    <row r="49" spans="1:22">
      <c r="A49" s="40" t="s">
        <v>77</v>
      </c>
      <c r="B49" s="48">
        <v>60</v>
      </c>
      <c r="C49" s="45">
        <v>59</v>
      </c>
      <c r="D49" s="45">
        <v>58</v>
      </c>
      <c r="E49" s="45">
        <v>57</v>
      </c>
      <c r="F49" s="45">
        <v>56</v>
      </c>
      <c r="G49" s="45">
        <v>55</v>
      </c>
      <c r="H49" s="45">
        <v>54</v>
      </c>
      <c r="I49" s="45">
        <v>53</v>
      </c>
      <c r="J49" s="45">
        <v>52</v>
      </c>
      <c r="K49" s="45">
        <v>51</v>
      </c>
      <c r="L49" s="45">
        <v>50</v>
      </c>
      <c r="M49" s="45">
        <v>49</v>
      </c>
      <c r="N49" s="45">
        <v>48</v>
      </c>
      <c r="O49" s="45">
        <v>47</v>
      </c>
      <c r="P49" s="45">
        <v>46</v>
      </c>
      <c r="Q49" s="45">
        <v>45</v>
      </c>
      <c r="R49" s="45">
        <v>44</v>
      </c>
      <c r="S49" s="45">
        <v>43</v>
      </c>
      <c r="T49" s="45">
        <v>42</v>
      </c>
      <c r="U49" s="46">
        <v>41</v>
      </c>
    </row>
    <row r="50" spans="1:22">
      <c r="A50" s="36" t="s">
        <v>27</v>
      </c>
      <c r="B50" s="37">
        <v>40</v>
      </c>
      <c r="C50" s="38">
        <v>39</v>
      </c>
      <c r="D50" s="38">
        <v>38</v>
      </c>
      <c r="E50" s="38">
        <v>37</v>
      </c>
      <c r="F50" s="38">
        <v>36</v>
      </c>
      <c r="G50" s="38">
        <v>35</v>
      </c>
      <c r="H50" s="38">
        <v>34</v>
      </c>
      <c r="I50" s="38">
        <v>33</v>
      </c>
      <c r="J50" s="38">
        <v>32</v>
      </c>
      <c r="K50" s="38">
        <v>31</v>
      </c>
      <c r="L50" s="38">
        <v>30</v>
      </c>
      <c r="M50" s="38">
        <v>29</v>
      </c>
      <c r="N50" s="38">
        <v>28</v>
      </c>
      <c r="O50" s="38">
        <v>27</v>
      </c>
      <c r="P50" s="38">
        <v>26</v>
      </c>
      <c r="Q50" s="38">
        <v>25</v>
      </c>
      <c r="R50" s="38">
        <v>24</v>
      </c>
      <c r="S50" s="38">
        <v>23</v>
      </c>
      <c r="T50" s="38">
        <v>22</v>
      </c>
      <c r="U50" s="39">
        <v>21</v>
      </c>
    </row>
    <row r="51" spans="1:22">
      <c r="A51" s="40" t="s">
        <v>22</v>
      </c>
      <c r="B51" s="41">
        <v>3.6</v>
      </c>
      <c r="C51" s="42">
        <v>3.61</v>
      </c>
      <c r="D51" s="42">
        <v>3.6199999999999997</v>
      </c>
      <c r="E51" s="42">
        <v>3.6299999999999994</v>
      </c>
      <c r="F51" s="42">
        <v>3.6399999999999992</v>
      </c>
      <c r="G51" s="42">
        <v>3.649999999999999</v>
      </c>
      <c r="H51" s="42">
        <v>3.6599999999999988</v>
      </c>
      <c r="I51" s="42">
        <v>3.6699999999999986</v>
      </c>
      <c r="J51" s="42">
        <v>3.6799999999999984</v>
      </c>
      <c r="K51" s="42">
        <v>3.6899999999999982</v>
      </c>
      <c r="L51" s="42">
        <v>3.699999999999998</v>
      </c>
      <c r="M51" s="42">
        <v>3.7099999999999977</v>
      </c>
      <c r="N51" s="42">
        <v>3.7199999999999975</v>
      </c>
      <c r="O51" s="42">
        <v>3.7299999999999973</v>
      </c>
      <c r="P51" s="42">
        <v>3.7399999999999971</v>
      </c>
      <c r="Q51" s="42">
        <v>3.7499999999999969</v>
      </c>
      <c r="R51" s="42">
        <v>3.7599999999999967</v>
      </c>
      <c r="S51" s="42">
        <v>3.7699999999999965</v>
      </c>
      <c r="T51" s="42">
        <v>3.7799999999999963</v>
      </c>
      <c r="U51" s="43">
        <v>3.789999999999996</v>
      </c>
    </row>
    <row r="52" spans="1:22">
      <c r="A52" s="40" t="s">
        <v>23</v>
      </c>
      <c r="B52" s="41">
        <v>5.2</v>
      </c>
      <c r="C52" s="42">
        <v>5.21</v>
      </c>
      <c r="D52" s="42">
        <v>5.22</v>
      </c>
      <c r="E52" s="42">
        <v>5.2299999999999995</v>
      </c>
      <c r="F52" s="42">
        <v>5.2399999999999993</v>
      </c>
      <c r="G52" s="42">
        <v>5.2499999999999991</v>
      </c>
      <c r="H52" s="42">
        <v>5.2599999999999989</v>
      </c>
      <c r="I52" s="42">
        <v>5.2699999999999987</v>
      </c>
      <c r="J52" s="42">
        <v>5.2799999999999985</v>
      </c>
      <c r="K52" s="42">
        <v>5.2899999999999983</v>
      </c>
      <c r="L52" s="42">
        <v>5.299999999999998</v>
      </c>
      <c r="M52" s="42">
        <v>5.3099999999999978</v>
      </c>
      <c r="N52" s="42">
        <v>5.3199999999999976</v>
      </c>
      <c r="O52" s="42">
        <v>5.3299999999999974</v>
      </c>
      <c r="P52" s="42">
        <v>5.3399999999999972</v>
      </c>
      <c r="Q52" s="42">
        <v>5.349999999999997</v>
      </c>
      <c r="R52" s="42">
        <v>5.3599999999999968</v>
      </c>
      <c r="S52" s="42">
        <v>5.3699999999999966</v>
      </c>
      <c r="T52" s="42">
        <v>5.3799999999999963</v>
      </c>
      <c r="U52" s="43">
        <v>5.3899999999999961</v>
      </c>
    </row>
    <row r="53" spans="1:22">
      <c r="A53" s="40" t="s">
        <v>28</v>
      </c>
      <c r="B53" s="44">
        <v>30</v>
      </c>
      <c r="C53" s="45">
        <v>29</v>
      </c>
      <c r="D53" s="45">
        <v>28</v>
      </c>
      <c r="E53" s="45">
        <v>27</v>
      </c>
      <c r="F53" s="45">
        <v>26</v>
      </c>
      <c r="G53" s="45">
        <v>25</v>
      </c>
      <c r="H53" s="45">
        <v>24</v>
      </c>
      <c r="I53" s="45">
        <v>23</v>
      </c>
      <c r="J53" s="45">
        <v>22</v>
      </c>
      <c r="K53" s="45">
        <v>21</v>
      </c>
      <c r="L53" s="45">
        <v>20</v>
      </c>
      <c r="M53" s="45">
        <v>19</v>
      </c>
      <c r="N53" s="45">
        <v>18</v>
      </c>
      <c r="O53" s="45">
        <v>17</v>
      </c>
      <c r="P53" s="45">
        <v>16</v>
      </c>
      <c r="Q53" s="45">
        <v>15</v>
      </c>
      <c r="R53" s="45">
        <v>14</v>
      </c>
      <c r="S53" s="45">
        <v>13</v>
      </c>
      <c r="T53" s="45">
        <v>12</v>
      </c>
      <c r="U53" s="46">
        <v>11</v>
      </c>
    </row>
    <row r="54" spans="1:22">
      <c r="A54" s="40" t="s">
        <v>29</v>
      </c>
      <c r="B54" s="47">
        <v>20</v>
      </c>
      <c r="C54" s="45">
        <v>19</v>
      </c>
      <c r="D54" s="45">
        <v>18</v>
      </c>
      <c r="E54" s="45">
        <v>17</v>
      </c>
      <c r="F54" s="45">
        <v>16</v>
      </c>
      <c r="G54" s="45">
        <v>15</v>
      </c>
      <c r="H54" s="45">
        <v>14</v>
      </c>
      <c r="I54" s="45">
        <v>13</v>
      </c>
      <c r="J54" s="45">
        <v>12</v>
      </c>
      <c r="K54" s="45">
        <v>11</v>
      </c>
      <c r="L54" s="45">
        <v>10</v>
      </c>
      <c r="M54" s="45">
        <v>9</v>
      </c>
      <c r="N54" s="45">
        <v>8</v>
      </c>
      <c r="O54" s="45">
        <v>7</v>
      </c>
      <c r="P54" s="45">
        <v>6</v>
      </c>
      <c r="Q54" s="45">
        <v>5</v>
      </c>
      <c r="R54" s="45">
        <v>4</v>
      </c>
      <c r="S54" s="45">
        <v>3</v>
      </c>
      <c r="T54" s="45">
        <v>2</v>
      </c>
      <c r="U54" s="46">
        <v>1</v>
      </c>
    </row>
    <row r="55" spans="1:22">
      <c r="A55" s="40" t="s">
        <v>30</v>
      </c>
      <c r="B55" s="41">
        <v>10</v>
      </c>
      <c r="C55" s="42">
        <v>9.9</v>
      </c>
      <c r="D55" s="42">
        <v>9.8000000000000007</v>
      </c>
      <c r="E55" s="42">
        <v>9.6999999999999993</v>
      </c>
      <c r="F55" s="42">
        <v>9.6</v>
      </c>
      <c r="G55" s="42">
        <v>9.5</v>
      </c>
      <c r="H55" s="42">
        <v>9.4</v>
      </c>
      <c r="I55" s="42">
        <v>9.3000000000000007</v>
      </c>
      <c r="J55" s="42">
        <v>9.1999999999999993</v>
      </c>
      <c r="K55" s="42">
        <v>9.1</v>
      </c>
      <c r="L55" s="42">
        <v>9</v>
      </c>
      <c r="M55" s="42">
        <v>8.9</v>
      </c>
      <c r="N55" s="42">
        <v>8.8000000000000007</v>
      </c>
      <c r="O55" s="42">
        <v>8.6999999999999993</v>
      </c>
      <c r="P55" s="42">
        <v>8.6</v>
      </c>
      <c r="Q55" s="42">
        <v>8.5</v>
      </c>
      <c r="R55" s="42">
        <v>8.4</v>
      </c>
      <c r="S55" s="42">
        <v>8.3000000000000007</v>
      </c>
      <c r="T55" s="42">
        <v>8.1999999999999993</v>
      </c>
      <c r="U55" s="43">
        <v>8.1</v>
      </c>
    </row>
    <row r="56" spans="1:22">
      <c r="A56" s="40" t="s">
        <v>31</v>
      </c>
      <c r="B56" s="41">
        <v>2</v>
      </c>
      <c r="C56" s="42">
        <v>1.98</v>
      </c>
      <c r="D56" s="42">
        <v>1.96</v>
      </c>
      <c r="E56" s="42">
        <v>1.94</v>
      </c>
      <c r="F56" s="42">
        <v>1.92</v>
      </c>
      <c r="G56" s="42">
        <v>1.9</v>
      </c>
      <c r="H56" s="42">
        <v>1.88</v>
      </c>
      <c r="I56" s="42">
        <v>1.8599999999999999</v>
      </c>
      <c r="J56" s="42">
        <v>1.8399999999999999</v>
      </c>
      <c r="K56" s="42">
        <v>1.8199999999999998</v>
      </c>
      <c r="L56" s="42">
        <v>1.7999999999999998</v>
      </c>
      <c r="M56" s="42">
        <v>1.7799999999999998</v>
      </c>
      <c r="N56" s="42">
        <v>1.7599999999999998</v>
      </c>
      <c r="O56" s="42">
        <v>1.7399999999999998</v>
      </c>
      <c r="P56" s="42">
        <v>1.7199999999999998</v>
      </c>
      <c r="Q56" s="42">
        <v>1.6999999999999997</v>
      </c>
      <c r="R56" s="42">
        <v>1.6799999999999997</v>
      </c>
      <c r="S56" s="42">
        <v>1.6599999999999997</v>
      </c>
      <c r="T56" s="42">
        <v>1.6399999999999997</v>
      </c>
      <c r="U56" s="43">
        <v>1.6199999999999997</v>
      </c>
    </row>
    <row r="57" spans="1:22">
      <c r="A57" s="40" t="s">
        <v>32</v>
      </c>
      <c r="B57" s="41">
        <v>8</v>
      </c>
      <c r="C57" s="42">
        <v>7.9</v>
      </c>
      <c r="D57" s="42">
        <v>7.8000000000000007</v>
      </c>
      <c r="E57" s="42">
        <v>7.7000000000000011</v>
      </c>
      <c r="F57" s="42">
        <v>7.6000000000000014</v>
      </c>
      <c r="G57" s="42">
        <v>7.5000000000000018</v>
      </c>
      <c r="H57" s="42">
        <v>7.4000000000000021</v>
      </c>
      <c r="I57" s="42">
        <v>7.3000000000000025</v>
      </c>
      <c r="J57" s="42">
        <v>7.2000000000000028</v>
      </c>
      <c r="K57" s="42">
        <v>7.1000000000000032</v>
      </c>
      <c r="L57" s="42">
        <v>7.0000000000000036</v>
      </c>
      <c r="M57" s="42">
        <v>6.9000000000000039</v>
      </c>
      <c r="N57" s="42">
        <v>6.8000000000000043</v>
      </c>
      <c r="O57" s="42">
        <v>6.7000000000000046</v>
      </c>
      <c r="P57" s="42">
        <v>6.600000000000005</v>
      </c>
      <c r="Q57" s="42">
        <v>6.5000000000000053</v>
      </c>
      <c r="R57" s="42">
        <v>6.4000000000000057</v>
      </c>
      <c r="S57" s="42">
        <v>6.300000000000006</v>
      </c>
      <c r="T57" s="42">
        <v>6.2000000000000064</v>
      </c>
      <c r="U57" s="43">
        <v>6.1000000000000068</v>
      </c>
    </row>
    <row r="58" spans="1:22">
      <c r="A58" s="40" t="s">
        <v>33</v>
      </c>
      <c r="B58" s="41">
        <v>4</v>
      </c>
      <c r="C58" s="42">
        <v>3.9</v>
      </c>
      <c r="D58" s="42">
        <v>3.8</v>
      </c>
      <c r="E58" s="42">
        <v>3.6999999999999997</v>
      </c>
      <c r="F58" s="42">
        <v>3.5999999999999996</v>
      </c>
      <c r="G58" s="42">
        <v>3.4999999999999996</v>
      </c>
      <c r="H58" s="42">
        <v>3.3999999999999995</v>
      </c>
      <c r="I58" s="42">
        <v>3.2999999999999994</v>
      </c>
      <c r="J58" s="42">
        <v>3.1999999999999993</v>
      </c>
      <c r="K58" s="42">
        <v>3.0999999999999992</v>
      </c>
      <c r="L58" s="42">
        <v>2.9999999999999991</v>
      </c>
      <c r="M58" s="42">
        <v>2.899999999999999</v>
      </c>
      <c r="N58" s="42">
        <v>2.7999999999999989</v>
      </c>
      <c r="O58" s="42">
        <v>2.6999999999999988</v>
      </c>
      <c r="P58" s="42">
        <v>2.5999999999999988</v>
      </c>
      <c r="Q58" s="42">
        <v>2.4999999999999987</v>
      </c>
      <c r="R58" s="42">
        <v>2.3999999999999986</v>
      </c>
      <c r="S58" s="42">
        <v>2.2999999999999985</v>
      </c>
      <c r="T58" s="42">
        <v>2.1999999999999984</v>
      </c>
      <c r="U58" s="43">
        <v>2.0999999999999983</v>
      </c>
    </row>
    <row r="59" spans="1:22">
      <c r="A59" s="40" t="s">
        <v>34</v>
      </c>
      <c r="B59" s="41">
        <v>8.5</v>
      </c>
      <c r="C59" s="42">
        <v>8.4</v>
      </c>
      <c r="D59" s="42">
        <v>8.3000000000000007</v>
      </c>
      <c r="E59" s="42">
        <v>8.2000000000000011</v>
      </c>
      <c r="F59" s="42">
        <v>8.1000000000000014</v>
      </c>
      <c r="G59" s="42">
        <v>8.0000000000000018</v>
      </c>
      <c r="H59" s="42">
        <v>7.9000000000000021</v>
      </c>
      <c r="I59" s="42">
        <v>7.8000000000000025</v>
      </c>
      <c r="J59" s="42">
        <v>7.7000000000000028</v>
      </c>
      <c r="K59" s="42">
        <v>7.6000000000000032</v>
      </c>
      <c r="L59" s="42">
        <v>7.5000000000000036</v>
      </c>
      <c r="M59" s="42">
        <v>7.4000000000000039</v>
      </c>
      <c r="N59" s="42">
        <v>7.3000000000000043</v>
      </c>
      <c r="O59" s="42">
        <v>7.2000000000000046</v>
      </c>
      <c r="P59" s="42">
        <v>7.100000000000005</v>
      </c>
      <c r="Q59" s="42">
        <v>7.0000000000000053</v>
      </c>
      <c r="R59" s="42">
        <v>6.9000000000000057</v>
      </c>
      <c r="S59" s="42">
        <v>6.800000000000006</v>
      </c>
      <c r="T59" s="42">
        <v>6.7000000000000064</v>
      </c>
      <c r="U59" s="43">
        <v>6.6000000000000068</v>
      </c>
    </row>
    <row r="60" spans="1:22">
      <c r="A60" s="40" t="s">
        <v>35</v>
      </c>
      <c r="B60" s="41">
        <v>9</v>
      </c>
      <c r="C60" s="41">
        <v>8.9</v>
      </c>
      <c r="D60" s="41">
        <v>8.8000000000000007</v>
      </c>
      <c r="E60" s="41">
        <v>8.7000000000000011</v>
      </c>
      <c r="F60" s="41">
        <v>8.6000000000000014</v>
      </c>
      <c r="G60" s="41">
        <v>8.5000000000000018</v>
      </c>
      <c r="H60" s="41">
        <v>8.4000000000000021</v>
      </c>
      <c r="I60" s="41">
        <v>8.3000000000000025</v>
      </c>
      <c r="J60" s="41">
        <v>8.2000000000000028</v>
      </c>
      <c r="K60" s="41">
        <v>8.1000000000000032</v>
      </c>
      <c r="L60" s="41">
        <v>8.0000000000000036</v>
      </c>
      <c r="M60" s="41">
        <v>7.9000000000000039</v>
      </c>
      <c r="N60" s="41">
        <v>7.8000000000000043</v>
      </c>
      <c r="O60" s="41">
        <v>7.7000000000000046</v>
      </c>
      <c r="P60" s="41">
        <v>7.600000000000005</v>
      </c>
      <c r="Q60" s="41">
        <v>7.5000000000000053</v>
      </c>
      <c r="R60" s="41">
        <v>7.4000000000000057</v>
      </c>
      <c r="S60" s="41">
        <v>7.300000000000006</v>
      </c>
      <c r="T60" s="41">
        <v>7.2000000000000064</v>
      </c>
      <c r="U60" s="43">
        <v>7.1000000000000068</v>
      </c>
    </row>
    <row r="61" spans="1:22">
      <c r="A61" s="40" t="s">
        <v>36</v>
      </c>
      <c r="B61" s="41">
        <v>8</v>
      </c>
      <c r="C61" s="41">
        <v>7.9</v>
      </c>
      <c r="D61" s="41">
        <v>7.8000000000000007</v>
      </c>
      <c r="E61" s="41">
        <v>7.7000000000000011</v>
      </c>
      <c r="F61" s="41">
        <v>7.6000000000000014</v>
      </c>
      <c r="G61" s="41">
        <v>7.5000000000000018</v>
      </c>
      <c r="H61" s="41">
        <v>7.4000000000000021</v>
      </c>
      <c r="I61" s="41">
        <v>7.3000000000000025</v>
      </c>
      <c r="J61" s="41">
        <v>7.2000000000000028</v>
      </c>
      <c r="K61" s="41">
        <v>7.1000000000000032</v>
      </c>
      <c r="L61" s="41">
        <v>7.0000000000000036</v>
      </c>
      <c r="M61" s="41">
        <v>6.9000000000000039</v>
      </c>
      <c r="N61" s="41">
        <v>6.8000000000000043</v>
      </c>
      <c r="O61" s="41">
        <v>6.7000000000000046</v>
      </c>
      <c r="P61" s="41">
        <v>6.600000000000005</v>
      </c>
      <c r="Q61" s="41">
        <v>6.5000000000000053</v>
      </c>
      <c r="R61" s="41">
        <v>6.4000000000000057</v>
      </c>
      <c r="S61" s="41">
        <v>6.300000000000006</v>
      </c>
      <c r="T61" s="41">
        <v>6.2000000000000064</v>
      </c>
      <c r="U61" s="43">
        <v>6.1000000000000068</v>
      </c>
    </row>
    <row r="62" spans="1:22">
      <c r="A62" s="40" t="s">
        <v>37</v>
      </c>
      <c r="B62" s="48">
        <v>20</v>
      </c>
      <c r="C62" s="48" t="s">
        <v>40</v>
      </c>
      <c r="D62" s="48">
        <v>19</v>
      </c>
      <c r="E62" s="48" t="s">
        <v>40</v>
      </c>
      <c r="F62" s="48">
        <v>18</v>
      </c>
      <c r="G62" s="48" t="s">
        <v>40</v>
      </c>
      <c r="H62" s="48">
        <v>17</v>
      </c>
      <c r="I62" s="48" t="s">
        <v>40</v>
      </c>
      <c r="J62" s="48">
        <v>16</v>
      </c>
      <c r="K62" s="48" t="s">
        <v>40</v>
      </c>
      <c r="L62" s="48">
        <v>15</v>
      </c>
      <c r="M62" s="48" t="s">
        <v>40</v>
      </c>
      <c r="N62" s="48">
        <v>14</v>
      </c>
      <c r="O62" s="48" t="s">
        <v>40</v>
      </c>
      <c r="P62" s="48">
        <v>13</v>
      </c>
      <c r="Q62" s="48" t="s">
        <v>40</v>
      </c>
      <c r="R62" s="48">
        <v>12</v>
      </c>
      <c r="S62" s="48" t="s">
        <v>40</v>
      </c>
      <c r="T62" s="48">
        <v>11</v>
      </c>
      <c r="U62" s="46" t="s">
        <v>40</v>
      </c>
    </row>
    <row r="63" spans="1:22">
      <c r="A63" s="40" t="s">
        <v>39</v>
      </c>
      <c r="B63" s="48">
        <v>600</v>
      </c>
      <c r="C63" s="48">
        <f>B63-20</f>
        <v>580</v>
      </c>
      <c r="D63" s="48">
        <f t="shared" ref="D63:Q63" si="3">C63-20</f>
        <v>560</v>
      </c>
      <c r="E63" s="48">
        <f t="shared" si="3"/>
        <v>540</v>
      </c>
      <c r="F63" s="48">
        <f t="shared" si="3"/>
        <v>520</v>
      </c>
      <c r="G63" s="48">
        <f t="shared" si="3"/>
        <v>500</v>
      </c>
      <c r="H63" s="48">
        <f t="shared" si="3"/>
        <v>480</v>
      </c>
      <c r="I63" s="48">
        <f t="shared" si="3"/>
        <v>460</v>
      </c>
      <c r="J63" s="48">
        <f t="shared" si="3"/>
        <v>440</v>
      </c>
      <c r="K63" s="48">
        <f t="shared" si="3"/>
        <v>420</v>
      </c>
      <c r="L63" s="48">
        <f t="shared" si="3"/>
        <v>400</v>
      </c>
      <c r="M63" s="48">
        <f t="shared" si="3"/>
        <v>380</v>
      </c>
      <c r="N63" s="48">
        <f t="shared" si="3"/>
        <v>360</v>
      </c>
      <c r="O63" s="48">
        <f t="shared" si="3"/>
        <v>340</v>
      </c>
      <c r="P63" s="48">
        <f t="shared" si="3"/>
        <v>320</v>
      </c>
      <c r="Q63" s="48">
        <f t="shared" si="3"/>
        <v>300</v>
      </c>
      <c r="R63" s="48">
        <f t="shared" ref="R63" si="4">Q63-20</f>
        <v>280</v>
      </c>
      <c r="S63" s="48">
        <f t="shared" ref="S63" si="5">R63-20</f>
        <v>260</v>
      </c>
      <c r="T63" s="48">
        <f>S63-20</f>
        <v>240</v>
      </c>
      <c r="U63" s="361">
        <f>T63-20</f>
        <v>220</v>
      </c>
      <c r="V63" s="362"/>
    </row>
    <row r="64" spans="1:22">
      <c r="A64" s="40" t="s">
        <v>156</v>
      </c>
      <c r="B64" s="41">
        <v>15</v>
      </c>
      <c r="C64" s="42">
        <v>15.05</v>
      </c>
      <c r="D64" s="41">
        <v>15.100000000000001</v>
      </c>
      <c r="E64" s="41">
        <v>15.150000000000002</v>
      </c>
      <c r="F64" s="41">
        <v>15.200000000000003</v>
      </c>
      <c r="G64" s="41">
        <v>15.250000000000004</v>
      </c>
      <c r="H64" s="41">
        <v>15.300000000000004</v>
      </c>
      <c r="I64" s="41">
        <v>15.350000000000005</v>
      </c>
      <c r="J64" s="41">
        <v>15.400000000000006</v>
      </c>
      <c r="K64" s="41">
        <v>15.450000000000006</v>
      </c>
      <c r="L64" s="41">
        <v>15.500000000000007</v>
      </c>
      <c r="M64" s="41">
        <v>15.550000000000008</v>
      </c>
      <c r="N64" s="41">
        <v>15.600000000000009</v>
      </c>
      <c r="O64" s="41">
        <v>15.650000000000009</v>
      </c>
      <c r="P64" s="41">
        <v>15.70000000000001</v>
      </c>
      <c r="Q64" s="41">
        <v>15.750000000000011</v>
      </c>
      <c r="R64" s="41">
        <v>15.800000000000011</v>
      </c>
      <c r="S64" s="41">
        <v>15.850000000000012</v>
      </c>
      <c r="T64" s="41">
        <v>15.900000000000013</v>
      </c>
      <c r="U64" s="218">
        <v>15.950000000000014</v>
      </c>
    </row>
    <row r="65" spans="1:21">
      <c r="A65" s="40" t="s">
        <v>77</v>
      </c>
      <c r="B65" s="48">
        <v>40</v>
      </c>
      <c r="C65" s="45">
        <v>39</v>
      </c>
      <c r="D65" s="45">
        <v>38</v>
      </c>
      <c r="E65" s="45">
        <v>37</v>
      </c>
      <c r="F65" s="45">
        <v>36</v>
      </c>
      <c r="G65" s="45">
        <v>35</v>
      </c>
      <c r="H65" s="45">
        <v>34</v>
      </c>
      <c r="I65" s="45">
        <v>33</v>
      </c>
      <c r="J65" s="45">
        <v>32</v>
      </c>
      <c r="K65" s="45">
        <v>31</v>
      </c>
      <c r="L65" s="45">
        <v>30</v>
      </c>
      <c r="M65" s="45">
        <v>29</v>
      </c>
      <c r="N65" s="45">
        <v>28</v>
      </c>
      <c r="O65" s="45">
        <v>27</v>
      </c>
      <c r="P65" s="45">
        <v>26</v>
      </c>
      <c r="Q65" s="45">
        <v>25</v>
      </c>
      <c r="R65" s="45">
        <v>24</v>
      </c>
      <c r="S65" s="45">
        <v>23</v>
      </c>
      <c r="T65" s="45">
        <v>22</v>
      </c>
      <c r="U65" s="46">
        <v>21</v>
      </c>
    </row>
    <row r="66" spans="1:21">
      <c r="A66" s="36" t="s">
        <v>27</v>
      </c>
      <c r="B66" s="37">
        <v>20</v>
      </c>
      <c r="C66" s="38">
        <v>19</v>
      </c>
      <c r="D66" s="38">
        <v>18</v>
      </c>
      <c r="E66" s="38">
        <v>17</v>
      </c>
      <c r="F66" s="38">
        <v>16</v>
      </c>
      <c r="G66" s="38">
        <v>15</v>
      </c>
      <c r="H66" s="38">
        <v>14</v>
      </c>
      <c r="I66" s="38">
        <v>13</v>
      </c>
      <c r="J66" s="38">
        <v>12</v>
      </c>
      <c r="K66" s="38">
        <v>11</v>
      </c>
      <c r="L66" s="38">
        <v>10</v>
      </c>
      <c r="M66" s="38">
        <v>9</v>
      </c>
      <c r="N66" s="38">
        <v>8</v>
      </c>
      <c r="O66" s="38">
        <v>7</v>
      </c>
      <c r="P66" s="38">
        <v>6</v>
      </c>
      <c r="Q66" s="38">
        <v>5</v>
      </c>
      <c r="R66" s="38">
        <v>4</v>
      </c>
      <c r="S66" s="38">
        <v>3</v>
      </c>
      <c r="T66" s="38">
        <v>2</v>
      </c>
      <c r="U66" s="39">
        <v>1</v>
      </c>
    </row>
    <row r="67" spans="1:21">
      <c r="A67" s="40" t="s">
        <v>22</v>
      </c>
      <c r="B67" s="41">
        <v>3.8</v>
      </c>
      <c r="C67" s="42">
        <v>3.8099999999999996</v>
      </c>
      <c r="D67" s="42">
        <v>3.8199999999999994</v>
      </c>
      <c r="E67" s="42">
        <v>3.8299999999999992</v>
      </c>
      <c r="F67" s="42">
        <v>3.839999999999999</v>
      </c>
      <c r="G67" s="42">
        <v>3.8499999999999988</v>
      </c>
      <c r="H67" s="42">
        <v>3.8599999999999985</v>
      </c>
      <c r="I67" s="42">
        <v>3.8699999999999983</v>
      </c>
      <c r="J67" s="42">
        <v>3.8799999999999981</v>
      </c>
      <c r="K67" s="42">
        <v>3.8899999999999979</v>
      </c>
      <c r="L67" s="42">
        <v>3.8999999999999977</v>
      </c>
      <c r="M67" s="42">
        <v>3.9099999999999975</v>
      </c>
      <c r="N67" s="42">
        <v>3.9199999999999973</v>
      </c>
      <c r="O67" s="42">
        <v>3.9299999999999971</v>
      </c>
      <c r="P67" s="42">
        <v>3.9399999999999968</v>
      </c>
      <c r="Q67" s="42">
        <v>3.9499999999999966</v>
      </c>
      <c r="R67" s="42">
        <v>3.9599999999999964</v>
      </c>
      <c r="S67" s="42">
        <v>3.9699999999999962</v>
      </c>
      <c r="T67" s="42">
        <v>3.979999999999996</v>
      </c>
      <c r="U67" s="43">
        <v>3.9899999999999958</v>
      </c>
    </row>
    <row r="68" spans="1:21">
      <c r="A68" s="40" t="s">
        <v>23</v>
      </c>
      <c r="B68" s="41">
        <v>5.4</v>
      </c>
      <c r="C68" s="42">
        <v>5.41</v>
      </c>
      <c r="D68" s="42">
        <v>5.42</v>
      </c>
      <c r="E68" s="42">
        <v>5.43</v>
      </c>
      <c r="F68" s="42">
        <v>5.4399999999999995</v>
      </c>
      <c r="G68" s="42">
        <v>5.4499999999999993</v>
      </c>
      <c r="H68" s="42">
        <v>5.4599999999999991</v>
      </c>
      <c r="I68" s="42">
        <v>5.4699999999999989</v>
      </c>
      <c r="J68" s="42">
        <v>5.4799999999999986</v>
      </c>
      <c r="K68" s="42">
        <v>5.4899999999999984</v>
      </c>
      <c r="L68" s="42">
        <v>5.4999999999999982</v>
      </c>
      <c r="M68" s="42">
        <v>5.509999999999998</v>
      </c>
      <c r="N68" s="42">
        <v>5.5199999999999978</v>
      </c>
      <c r="O68" s="42">
        <v>5.5299999999999976</v>
      </c>
      <c r="P68" s="42">
        <v>5.5399999999999974</v>
      </c>
      <c r="Q68" s="42">
        <v>5.5499999999999972</v>
      </c>
      <c r="R68" s="42">
        <v>5.5599999999999969</v>
      </c>
      <c r="S68" s="42">
        <v>5.5699999999999967</v>
      </c>
      <c r="T68" s="42">
        <v>5.5799999999999965</v>
      </c>
      <c r="U68" s="43">
        <v>5.5899999999999963</v>
      </c>
    </row>
    <row r="69" spans="1:21">
      <c r="A69" s="40" t="s">
        <v>28</v>
      </c>
      <c r="B69" s="44">
        <v>10</v>
      </c>
      <c r="C69" s="45">
        <v>9</v>
      </c>
      <c r="D69" s="45">
        <v>8</v>
      </c>
      <c r="E69" s="45">
        <v>7</v>
      </c>
      <c r="F69" s="45">
        <v>6</v>
      </c>
      <c r="G69" s="45">
        <v>5</v>
      </c>
      <c r="H69" s="45">
        <v>4</v>
      </c>
      <c r="I69" s="45">
        <v>3</v>
      </c>
      <c r="J69" s="45">
        <v>2</v>
      </c>
      <c r="K69" s="45">
        <v>1</v>
      </c>
      <c r="L69" s="45">
        <v>0</v>
      </c>
      <c r="M69" s="45" t="s">
        <v>40</v>
      </c>
      <c r="N69" s="45" t="s">
        <v>40</v>
      </c>
      <c r="O69" s="45" t="s">
        <v>40</v>
      </c>
      <c r="P69" s="45" t="s">
        <v>40</v>
      </c>
      <c r="Q69" s="45" t="s">
        <v>40</v>
      </c>
      <c r="R69" s="45" t="s">
        <v>40</v>
      </c>
      <c r="S69" s="45" t="s">
        <v>40</v>
      </c>
      <c r="T69" s="45" t="s">
        <v>40</v>
      </c>
      <c r="U69" s="46" t="s">
        <v>40</v>
      </c>
    </row>
    <row r="70" spans="1:21">
      <c r="A70" s="40" t="s">
        <v>29</v>
      </c>
      <c r="B70" s="47" t="s">
        <v>40</v>
      </c>
      <c r="C70" s="47" t="s">
        <v>40</v>
      </c>
      <c r="D70" s="47" t="s">
        <v>40</v>
      </c>
      <c r="E70" s="47" t="s">
        <v>40</v>
      </c>
      <c r="F70" s="47" t="s">
        <v>40</v>
      </c>
      <c r="G70" s="47" t="s">
        <v>40</v>
      </c>
      <c r="H70" s="47" t="s">
        <v>40</v>
      </c>
      <c r="I70" s="47" t="s">
        <v>40</v>
      </c>
      <c r="J70" s="47" t="s">
        <v>40</v>
      </c>
      <c r="K70" s="47" t="s">
        <v>40</v>
      </c>
      <c r="L70" s="47" t="s">
        <v>40</v>
      </c>
      <c r="M70" s="47" t="s">
        <v>40</v>
      </c>
      <c r="N70" s="47" t="s">
        <v>40</v>
      </c>
      <c r="O70" s="47" t="s">
        <v>40</v>
      </c>
      <c r="P70" s="47" t="s">
        <v>40</v>
      </c>
      <c r="Q70" s="47" t="s">
        <v>40</v>
      </c>
      <c r="R70" s="47" t="s">
        <v>40</v>
      </c>
      <c r="S70" s="47" t="s">
        <v>40</v>
      </c>
      <c r="T70" s="47" t="s">
        <v>40</v>
      </c>
      <c r="U70" s="49" t="s">
        <v>40</v>
      </c>
    </row>
    <row r="71" spans="1:21">
      <c r="A71" s="40" t="s">
        <v>30</v>
      </c>
      <c r="B71" s="41">
        <v>8</v>
      </c>
      <c r="C71" s="42">
        <v>7.9</v>
      </c>
      <c r="D71" s="42">
        <v>7.8</v>
      </c>
      <c r="E71" s="42">
        <v>7.7</v>
      </c>
      <c r="F71" s="42">
        <v>7.6</v>
      </c>
      <c r="G71" s="42">
        <v>7.5</v>
      </c>
      <c r="H71" s="42">
        <v>7.4</v>
      </c>
      <c r="I71" s="42">
        <v>7.3</v>
      </c>
      <c r="J71" s="42">
        <v>7.2</v>
      </c>
      <c r="K71" s="42">
        <v>7.1</v>
      </c>
      <c r="L71" s="42">
        <v>7</v>
      </c>
      <c r="M71" s="42">
        <v>6.9</v>
      </c>
      <c r="N71" s="42">
        <v>6.8</v>
      </c>
      <c r="O71" s="42">
        <v>6.7</v>
      </c>
      <c r="P71" s="42">
        <v>6.6</v>
      </c>
      <c r="Q71" s="42">
        <v>6.5</v>
      </c>
      <c r="R71" s="42">
        <v>6.4</v>
      </c>
      <c r="S71" s="42">
        <v>6.3</v>
      </c>
      <c r="T71" s="42">
        <v>6.2</v>
      </c>
      <c r="U71" s="43">
        <v>6.1</v>
      </c>
    </row>
    <row r="72" spans="1:21">
      <c r="A72" s="40" t="s">
        <v>31</v>
      </c>
      <c r="B72" s="41">
        <v>1.6</v>
      </c>
      <c r="C72" s="42">
        <v>1.58</v>
      </c>
      <c r="D72" s="42">
        <v>1.56</v>
      </c>
      <c r="E72" s="42">
        <v>1.54</v>
      </c>
      <c r="F72" s="42">
        <v>1.52</v>
      </c>
      <c r="G72" s="42">
        <v>1.5</v>
      </c>
      <c r="H72" s="42">
        <v>1.48</v>
      </c>
      <c r="I72" s="42">
        <v>1.46</v>
      </c>
      <c r="J72" s="42">
        <v>1.44</v>
      </c>
      <c r="K72" s="42">
        <v>1.42</v>
      </c>
      <c r="L72" s="42">
        <v>1.4</v>
      </c>
      <c r="M72" s="42">
        <v>1.38</v>
      </c>
      <c r="N72" s="42">
        <v>1.3599999999999999</v>
      </c>
      <c r="O72" s="42">
        <v>1.3399999999999999</v>
      </c>
      <c r="P72" s="42">
        <v>1.3199999999999998</v>
      </c>
      <c r="Q72" s="42">
        <v>1.2999999999999998</v>
      </c>
      <c r="R72" s="42">
        <v>1.2799999999999998</v>
      </c>
      <c r="S72" s="42">
        <v>1.2599999999999998</v>
      </c>
      <c r="T72" s="42">
        <v>1.2399999999999998</v>
      </c>
      <c r="U72" s="43">
        <v>1.2199999999999998</v>
      </c>
    </row>
    <row r="73" spans="1:21">
      <c r="A73" s="40" t="s">
        <v>32</v>
      </c>
      <c r="B73" s="41">
        <v>6</v>
      </c>
      <c r="C73" s="42">
        <v>5.9</v>
      </c>
      <c r="D73" s="42">
        <v>5.8000000000000007</v>
      </c>
      <c r="E73" s="42">
        <v>5.7000000000000011</v>
      </c>
      <c r="F73" s="42">
        <v>5.6000000000000014</v>
      </c>
      <c r="G73" s="42">
        <v>5.5000000000000018</v>
      </c>
      <c r="H73" s="42">
        <v>5.4000000000000021</v>
      </c>
      <c r="I73" s="42">
        <v>5.3000000000000025</v>
      </c>
      <c r="J73" s="42">
        <v>5.2000000000000028</v>
      </c>
      <c r="K73" s="42">
        <v>5.1000000000000032</v>
      </c>
      <c r="L73" s="42">
        <v>5.0000000000000036</v>
      </c>
      <c r="M73" s="42">
        <v>4.9000000000000039</v>
      </c>
      <c r="N73" s="42">
        <v>4.8000000000000043</v>
      </c>
      <c r="O73" s="42">
        <v>4.7000000000000046</v>
      </c>
      <c r="P73" s="42">
        <v>4.600000000000005</v>
      </c>
      <c r="Q73" s="42">
        <v>4.5000000000000053</v>
      </c>
      <c r="R73" s="42">
        <v>4.4000000000000057</v>
      </c>
      <c r="S73" s="42">
        <v>4.300000000000006</v>
      </c>
      <c r="T73" s="42">
        <v>4.2000000000000064</v>
      </c>
      <c r="U73" s="43">
        <v>4.1000000000000068</v>
      </c>
    </row>
    <row r="74" spans="1:21">
      <c r="A74" s="40" t="s">
        <v>33</v>
      </c>
      <c r="B74" s="41">
        <v>2</v>
      </c>
      <c r="C74" s="42">
        <v>1.9</v>
      </c>
      <c r="D74" s="42">
        <v>1.7999999999999998</v>
      </c>
      <c r="E74" s="42">
        <v>1.6999999999999997</v>
      </c>
      <c r="F74" s="42">
        <v>1.5999999999999996</v>
      </c>
      <c r="G74" s="42">
        <v>1.4999999999999996</v>
      </c>
      <c r="H74" s="42">
        <v>1.3999999999999995</v>
      </c>
      <c r="I74" s="42">
        <v>1.2999999999999994</v>
      </c>
      <c r="J74" s="42">
        <v>1.1999999999999993</v>
      </c>
      <c r="K74" s="42">
        <v>1.0999999999999992</v>
      </c>
      <c r="L74" s="42">
        <v>0.99999999999999922</v>
      </c>
      <c r="M74" s="42">
        <v>0.89999999999999925</v>
      </c>
      <c r="N74" s="42">
        <v>0.79999999999999927</v>
      </c>
      <c r="O74" s="42">
        <v>0.69999999999999929</v>
      </c>
      <c r="P74" s="42">
        <v>0.59999999999999931</v>
      </c>
      <c r="Q74" s="42">
        <v>0.49999999999999933</v>
      </c>
      <c r="R74" s="42">
        <v>0.39999999999999936</v>
      </c>
      <c r="S74" s="42">
        <v>0.29999999999999938</v>
      </c>
      <c r="T74" s="42">
        <v>0.19999999999999937</v>
      </c>
      <c r="U74" s="43">
        <v>9.9999999999999367E-2</v>
      </c>
    </row>
    <row r="75" spans="1:21">
      <c r="A75" s="40" t="s">
        <v>34</v>
      </c>
      <c r="B75" s="41">
        <v>6.5</v>
      </c>
      <c r="C75" s="42">
        <v>6.4</v>
      </c>
      <c r="D75" s="42">
        <v>6.3000000000000007</v>
      </c>
      <c r="E75" s="42">
        <v>6.2000000000000011</v>
      </c>
      <c r="F75" s="42">
        <v>6.1000000000000014</v>
      </c>
      <c r="G75" s="42">
        <v>6.0000000000000018</v>
      </c>
      <c r="H75" s="42">
        <v>5.9000000000000021</v>
      </c>
      <c r="I75" s="42">
        <v>5.8000000000000025</v>
      </c>
      <c r="J75" s="42">
        <v>5.7000000000000028</v>
      </c>
      <c r="K75" s="42">
        <v>5.6000000000000032</v>
      </c>
      <c r="L75" s="42">
        <v>5.5000000000000036</v>
      </c>
      <c r="M75" s="42">
        <v>5.4000000000000039</v>
      </c>
      <c r="N75" s="42">
        <v>5.3000000000000043</v>
      </c>
      <c r="O75" s="42">
        <v>5.2000000000000046</v>
      </c>
      <c r="P75" s="42">
        <v>5.100000000000005</v>
      </c>
      <c r="Q75" s="42">
        <v>5.0000000000000053</v>
      </c>
      <c r="R75" s="42">
        <v>4.9000000000000057</v>
      </c>
      <c r="S75" s="42">
        <v>4.800000000000006</v>
      </c>
      <c r="T75" s="42">
        <v>4.7000000000000064</v>
      </c>
      <c r="U75" s="43">
        <v>4.6000000000000068</v>
      </c>
    </row>
    <row r="76" spans="1:21">
      <c r="A76" s="40" t="s">
        <v>35</v>
      </c>
      <c r="B76" s="41">
        <v>7</v>
      </c>
      <c r="C76" s="41">
        <v>6.9</v>
      </c>
      <c r="D76" s="41">
        <v>6.8000000000000007</v>
      </c>
      <c r="E76" s="41">
        <v>6.7000000000000011</v>
      </c>
      <c r="F76" s="41">
        <v>6.6000000000000014</v>
      </c>
      <c r="G76" s="41">
        <v>6.5000000000000018</v>
      </c>
      <c r="H76" s="41">
        <v>6.4000000000000021</v>
      </c>
      <c r="I76" s="41">
        <v>6.3000000000000025</v>
      </c>
      <c r="J76" s="41">
        <v>6.2000000000000028</v>
      </c>
      <c r="K76" s="41">
        <v>6.1000000000000032</v>
      </c>
      <c r="L76" s="41">
        <v>6.0000000000000036</v>
      </c>
      <c r="M76" s="41">
        <v>5.9000000000000039</v>
      </c>
      <c r="N76" s="41">
        <v>5.8000000000000043</v>
      </c>
      <c r="O76" s="41">
        <v>5.7000000000000046</v>
      </c>
      <c r="P76" s="41">
        <v>5.600000000000005</v>
      </c>
      <c r="Q76" s="41">
        <v>5.5000000000000053</v>
      </c>
      <c r="R76" s="41">
        <v>5.4000000000000057</v>
      </c>
      <c r="S76" s="41">
        <v>5.300000000000006</v>
      </c>
      <c r="T76" s="41">
        <v>5.2000000000000064</v>
      </c>
      <c r="U76" s="43">
        <v>5.1000000000000068</v>
      </c>
    </row>
    <row r="77" spans="1:21">
      <c r="A77" s="40" t="s">
        <v>36</v>
      </c>
      <c r="B77" s="41">
        <v>6</v>
      </c>
      <c r="C77" s="41">
        <v>5.9</v>
      </c>
      <c r="D77" s="41">
        <v>5.8000000000000007</v>
      </c>
      <c r="E77" s="41">
        <v>5.7000000000000011</v>
      </c>
      <c r="F77" s="41">
        <v>5.6000000000000014</v>
      </c>
      <c r="G77" s="41">
        <v>5.5000000000000018</v>
      </c>
      <c r="H77" s="41">
        <v>5.4000000000000021</v>
      </c>
      <c r="I77" s="41">
        <v>5.3000000000000025</v>
      </c>
      <c r="J77" s="41">
        <v>5.2000000000000028</v>
      </c>
      <c r="K77" s="41">
        <v>5.1000000000000032</v>
      </c>
      <c r="L77" s="41">
        <v>5.0000000000000036</v>
      </c>
      <c r="M77" s="41">
        <v>4.9000000000000039</v>
      </c>
      <c r="N77" s="41">
        <v>4.8000000000000043</v>
      </c>
      <c r="O77" s="41">
        <v>4.7000000000000046</v>
      </c>
      <c r="P77" s="41">
        <v>4.600000000000005</v>
      </c>
      <c r="Q77" s="41">
        <v>4.5000000000000053</v>
      </c>
      <c r="R77" s="41">
        <v>4.4000000000000057</v>
      </c>
      <c r="S77" s="41">
        <v>4.300000000000006</v>
      </c>
      <c r="T77" s="41">
        <v>4.2000000000000064</v>
      </c>
      <c r="U77" s="43">
        <v>4.1000000000000068</v>
      </c>
    </row>
    <row r="78" spans="1:21">
      <c r="A78" s="40" t="s">
        <v>37</v>
      </c>
      <c r="B78" s="48">
        <v>10</v>
      </c>
      <c r="C78" s="48" t="s">
        <v>40</v>
      </c>
      <c r="D78" s="48">
        <v>9</v>
      </c>
      <c r="E78" s="48" t="s">
        <v>40</v>
      </c>
      <c r="F78" s="48">
        <v>8</v>
      </c>
      <c r="G78" s="48" t="s">
        <v>40</v>
      </c>
      <c r="H78" s="48">
        <v>7</v>
      </c>
      <c r="I78" s="48" t="s">
        <v>40</v>
      </c>
      <c r="J78" s="48">
        <v>6</v>
      </c>
      <c r="K78" s="48" t="s">
        <v>40</v>
      </c>
      <c r="L78" s="48">
        <v>5</v>
      </c>
      <c r="M78" s="48" t="s">
        <v>40</v>
      </c>
      <c r="N78" s="48">
        <v>4</v>
      </c>
      <c r="O78" s="48" t="s">
        <v>40</v>
      </c>
      <c r="P78" s="48">
        <v>3</v>
      </c>
      <c r="Q78" s="48" t="s">
        <v>40</v>
      </c>
      <c r="R78" s="48">
        <v>2</v>
      </c>
      <c r="S78" s="48" t="s">
        <v>40</v>
      </c>
      <c r="T78" s="48">
        <v>1</v>
      </c>
      <c r="U78" s="46" t="s">
        <v>40</v>
      </c>
    </row>
    <row r="79" spans="1:21">
      <c r="A79" s="40" t="s">
        <v>39</v>
      </c>
      <c r="B79" s="48">
        <v>200</v>
      </c>
      <c r="C79" s="48">
        <f>B79-20</f>
        <v>180</v>
      </c>
      <c r="D79" s="48">
        <f t="shared" ref="D79:L79" si="6">C79-20</f>
        <v>160</v>
      </c>
      <c r="E79" s="48">
        <f t="shared" si="6"/>
        <v>140</v>
      </c>
      <c r="F79" s="48">
        <f t="shared" si="6"/>
        <v>120</v>
      </c>
      <c r="G79" s="48">
        <f t="shared" si="6"/>
        <v>100</v>
      </c>
      <c r="H79" s="48">
        <f t="shared" si="6"/>
        <v>80</v>
      </c>
      <c r="I79" s="48">
        <f t="shared" si="6"/>
        <v>60</v>
      </c>
      <c r="J79" s="48">
        <f>I79-20</f>
        <v>40</v>
      </c>
      <c r="K79" s="48">
        <f t="shared" si="6"/>
        <v>20</v>
      </c>
      <c r="L79" s="48">
        <f t="shared" si="6"/>
        <v>0</v>
      </c>
      <c r="M79" s="48" t="s">
        <v>40</v>
      </c>
      <c r="N79" s="48" t="s">
        <v>40</v>
      </c>
      <c r="O79" s="48" t="s">
        <v>40</v>
      </c>
      <c r="P79" s="48" t="s">
        <v>40</v>
      </c>
      <c r="Q79" s="48" t="s">
        <v>40</v>
      </c>
      <c r="R79" s="48" t="s">
        <v>40</v>
      </c>
      <c r="S79" s="48" t="s">
        <v>40</v>
      </c>
      <c r="T79" s="48" t="s">
        <v>40</v>
      </c>
      <c r="U79" s="46" t="s">
        <v>40</v>
      </c>
    </row>
    <row r="80" spans="1:21">
      <c r="A80" s="40" t="s">
        <v>156</v>
      </c>
      <c r="B80" s="41">
        <v>16</v>
      </c>
      <c r="C80" s="42">
        <v>16.05</v>
      </c>
      <c r="D80" s="41">
        <v>16.100000000000001</v>
      </c>
      <c r="E80" s="41">
        <v>16.150000000000002</v>
      </c>
      <c r="F80" s="41">
        <v>16.200000000000003</v>
      </c>
      <c r="G80" s="41">
        <v>16.250000000000004</v>
      </c>
      <c r="H80" s="41">
        <v>16.300000000000004</v>
      </c>
      <c r="I80" s="41">
        <v>16.350000000000005</v>
      </c>
      <c r="J80" s="41">
        <v>16.400000000000006</v>
      </c>
      <c r="K80" s="41">
        <v>16.450000000000006</v>
      </c>
      <c r="L80" s="41">
        <v>16.500000000000007</v>
      </c>
      <c r="M80" s="41">
        <v>16.550000000000008</v>
      </c>
      <c r="N80" s="41">
        <v>16.600000000000009</v>
      </c>
      <c r="O80" s="41">
        <v>16.650000000000009</v>
      </c>
      <c r="P80" s="41">
        <v>16.70000000000001</v>
      </c>
      <c r="Q80" s="41">
        <v>16.750000000000011</v>
      </c>
      <c r="R80" s="41">
        <v>16.800000000000011</v>
      </c>
      <c r="S80" s="41">
        <v>16.850000000000012</v>
      </c>
      <c r="T80" s="41">
        <v>16.900000000000013</v>
      </c>
      <c r="U80" s="218">
        <v>16.950000000000014</v>
      </c>
    </row>
    <row r="81" spans="1:21">
      <c r="A81" s="40" t="s">
        <v>77</v>
      </c>
      <c r="B81" s="219">
        <v>20</v>
      </c>
      <c r="C81" s="45">
        <v>19</v>
      </c>
      <c r="D81" s="45">
        <v>18</v>
      </c>
      <c r="E81" s="45">
        <v>17</v>
      </c>
      <c r="F81" s="45">
        <v>16</v>
      </c>
      <c r="G81" s="45">
        <v>15</v>
      </c>
      <c r="H81" s="45">
        <v>14</v>
      </c>
      <c r="I81" s="45">
        <v>13</v>
      </c>
      <c r="J81" s="45">
        <v>12</v>
      </c>
      <c r="K81" s="45">
        <v>11</v>
      </c>
      <c r="L81" s="45">
        <v>10</v>
      </c>
      <c r="M81" s="45">
        <v>9</v>
      </c>
      <c r="N81" s="45">
        <v>8</v>
      </c>
      <c r="O81" s="45">
        <v>7</v>
      </c>
      <c r="P81" s="45">
        <v>6</v>
      </c>
      <c r="Q81" s="45">
        <v>5</v>
      </c>
      <c r="R81" s="45">
        <v>4</v>
      </c>
      <c r="S81" s="45">
        <v>3</v>
      </c>
      <c r="T81" s="45">
        <v>2</v>
      </c>
      <c r="U81" s="46">
        <v>1</v>
      </c>
    </row>
  </sheetData>
  <mergeCells count="1">
    <mergeCell ref="A1:U1"/>
  </mergeCells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入力</vt:lpstr>
      <vt:lpstr>全体項目一覧</vt:lpstr>
      <vt:lpstr>表示変換</vt:lpstr>
      <vt:lpstr>特定項目一覧</vt:lpstr>
      <vt:lpstr>個人</vt:lpstr>
      <vt:lpstr>得点表_女子</vt:lpstr>
    </vt:vector>
  </TitlesOfParts>
  <Manager>CEO 小室匡史</Manager>
  <Company>小室コンサルティンググループ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Komuro Consulting Group 小室匡史</dc:creator>
  <dc:description>許可無き無断使用を禁ず．問い合わせ先：小室匡史 sports@komurocg.com</dc:description>
  <cp:lastModifiedBy>小室</cp:lastModifiedBy>
  <cp:lastPrinted>2013-03-24T10:40:18Z</cp:lastPrinted>
  <dcterms:created xsi:type="dcterms:W3CDTF">2010-03-31T01:55:00Z</dcterms:created>
  <dcterms:modified xsi:type="dcterms:W3CDTF">2016-04-06T11:21:01Z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1810992699</vt:i4>
  </property>
  <property fmtid="{D5CDD505-2E9C-101B-9397-08002B2CF9AE}" pid="3" name="_EmailSubject">
    <vt:lpwstr>個別レーダーチャート</vt:lpwstr>
  </property>
  <property fmtid="{D5CDD505-2E9C-101B-9397-08002B2CF9AE}" pid="4" name="_AuthorEmail">
    <vt:lpwstr>torigoe-sm@hishokai.or.jp</vt:lpwstr>
  </property>
  <property fmtid="{D5CDD505-2E9C-101B-9397-08002B2CF9AE}" pid="5" name="_AuthorEmailDisplayName">
    <vt:lpwstr>鳥越　隼</vt:lpwstr>
  </property>
  <property fmtid="{D5CDD505-2E9C-101B-9397-08002B2CF9AE}" pid="6" name="_ReviewingToolsShownOnce">
    <vt:lpwstr/>
  </property>
</Properties>
</file>