
<file path=[Content_Types].xml><?xml version="1.0" encoding="utf-8"?>
<Types xmlns="http://schemas.openxmlformats.org/package/2006/content-types">
  <Override PartName="/xl/styles.xml" ContentType="application/vnd.openxmlformats-officedocument.spreadsheetml.styles+xml"/>
  <Override PartName="/xl/charts/chart4.xml" ContentType="application/vnd.openxmlformats-officedocument.drawingml.chart+xml"/>
  <Override PartName="/xl/charts/chart178.xml" ContentType="application/vnd.openxmlformats-officedocument.drawingml.chart+xml"/>
  <Override PartName="/xl/worksheets/sheet7.xml" ContentType="application/vnd.openxmlformats-officedocument.spreadsheetml.worksheet+xml"/>
  <Override PartName="/xl/charts/chart78.xml" ContentType="application/vnd.openxmlformats-officedocument.drawingml.chart+xml"/>
  <Override PartName="/xl/charts/chart89.xml" ContentType="application/vnd.openxmlformats-officedocument.drawingml.chart+xml"/>
  <Override PartName="/xl/charts/chart109.xml" ContentType="application/vnd.openxmlformats-officedocument.drawingml.chart+xml"/>
  <Override PartName="/xl/charts/chart138.xml" ContentType="application/vnd.openxmlformats-officedocument.drawingml.chart+xml"/>
  <Override PartName="/xl/charts/chart156.xml" ContentType="application/vnd.openxmlformats-officedocument.drawingml.chart+xml"/>
  <Override PartName="/xl/charts/chart167.xml" ContentType="application/vnd.openxmlformats-officedocument.drawingml.chart+xml"/>
  <Default Extension="xml" ContentType="application/xml"/>
  <Override PartName="/xl/charts/chart49.xml" ContentType="application/vnd.openxmlformats-officedocument.drawingml.chart+xml"/>
  <Override PartName="/xl/drawings/drawing2.xml" ContentType="application/vnd.openxmlformats-officedocument.drawing+xml"/>
  <Override PartName="/xl/charts/chart67.xml" ContentType="application/vnd.openxmlformats-officedocument.drawingml.chart+xml"/>
  <Override PartName="/xl/charts/chart96.xml" ContentType="application/vnd.openxmlformats-officedocument.drawingml.chart+xml"/>
  <Override PartName="/xl/charts/chart116.xml" ContentType="application/vnd.openxmlformats-officedocument.drawingml.chart+xml"/>
  <Override PartName="/xl/charts/chart127.xml" ContentType="application/vnd.openxmlformats-officedocument.drawingml.chart+xml"/>
  <Override PartName="/xl/charts/chart145.xml" ContentType="application/vnd.openxmlformats-officedocument.drawingml.chart+xml"/>
  <Override PartName="/xl/charts/chart163.xml" ContentType="application/vnd.openxmlformats-officedocument.drawingml.chart+xml"/>
  <Override PartName="/xl/charts/chart174.xml" ContentType="application/vnd.openxmlformats-officedocument.drawingml.chart+xml"/>
  <Override PartName="/xl/worksheets/sheet3.xml" ContentType="application/vnd.openxmlformats-officedocument.spreadsheetml.worksheet+xml"/>
  <Override PartName="/xl/charts/chart27.xml" ContentType="application/vnd.openxmlformats-officedocument.drawingml.chart+xml"/>
  <Override PartName="/xl/charts/chart38.xml" ContentType="application/vnd.openxmlformats-officedocument.drawingml.chart+xml"/>
  <Override PartName="/xl/charts/chart56.xml" ContentType="application/vnd.openxmlformats-officedocument.drawingml.chart+xml"/>
  <Override PartName="/xl/charts/chart74.xml" ContentType="application/vnd.openxmlformats-officedocument.drawingml.chart+xml"/>
  <Override PartName="/xl/charts/chart85.xml" ContentType="application/vnd.openxmlformats-officedocument.drawingml.chart+xml"/>
  <Override PartName="/xl/charts/chart105.xml" ContentType="application/vnd.openxmlformats-officedocument.drawingml.chart+xml"/>
  <Override PartName="/xl/charts/chart134.xml" ContentType="application/vnd.openxmlformats-officedocument.drawingml.chart+xml"/>
  <Override PartName="/xl/charts/chart152.xml" ContentType="application/vnd.openxmlformats-officedocument.drawingml.chart+xml"/>
  <Override PartName="/xl/charts/chart181.xml" ContentType="application/vnd.openxmlformats-officedocument.drawingml.chart+xml"/>
  <Override PartName="/xl/charts/chart16.xml" ContentType="application/vnd.openxmlformats-officedocument.drawingml.chart+xml"/>
  <Override PartName="/xl/charts/chart34.xml" ContentType="application/vnd.openxmlformats-officedocument.drawingml.chart+xml"/>
  <Override PartName="/xl/charts/chart45.xml" ContentType="application/vnd.openxmlformats-officedocument.drawingml.chart+xml"/>
  <Override PartName="/xl/charts/chart63.xml" ContentType="application/vnd.openxmlformats-officedocument.drawingml.chart+xml"/>
  <Override PartName="/xl/charts/chart81.xml" ContentType="application/vnd.openxmlformats-officedocument.drawingml.chart+xml"/>
  <Override PartName="/xl/charts/chart92.xml" ContentType="application/vnd.openxmlformats-officedocument.drawingml.chart+xml"/>
  <Override PartName="/xl/charts/chart112.xml" ContentType="application/vnd.openxmlformats-officedocument.drawingml.chart+xml"/>
  <Override PartName="/xl/charts/chart123.xml" ContentType="application/vnd.openxmlformats-officedocument.drawingml.chart+xml"/>
  <Override PartName="/xl/charts/chart141.xml" ContentType="application/vnd.openxmlformats-officedocument.drawingml.chart+xml"/>
  <Override PartName="/xl/charts/chart170.xml" ContentType="application/vnd.openxmlformats-officedocument.drawingml.chart+xml"/>
  <Override PartName="/xl/sharedStrings.xml" ContentType="application/vnd.openxmlformats-officedocument.spreadsheetml.sharedStrings+xml"/>
  <Override PartName="/xl/charts/chart23.xml" ContentType="application/vnd.openxmlformats-officedocument.drawingml.chart+xml"/>
  <Override PartName="/xl/charts/chart52.xml" ContentType="application/vnd.openxmlformats-officedocument.drawingml.chart+xml"/>
  <Override PartName="/xl/charts/chart70.xml" ContentType="application/vnd.openxmlformats-officedocument.drawingml.chart+xml"/>
  <Override PartName="/xl/charts/chart101.xml" ContentType="application/vnd.openxmlformats-officedocument.drawingml.chart+xml"/>
  <Override PartName="/xl/charts/chart130.xml" ContentType="application/vnd.openxmlformats-officedocument.drawingml.chart+xml"/>
  <Override PartName="/xl/charts/chart9.xml" ContentType="application/vnd.openxmlformats-officedocument.drawingml.chart+xml"/>
  <Override PartName="/xl/charts/chart12.xml" ContentType="application/vnd.openxmlformats-officedocument.drawingml.chart+xml"/>
  <Override PartName="/xl/charts/chart30.xml" ContentType="application/vnd.openxmlformats-officedocument.drawingml.chart+xml"/>
  <Override PartName="/xl/charts/chart41.xml" ContentType="application/vnd.openxmlformats-officedocument.drawingml.chart+xml"/>
  <Default Extension="bin" ContentType="application/vnd.openxmlformats-officedocument.spreadsheetml.printerSettings"/>
  <Override PartName="/xl/charts/chart179.xml" ContentType="application/vnd.openxmlformats-officedocument.drawingml.chart+xml"/>
  <Override PartName="/xl/charts/chart5.xml" ContentType="application/vnd.openxmlformats-officedocument.drawingml.chart+xml"/>
  <Override PartName="/xl/charts/chart139.xml" ContentType="application/vnd.openxmlformats-officedocument.drawingml.chart+xml"/>
  <Override PartName="/xl/charts/chart168.xml" ContentType="application/vnd.openxmlformats-officedocument.drawingml.chart+xml"/>
  <Override PartName="/xl/worksheets/sheet8.xml" ContentType="application/vnd.openxmlformats-officedocument.spreadsheetml.worksheet+xml"/>
  <Override PartName="/xl/charts/chart79.xml" ContentType="application/vnd.openxmlformats-officedocument.drawingml.chart+xml"/>
  <Override PartName="/xl/charts/chart97.xml" ContentType="application/vnd.openxmlformats-officedocument.drawingml.chart+xml"/>
  <Override PartName="/xl/charts/chart128.xml" ContentType="application/vnd.openxmlformats-officedocument.drawingml.chart+xml"/>
  <Override PartName="/xl/charts/chart157.xml" ContentType="application/vnd.openxmlformats-officedocument.drawingml.chart+xml"/>
  <Override PartName="/xl/charts/chart175.xml" ContentType="application/vnd.openxmlformats-officedocument.drawingml.char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charts/chart1.xml" ContentType="application/vnd.openxmlformats-officedocument.drawingml.chart+xml"/>
  <Override PartName="/xl/charts/chart39.xml" ContentType="application/vnd.openxmlformats-officedocument.drawingml.chart+xml"/>
  <Override PartName="/xl/charts/chart57.xml" ContentType="application/vnd.openxmlformats-officedocument.drawingml.chart+xml"/>
  <Override PartName="/xl/charts/chart68.xml" ContentType="application/vnd.openxmlformats-officedocument.drawingml.chart+xml"/>
  <Override PartName="/xl/charts/chart86.xml" ContentType="application/vnd.openxmlformats-officedocument.drawingml.chart+xml"/>
  <Override PartName="/xl/charts/chart117.xml" ContentType="application/vnd.openxmlformats-officedocument.drawingml.chart+xml"/>
  <Override PartName="/xl/charts/chart135.xml" ContentType="application/vnd.openxmlformats-officedocument.drawingml.chart+xml"/>
  <Override PartName="/xl/charts/chart146.xml" ContentType="application/vnd.openxmlformats-officedocument.drawingml.chart+xml"/>
  <Override PartName="/xl/charts/chart164.xml" ContentType="application/vnd.openxmlformats-officedocument.drawingml.chart+xml"/>
  <Override PartName="/docProps/app.xml" ContentType="application/vnd.openxmlformats-officedocument.extended-properties+xml"/>
  <Override PartName="/xl/charts/chart28.xml" ContentType="application/vnd.openxmlformats-officedocument.drawingml.chart+xml"/>
  <Override PartName="/xl/charts/chart46.xml" ContentType="application/vnd.openxmlformats-officedocument.drawingml.chart+xml"/>
  <Override PartName="/xl/charts/chart75.xml" ContentType="application/vnd.openxmlformats-officedocument.drawingml.chart+xml"/>
  <Override PartName="/xl/charts/chart93.xml" ContentType="application/vnd.openxmlformats-officedocument.drawingml.chart+xml"/>
  <Override PartName="/xl/charts/chart106.xml" ContentType="application/vnd.openxmlformats-officedocument.drawingml.chart+xml"/>
  <Override PartName="/xl/charts/chart124.xml" ContentType="application/vnd.openxmlformats-officedocument.drawingml.chart+xml"/>
  <Override PartName="/xl/charts/chart142.xml" ContentType="application/vnd.openxmlformats-officedocument.drawingml.chart+xml"/>
  <Override PartName="/xl/charts/chart153.xml" ContentType="application/vnd.openxmlformats-officedocument.drawingml.chart+xml"/>
  <Override PartName="/xl/charts/chart171.xml" ContentType="application/vnd.openxmlformats-officedocument.drawingml.chart+xml"/>
  <Override PartName="/xl/charts/chart17.xml" ContentType="application/vnd.openxmlformats-officedocument.drawingml.chart+xml"/>
  <Override PartName="/xl/charts/chart35.xml" ContentType="application/vnd.openxmlformats-officedocument.drawingml.chart+xml"/>
  <Override PartName="/xl/charts/chart53.xml" ContentType="application/vnd.openxmlformats-officedocument.drawingml.chart+xml"/>
  <Override PartName="/xl/charts/chart64.xml" ContentType="application/vnd.openxmlformats-officedocument.drawingml.chart+xml"/>
  <Override PartName="/xl/charts/chart82.xml" ContentType="application/vnd.openxmlformats-officedocument.drawingml.chart+xml"/>
  <Override PartName="/xl/charts/chart113.xml" ContentType="application/vnd.openxmlformats-officedocument.drawingml.chart+xml"/>
  <Override PartName="/xl/charts/chart131.xml" ContentType="application/vnd.openxmlformats-officedocument.drawingml.chart+xml"/>
  <Override PartName="/xl/charts/chart160.xml" ContentType="application/vnd.openxmlformats-officedocument.drawingml.chart+xml"/>
  <Override PartName="/xl/calcChain.xml" ContentType="application/vnd.openxmlformats-officedocument.spreadsheetml.calcChain+xml"/>
  <Override PartName="/xl/charts/chart13.xml" ContentType="application/vnd.openxmlformats-officedocument.drawingml.chart+xml"/>
  <Override PartName="/xl/charts/chart24.xml" ContentType="application/vnd.openxmlformats-officedocument.drawingml.chart+xml"/>
  <Override PartName="/xl/charts/chart42.xml" ContentType="application/vnd.openxmlformats-officedocument.drawingml.chart+xml"/>
  <Override PartName="/xl/charts/chart71.xml" ContentType="application/vnd.openxmlformats-officedocument.drawingml.chart+xml"/>
  <Override PartName="/xl/charts/chart102.xml" ContentType="application/vnd.openxmlformats-officedocument.drawingml.chart+xml"/>
  <Override PartName="/xl/charts/chart120.xml" ContentType="application/vnd.openxmlformats-officedocument.drawingml.chart+xml"/>
  <Override PartName="/xl/charts/chart31.xml" ContentType="application/vnd.openxmlformats-officedocument.drawingml.chart+xml"/>
  <Override PartName="/xl/charts/chart60.xml" ContentType="application/vnd.openxmlformats-officedocument.drawingml.chart+xml"/>
  <Override PartName="/docProps/core.xml" ContentType="application/vnd.openxmlformats-package.core-properties+xml"/>
  <Override PartName="/xl/charts/chart6.xml" ContentType="application/vnd.openxmlformats-officedocument.drawingml.chart+xml"/>
  <Override PartName="/xl/charts/chart20.xml" ContentType="application/vnd.openxmlformats-officedocument.drawingml.char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charts/chart158.xml" ContentType="application/vnd.openxmlformats-officedocument.drawingml.chart+xml"/>
  <Override PartName="/xl/charts/chart169.xml" ContentType="application/vnd.openxmlformats-officedocument.drawingml.chart+xml"/>
  <Override PartName="/xl/charts/chart2.xml" ContentType="application/vnd.openxmlformats-officedocument.drawingml.chart+xml"/>
  <Override PartName="/xl/charts/chart69.xml" ContentType="application/vnd.openxmlformats-officedocument.drawingml.chart+xml"/>
  <Override PartName="/xl/charts/chart98.xml" ContentType="application/vnd.openxmlformats-officedocument.drawingml.chart+xml"/>
  <Override PartName="/xl/charts/chart118.xml" ContentType="application/vnd.openxmlformats-officedocument.drawingml.chart+xml"/>
  <Override PartName="/xl/charts/chart129.xml" ContentType="application/vnd.openxmlformats-officedocument.drawingml.chart+xml"/>
  <Override PartName="/xl/charts/chart147.xml" ContentType="application/vnd.openxmlformats-officedocument.drawingml.chart+xml"/>
  <Override PartName="/xl/charts/chart165.xml" ContentType="application/vnd.openxmlformats-officedocument.drawingml.chart+xml"/>
  <Override PartName="/xl/charts/chart176.xml" ContentType="application/vnd.openxmlformats-officedocument.drawingml.chart+xml"/>
  <Default Extension="rels" ContentType="application/vnd.openxmlformats-package.relationships+xml"/>
  <Override PartName="/xl/worksheets/sheet5.xml" ContentType="application/vnd.openxmlformats-officedocument.spreadsheetml.worksheet+xml"/>
  <Override PartName="/xl/charts/chart29.xml" ContentType="application/vnd.openxmlformats-officedocument.drawingml.chart+xml"/>
  <Override PartName="/xl/charts/chart58.xml" ContentType="application/vnd.openxmlformats-officedocument.drawingml.chart+xml"/>
  <Override PartName="/xl/charts/chart76.xml" ContentType="application/vnd.openxmlformats-officedocument.drawingml.chart+xml"/>
  <Override PartName="/xl/charts/chart87.xml" ContentType="application/vnd.openxmlformats-officedocument.drawingml.chart+xml"/>
  <Override PartName="/xl/charts/chart107.xml" ContentType="application/vnd.openxmlformats-officedocument.drawingml.chart+xml"/>
  <Override PartName="/xl/charts/chart136.xml" ContentType="application/vnd.openxmlformats-officedocument.drawingml.chart+xml"/>
  <Override PartName="/xl/charts/chart154.xml" ContentType="application/vnd.openxmlformats-officedocument.drawingml.chart+xml"/>
  <Override PartName="/xl/charts/chart18.xml" ContentType="application/vnd.openxmlformats-officedocument.drawingml.chart+xml"/>
  <Override PartName="/xl/charts/chart36.xml" ContentType="application/vnd.openxmlformats-officedocument.drawingml.chart+xml"/>
  <Override PartName="/xl/charts/chart47.xml" ContentType="application/vnd.openxmlformats-officedocument.drawingml.chart+xml"/>
  <Override PartName="/xl/charts/chart65.xml" ContentType="application/vnd.openxmlformats-officedocument.drawingml.chart+xml"/>
  <Override PartName="/xl/charts/chart83.xml" ContentType="application/vnd.openxmlformats-officedocument.drawingml.chart+xml"/>
  <Override PartName="/xl/charts/chart94.xml" ContentType="application/vnd.openxmlformats-officedocument.drawingml.chart+xml"/>
  <Override PartName="/xl/charts/chart114.xml" ContentType="application/vnd.openxmlformats-officedocument.drawingml.chart+xml"/>
  <Override PartName="/xl/charts/chart125.xml" ContentType="application/vnd.openxmlformats-officedocument.drawingml.chart+xml"/>
  <Override PartName="/xl/charts/chart143.xml" ContentType="application/vnd.openxmlformats-officedocument.drawingml.chart+xml"/>
  <Override PartName="/xl/charts/chart161.xml" ContentType="application/vnd.openxmlformats-officedocument.drawingml.chart+xml"/>
  <Override PartName="/xl/charts/chart172.xml" ContentType="application/vnd.openxmlformats-officedocument.drawingml.chart+xml"/>
  <Override PartName="/xl/worksheets/sheet1.xml" ContentType="application/vnd.openxmlformats-officedocument.spreadsheetml.worksheet+xml"/>
  <Override PartName="/xl/charts/chart25.xml" ContentType="application/vnd.openxmlformats-officedocument.drawingml.chart+xml"/>
  <Override PartName="/xl/charts/chart54.xml" ContentType="application/vnd.openxmlformats-officedocument.drawingml.chart+xml"/>
  <Override PartName="/xl/charts/chart72.xml" ContentType="application/vnd.openxmlformats-officedocument.drawingml.chart+xml"/>
  <Override PartName="/xl/charts/chart103.xml" ContentType="application/vnd.openxmlformats-officedocument.drawingml.chart+xml"/>
  <Override PartName="/xl/charts/chart132.xml" ContentType="application/vnd.openxmlformats-officedocument.drawingml.chart+xml"/>
  <Override PartName="/xl/charts/chart150.xml" ContentType="application/vnd.openxmlformats-officedocument.drawingml.chart+xml"/>
  <Override PartName="/xl/charts/chart14.xml" ContentType="application/vnd.openxmlformats-officedocument.drawingml.chart+xml"/>
  <Override PartName="/xl/charts/chart32.xml" ContentType="application/vnd.openxmlformats-officedocument.drawingml.chart+xml"/>
  <Override PartName="/xl/charts/chart43.xml" ContentType="application/vnd.openxmlformats-officedocument.drawingml.chart+xml"/>
  <Override PartName="/xl/charts/chart61.xml" ContentType="application/vnd.openxmlformats-officedocument.drawingml.chart+xml"/>
  <Override PartName="/xl/charts/chart90.xml" ContentType="application/vnd.openxmlformats-officedocument.drawingml.chart+xml"/>
  <Override PartName="/xl/charts/chart110.xml" ContentType="application/vnd.openxmlformats-officedocument.drawingml.chart+xml"/>
  <Override PartName="/xl/charts/chart121.xml" ContentType="application/vnd.openxmlformats-officedocument.drawingml.chart+xml"/>
  <Override PartName="/xl/charts/chart21.xml" ContentType="application/vnd.openxmlformats-officedocument.drawingml.chart+xml"/>
  <Override PartName="/xl/charts/chart50.xml" ContentType="application/vnd.openxmlformats-officedocument.drawingml.chart+xml"/>
  <Override PartName="/xl/charts/chart7.xml" ContentType="application/vnd.openxmlformats-officedocument.drawingml.chart+xml"/>
  <Override PartName="/xl/charts/chart10.xml" ContentType="application/vnd.openxmlformats-officedocument.drawingml.chart+xml"/>
  <Override PartName="/xl/charts/chart99.xml" ContentType="application/vnd.openxmlformats-officedocument.drawingml.chart+xml"/>
  <Override PartName="/xl/charts/chart159.xml" ContentType="application/vnd.openxmlformats-officedocument.drawingml.chart+xml"/>
  <Override PartName="/xl/charts/chart177.xml" ContentType="application/vnd.openxmlformats-officedocument.drawingml.chart+xml"/>
  <Override PartName="/xl/worksheets/sheet6.xml" ContentType="application/vnd.openxmlformats-officedocument.spreadsheetml.worksheet+xml"/>
  <Override PartName="/xl/charts/chart3.xml" ContentType="application/vnd.openxmlformats-officedocument.drawingml.chart+xml"/>
  <Override PartName="/xl/charts/chart59.xml" ContentType="application/vnd.openxmlformats-officedocument.drawingml.chart+xml"/>
  <Override PartName="/xl/charts/chart88.xml" ContentType="application/vnd.openxmlformats-officedocument.drawingml.chart+xml"/>
  <Override PartName="/xl/charts/chart119.xml" ContentType="application/vnd.openxmlformats-officedocument.drawingml.chart+xml"/>
  <Override PartName="/xl/charts/chart137.xml" ContentType="application/vnd.openxmlformats-officedocument.drawingml.chart+xml"/>
  <Override PartName="/xl/charts/chart148.xml" ContentType="application/vnd.openxmlformats-officedocument.drawingml.chart+xml"/>
  <Override PartName="/xl/charts/chart166.xml" ContentType="application/vnd.openxmlformats-officedocument.drawingml.chart+xml"/>
  <Override PartName="/xl/charts/chart48.xml" ContentType="application/vnd.openxmlformats-officedocument.drawingml.chart+xml"/>
  <Override PartName="/xl/charts/chart77.xml" ContentType="application/vnd.openxmlformats-officedocument.drawingml.chart+xml"/>
  <Override PartName="/xl/charts/chart95.xml" ContentType="application/vnd.openxmlformats-officedocument.drawingml.chart+xml"/>
  <Override PartName="/xl/charts/chart108.xml" ContentType="application/vnd.openxmlformats-officedocument.drawingml.chart+xml"/>
  <Override PartName="/xl/charts/chart126.xml" ContentType="application/vnd.openxmlformats-officedocument.drawingml.chart+xml"/>
  <Override PartName="/xl/charts/chart155.xml" ContentType="application/vnd.openxmlformats-officedocument.drawingml.chart+xml"/>
  <Override PartName="/xl/charts/chart173.xml" ContentType="application/vnd.openxmlformats-officedocument.drawingml.chart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charts/chart19.xml" ContentType="application/vnd.openxmlformats-officedocument.drawingml.chart+xml"/>
  <Override PartName="/xl/charts/chart37.xml" ContentType="application/vnd.openxmlformats-officedocument.drawingml.chart+xml"/>
  <Override PartName="/xl/charts/chart55.xml" ContentType="application/vnd.openxmlformats-officedocument.drawingml.chart+xml"/>
  <Override PartName="/xl/charts/chart66.xml" ContentType="application/vnd.openxmlformats-officedocument.drawingml.chart+xml"/>
  <Override PartName="/xl/charts/chart84.xml" ContentType="application/vnd.openxmlformats-officedocument.drawingml.chart+xml"/>
  <Override PartName="/xl/charts/chart115.xml" ContentType="application/vnd.openxmlformats-officedocument.drawingml.chart+xml"/>
  <Override PartName="/xl/charts/chart133.xml" ContentType="application/vnd.openxmlformats-officedocument.drawingml.chart+xml"/>
  <Override PartName="/xl/charts/chart144.xml" ContentType="application/vnd.openxmlformats-officedocument.drawingml.chart+xml"/>
  <Override PartName="/xl/charts/chart162.xml" ContentType="application/vnd.openxmlformats-officedocument.drawingml.chart+xml"/>
  <Override PartName="/xl/charts/chart180.xml" ContentType="application/vnd.openxmlformats-officedocument.drawingml.chart+xml"/>
  <Override PartName="/xl/charts/chart26.xml" ContentType="application/vnd.openxmlformats-officedocument.drawingml.chart+xml"/>
  <Override PartName="/xl/charts/chart44.xml" ContentType="application/vnd.openxmlformats-officedocument.drawingml.chart+xml"/>
  <Override PartName="/xl/charts/chart73.xml" ContentType="application/vnd.openxmlformats-officedocument.drawingml.chart+xml"/>
  <Override PartName="/xl/charts/chart91.xml" ContentType="application/vnd.openxmlformats-officedocument.drawingml.chart+xml"/>
  <Override PartName="/xl/charts/chart104.xml" ContentType="application/vnd.openxmlformats-officedocument.drawingml.chart+xml"/>
  <Override PartName="/xl/charts/chart122.xml" ContentType="application/vnd.openxmlformats-officedocument.drawingml.chart+xml"/>
  <Override PartName="/xl/charts/chart140.xml" ContentType="application/vnd.openxmlformats-officedocument.drawingml.chart+xml"/>
  <Override PartName="/xl/charts/chart151.xml" ContentType="application/vnd.openxmlformats-officedocument.drawingml.chart+xml"/>
  <Override PartName="/xl/charts/chart15.xml" ContentType="application/vnd.openxmlformats-officedocument.drawingml.chart+xml"/>
  <Override PartName="/xl/charts/chart33.xml" ContentType="application/vnd.openxmlformats-officedocument.drawingml.chart+xml"/>
  <Override PartName="/xl/charts/chart51.xml" ContentType="application/vnd.openxmlformats-officedocument.drawingml.chart+xml"/>
  <Override PartName="/xl/charts/chart62.xml" ContentType="application/vnd.openxmlformats-officedocument.drawingml.chart+xml"/>
  <Override PartName="/xl/charts/chart80.xml" ContentType="application/vnd.openxmlformats-officedocument.drawingml.chart+xml"/>
  <Override PartName="/xl/charts/chart111.xml" ContentType="application/vnd.openxmlformats-officedocument.drawingml.chart+xml"/>
  <Override PartName="/xl/charts/chart8.xml" ContentType="application/vnd.openxmlformats-officedocument.drawingml.chart+xml"/>
  <Override PartName="/xl/charts/chart11.xml" ContentType="application/vnd.openxmlformats-officedocument.drawingml.chart+xml"/>
  <Override PartName="/xl/charts/chart22.xml" ContentType="application/vnd.openxmlformats-officedocument.drawingml.chart+xml"/>
  <Override PartName="/xl/charts/chart40.xml" ContentType="application/vnd.openxmlformats-officedocument.drawingml.chart+xml"/>
  <Override PartName="/xl/charts/chart100.xml" ContentType="application/vnd.openxmlformats-officedocument.drawingml.chart+xml"/>
  <Override PartName="/xl/charts/chart149.xml" ContentType="application/vnd.openxmlformats-officedocument.drawingml.chart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codeName="ThisWorkbook" autoCompressPictures="0" defaultThemeVersion="124226"/>
  <bookViews>
    <workbookView xWindow="1485" yWindow="15" windowWidth="15600" windowHeight="11745" tabRatio="652"/>
  </bookViews>
  <sheets>
    <sheet name="入力" sheetId="19" r:id="rId1"/>
    <sheet name="表示変換" sheetId="18" r:id="rId2"/>
    <sheet name="全体項目一覧_30" sheetId="21" r:id="rId3"/>
    <sheet name="特定項目一覧_30" sheetId="17" r:id="rId4"/>
    <sheet name="個人_30" sheetId="10" r:id="rId5"/>
    <sheet name="全体項目一覧_60" sheetId="20" r:id="rId6"/>
    <sheet name="特定項目一覧_60" sheetId="22" r:id="rId7"/>
    <sheet name="個人_60" sheetId="23" r:id="rId8"/>
    <sheet name="得点表_男子" sheetId="15" r:id="rId9"/>
  </sheets>
  <calcPr calcId="125725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BA7" i="1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6"/>
  <c r="AK7"/>
  <c r="AK8"/>
  <c r="AK9"/>
  <c r="AK10"/>
  <c r="AK11"/>
  <c r="AK12"/>
  <c r="AK13"/>
  <c r="AK14"/>
  <c r="AK15"/>
  <c r="AK16"/>
  <c r="AK17"/>
  <c r="AK18"/>
  <c r="AK19"/>
  <c r="AK20"/>
  <c r="AK21"/>
  <c r="AK22"/>
  <c r="AK23"/>
  <c r="AK24"/>
  <c r="AK25"/>
  <c r="AK26"/>
  <c r="AK27"/>
  <c r="AK28"/>
  <c r="AK29"/>
  <c r="AK30"/>
  <c r="AK31"/>
  <c r="AK32"/>
  <c r="AK33"/>
  <c r="AK34"/>
  <c r="AK35"/>
  <c r="AK6"/>
  <c r="BA7" i="22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"/>
  <c r="AK7"/>
  <c r="AK8"/>
  <c r="AK9"/>
  <c r="AK10"/>
  <c r="AK11"/>
  <c r="AK12"/>
  <c r="AK13"/>
  <c r="AK14"/>
  <c r="AK15"/>
  <c r="AK16"/>
  <c r="AK17"/>
  <c r="AK18"/>
  <c r="AK19"/>
  <c r="AK20"/>
  <c r="AK21"/>
  <c r="AK22"/>
  <c r="AK23"/>
  <c r="AK24"/>
  <c r="AK25"/>
  <c r="AK26"/>
  <c r="AK27"/>
  <c r="AK28"/>
  <c r="AK29"/>
  <c r="AK30"/>
  <c r="AK31"/>
  <c r="AK32"/>
  <c r="AK33"/>
  <c r="AK34"/>
  <c r="AK35"/>
  <c r="AK36"/>
  <c r="AK37"/>
  <c r="AK38"/>
  <c r="AK39"/>
  <c r="AK40"/>
  <c r="AK41"/>
  <c r="AK42"/>
  <c r="AK43"/>
  <c r="AK44"/>
  <c r="AK45"/>
  <c r="AK46"/>
  <c r="AK47"/>
  <c r="AK48"/>
  <c r="AK49"/>
  <c r="AK50"/>
  <c r="AK51"/>
  <c r="AK52"/>
  <c r="AK53"/>
  <c r="AK54"/>
  <c r="AK55"/>
  <c r="AK56"/>
  <c r="AK57"/>
  <c r="AK58"/>
  <c r="AK59"/>
  <c r="AK60"/>
  <c r="AK61"/>
  <c r="AK62"/>
  <c r="AK63"/>
  <c r="AK64"/>
  <c r="AK65"/>
  <c r="AK6"/>
  <c r="AH15" i="21"/>
  <c r="AH16"/>
  <c r="AH17"/>
  <c r="AH18"/>
  <c r="AH19"/>
  <c r="AH20"/>
  <c r="AH21"/>
  <c r="AH22"/>
  <c r="AH23"/>
  <c r="AH24"/>
  <c r="AH25"/>
  <c r="AH26"/>
  <c r="AH27"/>
  <c r="AH28"/>
  <c r="AH29"/>
  <c r="AH30"/>
  <c r="AH31"/>
  <c r="AH32"/>
  <c r="AH33"/>
  <c r="AH34"/>
  <c r="AH35"/>
  <c r="AH36"/>
  <c r="AH37"/>
  <c r="AH38"/>
  <c r="AH39"/>
  <c r="AH40"/>
  <c r="AH41"/>
  <c r="AH42"/>
  <c r="AH43"/>
  <c r="AH14"/>
  <c r="AH15" i="20"/>
  <c r="AH16"/>
  <c r="AH17"/>
  <c r="AH18"/>
  <c r="AH19"/>
  <c r="AH20"/>
  <c r="AH21"/>
  <c r="AH22"/>
  <c r="AH23"/>
  <c r="AH24"/>
  <c r="AH25"/>
  <c r="AH26"/>
  <c r="AH27"/>
  <c r="AH28"/>
  <c r="AH29"/>
  <c r="AH30"/>
  <c r="AH31"/>
  <c r="AH32"/>
  <c r="AH33"/>
  <c r="AH34"/>
  <c r="AH35"/>
  <c r="AH36"/>
  <c r="AH37"/>
  <c r="AH38"/>
  <c r="AH39"/>
  <c r="AH40"/>
  <c r="AH41"/>
  <c r="AH42"/>
  <c r="AH43"/>
  <c r="AH44"/>
  <c r="AH45"/>
  <c r="AH46"/>
  <c r="AH47"/>
  <c r="AH48"/>
  <c r="AH49"/>
  <c r="AH50"/>
  <c r="AH51"/>
  <c r="AH52"/>
  <c r="AH53"/>
  <c r="AH54"/>
  <c r="AH55"/>
  <c r="AH56"/>
  <c r="AH57"/>
  <c r="AH58"/>
  <c r="AH59"/>
  <c r="AH60"/>
  <c r="AH61"/>
  <c r="AH62"/>
  <c r="AH63"/>
  <c r="AH64"/>
  <c r="AH65"/>
  <c r="AH66"/>
  <c r="AH67"/>
  <c r="AH68"/>
  <c r="AH69"/>
  <c r="AH70"/>
  <c r="AH71"/>
  <c r="AH72"/>
  <c r="AH73"/>
  <c r="AH14"/>
  <c r="M95"/>
  <c r="M96"/>
  <c r="M97"/>
  <c r="M98"/>
  <c r="M99"/>
  <c r="M100"/>
  <c r="M101"/>
  <c r="M102"/>
  <c r="M103"/>
  <c r="M104"/>
  <c r="M105"/>
  <c r="M106"/>
  <c r="M107"/>
  <c r="M108"/>
  <c r="M109"/>
  <c r="M110"/>
  <c r="M111"/>
  <c r="M112"/>
  <c r="M113"/>
  <c r="M114"/>
  <c r="M115"/>
  <c r="M116"/>
  <c r="M117"/>
  <c r="M118"/>
  <c r="M119"/>
  <c r="M120"/>
  <c r="M121"/>
  <c r="M122"/>
  <c r="M123"/>
  <c r="M124"/>
  <c r="M125"/>
  <c r="M126"/>
  <c r="M127"/>
  <c r="M128"/>
  <c r="M129"/>
  <c r="M130"/>
  <c r="M131"/>
  <c r="M132"/>
  <c r="M133"/>
  <c r="M134"/>
  <c r="M135"/>
  <c r="M136"/>
  <c r="M137"/>
  <c r="M138"/>
  <c r="M139"/>
  <c r="M140"/>
  <c r="M141"/>
  <c r="M142"/>
  <c r="M143"/>
  <c r="M144"/>
  <c r="M145"/>
  <c r="M146"/>
  <c r="M147"/>
  <c r="M148"/>
  <c r="M149"/>
  <c r="M150"/>
  <c r="M151"/>
  <c r="M152"/>
  <c r="M153"/>
  <c r="M94"/>
  <c r="N95"/>
  <c r="N96"/>
  <c r="N97"/>
  <c r="N98"/>
  <c r="N99"/>
  <c r="N100"/>
  <c r="N101"/>
  <c r="N102"/>
  <c r="N103"/>
  <c r="N104"/>
  <c r="N105"/>
  <c r="N106"/>
  <c r="N107"/>
  <c r="N108"/>
  <c r="N109"/>
  <c r="N110"/>
  <c r="N111"/>
  <c r="N112"/>
  <c r="N113"/>
  <c r="N114"/>
  <c r="N115"/>
  <c r="N116"/>
  <c r="N117"/>
  <c r="N118"/>
  <c r="N119"/>
  <c r="N120"/>
  <c r="N121"/>
  <c r="N122"/>
  <c r="N123"/>
  <c r="N124"/>
  <c r="N125"/>
  <c r="N126"/>
  <c r="N127"/>
  <c r="N128"/>
  <c r="N129"/>
  <c r="N130"/>
  <c r="N131"/>
  <c r="N132"/>
  <c r="N133"/>
  <c r="N134"/>
  <c r="N135"/>
  <c r="N136"/>
  <c r="N137"/>
  <c r="N138"/>
  <c r="N139"/>
  <c r="N140"/>
  <c r="N141"/>
  <c r="N142"/>
  <c r="N143"/>
  <c r="N144"/>
  <c r="N145"/>
  <c r="N146"/>
  <c r="N147"/>
  <c r="N148"/>
  <c r="N149"/>
  <c r="N150"/>
  <c r="N151"/>
  <c r="N152"/>
  <c r="N153"/>
  <c r="N9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O69"/>
  <c r="O70"/>
  <c r="O71"/>
  <c r="O72"/>
  <c r="O73"/>
  <c r="O14"/>
  <c r="M65" i="21"/>
  <c r="M66"/>
  <c r="M67"/>
  <c r="M68"/>
  <c r="M69"/>
  <c r="M70"/>
  <c r="M71"/>
  <c r="M72"/>
  <c r="M73"/>
  <c r="M74"/>
  <c r="M75"/>
  <c r="M76"/>
  <c r="M77"/>
  <c r="M78"/>
  <c r="M79"/>
  <c r="M80"/>
  <c r="M81"/>
  <c r="M82"/>
  <c r="M83"/>
  <c r="M84"/>
  <c r="M85"/>
  <c r="M86"/>
  <c r="M87"/>
  <c r="M88"/>
  <c r="M89"/>
  <c r="M90"/>
  <c r="M91"/>
  <c r="M92"/>
  <c r="M93"/>
  <c r="M64"/>
  <c r="N65"/>
  <c r="N66"/>
  <c r="N67"/>
  <c r="N68"/>
  <c r="N69"/>
  <c r="N70"/>
  <c r="N71"/>
  <c r="N72"/>
  <c r="N73"/>
  <c r="N74"/>
  <c r="N75"/>
  <c r="N76"/>
  <c r="N77"/>
  <c r="N78"/>
  <c r="N79"/>
  <c r="N80"/>
  <c r="N81"/>
  <c r="N82"/>
  <c r="N83"/>
  <c r="N84"/>
  <c r="N85"/>
  <c r="N86"/>
  <c r="N87"/>
  <c r="N88"/>
  <c r="N89"/>
  <c r="N90"/>
  <c r="N91"/>
  <c r="N92"/>
  <c r="N93"/>
  <c r="N6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14"/>
  <c r="M7" i="18"/>
  <c r="M8"/>
  <c r="M9"/>
  <c r="M10"/>
  <c r="M11"/>
  <c r="M12"/>
  <c r="M13"/>
  <c r="M14"/>
  <c r="M15"/>
  <c r="M16"/>
  <c r="M17"/>
  <c r="M18"/>
  <c r="M19"/>
  <c r="M20"/>
  <c r="M21"/>
  <c r="M22"/>
  <c r="M23"/>
  <c r="M24"/>
  <c r="M25"/>
  <c r="M26"/>
  <c r="M27"/>
  <c r="M28"/>
  <c r="M29"/>
  <c r="M30"/>
  <c r="M31"/>
  <c r="M32"/>
  <c r="M33"/>
  <c r="M34"/>
  <c r="M35"/>
  <c r="M36"/>
  <c r="M37"/>
  <c r="M38"/>
  <c r="M39"/>
  <c r="M40"/>
  <c r="M41"/>
  <c r="M42"/>
  <c r="M43"/>
  <c r="M44"/>
  <c r="M45"/>
  <c r="M46"/>
  <c r="M47"/>
  <c r="M48"/>
  <c r="M49"/>
  <c r="M50"/>
  <c r="M51"/>
  <c r="M52"/>
  <c r="M53"/>
  <c r="M54"/>
  <c r="M55"/>
  <c r="M56"/>
  <c r="M57"/>
  <c r="M58"/>
  <c r="M59"/>
  <c r="M60"/>
  <c r="M61"/>
  <c r="M62"/>
  <c r="M63"/>
  <c r="M64"/>
  <c r="M65"/>
  <c r="M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"/>
  <c r="A2459" i="23"/>
  <c r="A2418"/>
  <c r="A2377"/>
  <c r="A2336"/>
  <c r="A2295"/>
  <c r="A2254"/>
  <c r="A2213"/>
  <c r="A2172"/>
  <c r="A2131"/>
  <c r="A2090"/>
  <c r="A2049"/>
  <c r="A2008"/>
  <c r="A1967"/>
  <c r="A1926"/>
  <c r="A1885"/>
  <c r="A1844"/>
  <c r="A1803"/>
  <c r="A1762"/>
  <c r="A1721"/>
  <c r="A1680"/>
  <c r="A1639"/>
  <c r="A1598"/>
  <c r="A1557"/>
  <c r="A1516"/>
  <c r="A1475"/>
  <c r="A1434"/>
  <c r="A1393"/>
  <c r="A1352"/>
  <c r="A1311"/>
  <c r="A1270"/>
  <c r="A1229"/>
  <c r="A1188"/>
  <c r="A1147"/>
  <c r="A1106"/>
  <c r="A1065"/>
  <c r="A1024"/>
  <c r="A983"/>
  <c r="A942"/>
  <c r="A901"/>
  <c r="A860"/>
  <c r="A819"/>
  <c r="A778"/>
  <c r="A737"/>
  <c r="A696"/>
  <c r="A655"/>
  <c r="A614"/>
  <c r="A573"/>
  <c r="A532"/>
  <c r="A491"/>
  <c r="A450"/>
  <c r="A409"/>
  <c r="A368"/>
  <c r="A327"/>
  <c r="A286"/>
  <c r="A245"/>
  <c r="A204"/>
  <c r="A163"/>
  <c r="A122"/>
  <c r="A1229" i="10"/>
  <c r="A1188"/>
  <c r="A1147"/>
  <c r="A1106"/>
  <c r="A1065"/>
  <c r="A1024"/>
  <c r="A983"/>
  <c r="A942"/>
  <c r="A901"/>
  <c r="A860"/>
  <c r="A819"/>
  <c r="A778"/>
  <c r="A737"/>
  <c r="A696"/>
  <c r="A655"/>
  <c r="A614"/>
  <c r="A573"/>
  <c r="A532"/>
  <c r="A491"/>
  <c r="A450"/>
  <c r="A409"/>
  <c r="A368"/>
  <c r="A327"/>
  <c r="A286"/>
  <c r="A245"/>
  <c r="A204"/>
  <c r="A163"/>
  <c r="A122"/>
  <c r="A81"/>
  <c r="P7" i="18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"/>
  <c r="K6" i="17" s="1"/>
  <c r="L6" s="1"/>
  <c r="AB95" i="20"/>
  <c r="AB96"/>
  <c r="AB97"/>
  <c r="AB98"/>
  <c r="AB99"/>
  <c r="AB100"/>
  <c r="AB101"/>
  <c r="AB102"/>
  <c r="AB103"/>
  <c r="AB104"/>
  <c r="AB105"/>
  <c r="AB106"/>
  <c r="AB107"/>
  <c r="AB108"/>
  <c r="AB109"/>
  <c r="AB110"/>
  <c r="AB111"/>
  <c r="AB112"/>
  <c r="AB113"/>
  <c r="AB114"/>
  <c r="AB115"/>
  <c r="AB116"/>
  <c r="AB117"/>
  <c r="AB118"/>
  <c r="AB119"/>
  <c r="AB120"/>
  <c r="AB121"/>
  <c r="AB122"/>
  <c r="AB123"/>
  <c r="AB124"/>
  <c r="AB125"/>
  <c r="AB126"/>
  <c r="AB127"/>
  <c r="AB128"/>
  <c r="AB129"/>
  <c r="AB130"/>
  <c r="AB131"/>
  <c r="AB132"/>
  <c r="AB133"/>
  <c r="AB134"/>
  <c r="AB135"/>
  <c r="AB136"/>
  <c r="AB137"/>
  <c r="AB138"/>
  <c r="AB139"/>
  <c r="AB140"/>
  <c r="AB141"/>
  <c r="AB142"/>
  <c r="AB143"/>
  <c r="AB144"/>
  <c r="AB145"/>
  <c r="AB146"/>
  <c r="AB147"/>
  <c r="AB148"/>
  <c r="AB149"/>
  <c r="AB150"/>
  <c r="AB151"/>
  <c r="AB152"/>
  <c r="AB153"/>
  <c r="AB94"/>
  <c r="AB65" i="21"/>
  <c r="AB66"/>
  <c r="AB67"/>
  <c r="AB68"/>
  <c r="AB69"/>
  <c r="AB70"/>
  <c r="AB71"/>
  <c r="AB72"/>
  <c r="AB73"/>
  <c r="AB74"/>
  <c r="AB75"/>
  <c r="AB76"/>
  <c r="AB77"/>
  <c r="AB78"/>
  <c r="AB79"/>
  <c r="AB80"/>
  <c r="AB81"/>
  <c r="AB82"/>
  <c r="AB83"/>
  <c r="AB84"/>
  <c r="AB85"/>
  <c r="AB86"/>
  <c r="AB87"/>
  <c r="AB88"/>
  <c r="AB89"/>
  <c r="AB90"/>
  <c r="AB91"/>
  <c r="AB92"/>
  <c r="AB93"/>
  <c r="AB64"/>
  <c r="AL6" i="17" l="1"/>
  <c r="AM6" l="1"/>
  <c r="AM6" i="22"/>
  <c r="K25" i="18" l="1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6"/>
  <c r="AM36" i="22"/>
  <c r="AM37"/>
  <c r="AM38"/>
  <c r="AM39"/>
  <c r="AM40"/>
  <c r="AM41"/>
  <c r="AM42"/>
  <c r="AM43"/>
  <c r="AM44"/>
  <c r="AM45"/>
  <c r="AM46"/>
  <c r="AM47"/>
  <c r="AM48"/>
  <c r="AM49"/>
  <c r="AM50"/>
  <c r="AM51"/>
  <c r="AM52"/>
  <c r="AM53"/>
  <c r="AM54"/>
  <c r="AM55"/>
  <c r="AM56"/>
  <c r="AM57"/>
  <c r="AM58"/>
  <c r="AM59"/>
  <c r="AM60"/>
  <c r="AM61"/>
  <c r="AM62"/>
  <c r="AM63"/>
  <c r="AM64"/>
  <c r="AM65"/>
  <c r="A1" i="18"/>
  <c r="A1" i="17" s="1"/>
  <c r="AG68" i="20"/>
  <c r="AG69"/>
  <c r="AG70"/>
  <c r="AG71"/>
  <c r="AG72"/>
  <c r="AF68"/>
  <c r="AF69"/>
  <c r="AF70"/>
  <c r="AM35" i="22" l="1"/>
  <c r="AM35" i="17"/>
  <c r="AM33" i="22"/>
  <c r="AM33" i="17"/>
  <c r="AM31" i="22"/>
  <c r="AM31" i="17"/>
  <c r="AM29" i="22"/>
  <c r="AM29" i="17"/>
  <c r="AM27" i="22"/>
  <c r="AM27" i="17"/>
  <c r="AM25" i="22"/>
  <c r="AM25" i="17"/>
  <c r="AM23" i="22"/>
  <c r="AM23" i="17"/>
  <c r="AM21" i="22"/>
  <c r="AM21" i="17"/>
  <c r="AM19" i="22"/>
  <c r="AM19" i="17"/>
  <c r="AM17" i="22"/>
  <c r="AM17" i="17"/>
  <c r="AM15" i="22"/>
  <c r="AM15" i="17"/>
  <c r="AM13" i="22"/>
  <c r="AM13" i="17"/>
  <c r="AM11" i="22"/>
  <c r="AM11" i="17"/>
  <c r="AM9" i="22"/>
  <c r="AM9" i="17"/>
  <c r="AM7" i="22"/>
  <c r="AM7" i="17"/>
  <c r="AM34"/>
  <c r="AM34" i="22"/>
  <c r="AM32" i="17"/>
  <c r="AM32" i="22"/>
  <c r="AM30" i="17"/>
  <c r="AM30" i="22"/>
  <c r="AM28" i="17"/>
  <c r="AM28" i="22"/>
  <c r="AM26" i="17"/>
  <c r="AM26" i="22"/>
  <c r="AM24"/>
  <c r="AM24" i="17"/>
  <c r="AM22" i="22"/>
  <c r="AM22" i="17"/>
  <c r="AM20" i="22"/>
  <c r="AM20" i="17"/>
  <c r="AM18" i="22"/>
  <c r="AM18" i="17"/>
  <c r="AM16" i="22"/>
  <c r="AM16" i="17"/>
  <c r="AM14" i="22"/>
  <c r="AM14" i="17"/>
  <c r="AM12" i="22"/>
  <c r="AM12" i="17"/>
  <c r="AM10" i="22"/>
  <c r="AM10" i="17"/>
  <c r="AM8" i="22"/>
  <c r="AM8" i="17"/>
  <c r="M96" i="21"/>
  <c r="O44"/>
  <c r="N97" l="1"/>
  <c r="O77" i="20"/>
  <c r="O79"/>
  <c r="O76"/>
  <c r="O75"/>
  <c r="M94" i="21"/>
  <c r="N98"/>
  <c r="O74" i="20"/>
  <c r="O45" i="21"/>
  <c r="O49"/>
  <c r="M99"/>
  <c r="M95"/>
  <c r="M157" i="20"/>
  <c r="M158"/>
  <c r="M159"/>
  <c r="M155"/>
  <c r="M156"/>
  <c r="M154"/>
  <c r="N99" i="21"/>
  <c r="N95"/>
  <c r="N156" i="20"/>
  <c r="N154"/>
  <c r="N157"/>
  <c r="N158"/>
  <c r="N159"/>
  <c r="N155"/>
  <c r="O48" i="21"/>
  <c r="O47"/>
  <c r="O46"/>
  <c r="N94"/>
  <c r="M98"/>
  <c r="M97"/>
  <c r="N96"/>
  <c r="O78" i="20"/>
  <c r="J6" i="18"/>
  <c r="A87" i="20" l="1"/>
  <c r="A86"/>
  <c r="A85"/>
  <c r="A84"/>
  <c r="A83"/>
  <c r="C87"/>
  <c r="C86"/>
  <c r="C57" i="21"/>
  <c r="C56"/>
  <c r="A57"/>
  <c r="A56"/>
  <c r="A55"/>
  <c r="A54"/>
  <c r="A53"/>
  <c r="A3"/>
  <c r="A7" i="20"/>
  <c r="A6"/>
  <c r="A5"/>
  <c r="A4"/>
  <c r="A3"/>
  <c r="A7" i="21"/>
  <c r="A6"/>
  <c r="A5"/>
  <c r="A4"/>
  <c r="A2" i="18" l="1"/>
  <c r="C7" i="20"/>
  <c r="A1" i="10"/>
  <c r="C7" i="21"/>
  <c r="C6"/>
  <c r="AU2" i="22" l="1"/>
  <c r="A2"/>
  <c r="Z2" i="17"/>
  <c r="Z2" i="22"/>
  <c r="AU2" i="17"/>
  <c r="A2"/>
  <c r="A81" i="23"/>
  <c r="Z1" i="17"/>
  <c r="AU1" i="22"/>
  <c r="A1"/>
  <c r="AU1" i="17"/>
  <c r="Z1" i="22"/>
  <c r="A1" i="23"/>
  <c r="AA95" i="20"/>
  <c r="AA96"/>
  <c r="AA97"/>
  <c r="AA98"/>
  <c r="AA99"/>
  <c r="AA100"/>
  <c r="AA101"/>
  <c r="AA102"/>
  <c r="AA103"/>
  <c r="AA104"/>
  <c r="AA105"/>
  <c r="AA106"/>
  <c r="AA107"/>
  <c r="AA108"/>
  <c r="AA109"/>
  <c r="AA110"/>
  <c r="AA111"/>
  <c r="AA112"/>
  <c r="AA113"/>
  <c r="AA114"/>
  <c r="AA115"/>
  <c r="AA116"/>
  <c r="AA117"/>
  <c r="AA118"/>
  <c r="AA119"/>
  <c r="AA120"/>
  <c r="AA121"/>
  <c r="AA122"/>
  <c r="AA123"/>
  <c r="AA124"/>
  <c r="AA125"/>
  <c r="AA126"/>
  <c r="AA127"/>
  <c r="AA128"/>
  <c r="AA129"/>
  <c r="AA130"/>
  <c r="AA131"/>
  <c r="AA132"/>
  <c r="AA133"/>
  <c r="AA134"/>
  <c r="AA135"/>
  <c r="AA136"/>
  <c r="AA137"/>
  <c r="AA138"/>
  <c r="AA139"/>
  <c r="AA140"/>
  <c r="AA141"/>
  <c r="AA142"/>
  <c r="AA143"/>
  <c r="AA144"/>
  <c r="AA145"/>
  <c r="AA146"/>
  <c r="AA147"/>
  <c r="AA148"/>
  <c r="AA149"/>
  <c r="AA150"/>
  <c r="AA151"/>
  <c r="AA152"/>
  <c r="AA153"/>
  <c r="AA94"/>
  <c r="AA64" i="21"/>
  <c r="Z95" i="20"/>
  <c r="Z96"/>
  <c r="Z97"/>
  <c r="Z98"/>
  <c r="Z99"/>
  <c r="Z100"/>
  <c r="Z101"/>
  <c r="Z102"/>
  <c r="Z103"/>
  <c r="Z104"/>
  <c r="Z105"/>
  <c r="Z106"/>
  <c r="Z107"/>
  <c r="Z108"/>
  <c r="Z109"/>
  <c r="Z110"/>
  <c r="Z111"/>
  <c r="Z112"/>
  <c r="Z113"/>
  <c r="Z114"/>
  <c r="Z115"/>
  <c r="Z116"/>
  <c r="Z117"/>
  <c r="Z118"/>
  <c r="Z119"/>
  <c r="Z120"/>
  <c r="Z121"/>
  <c r="Z122"/>
  <c r="Z123"/>
  <c r="Z124"/>
  <c r="Z125"/>
  <c r="Z126"/>
  <c r="Z127"/>
  <c r="Z128"/>
  <c r="Z129"/>
  <c r="Z130"/>
  <c r="Z131"/>
  <c r="Z132"/>
  <c r="Z133"/>
  <c r="Z134"/>
  <c r="Z135"/>
  <c r="Z136"/>
  <c r="Z137"/>
  <c r="Z138"/>
  <c r="Z139"/>
  <c r="Z140"/>
  <c r="Z141"/>
  <c r="Z142"/>
  <c r="Z143"/>
  <c r="Z144"/>
  <c r="Z145"/>
  <c r="Z146"/>
  <c r="Z147"/>
  <c r="Z148"/>
  <c r="Z149"/>
  <c r="Z150"/>
  <c r="Z151"/>
  <c r="Z152"/>
  <c r="Z153"/>
  <c r="Z94"/>
  <c r="Z64" i="21"/>
  <c r="AG73" i="20"/>
  <c r="AF73"/>
  <c r="AF72"/>
  <c r="AF71"/>
  <c r="AG67"/>
  <c r="AF67"/>
  <c r="AG66"/>
  <c r="AF66"/>
  <c r="AG65"/>
  <c r="AF65"/>
  <c r="AG64"/>
  <c r="AF64"/>
  <c r="AG63"/>
  <c r="AF63"/>
  <c r="AG62"/>
  <c r="AF62"/>
  <c r="AG61"/>
  <c r="AF61"/>
  <c r="AG60"/>
  <c r="AF60"/>
  <c r="AG59"/>
  <c r="AF59"/>
  <c r="AG58"/>
  <c r="AF58"/>
  <c r="AG57"/>
  <c r="AF57"/>
  <c r="AG56"/>
  <c r="AF56"/>
  <c r="AG55"/>
  <c r="AF55"/>
  <c r="AG54"/>
  <c r="AF54"/>
  <c r="AG53"/>
  <c r="AF53"/>
  <c r="AG52"/>
  <c r="AF52"/>
  <c r="AG51"/>
  <c r="AF51"/>
  <c r="AG50"/>
  <c r="AF50"/>
  <c r="AG49"/>
  <c r="AF49"/>
  <c r="AG48"/>
  <c r="AF48"/>
  <c r="AG47"/>
  <c r="AF47"/>
  <c r="AG46"/>
  <c r="AF46"/>
  <c r="AG45"/>
  <c r="AF45"/>
  <c r="AG44"/>
  <c r="AF44"/>
  <c r="AG43"/>
  <c r="AF43"/>
  <c r="AG42"/>
  <c r="AF42"/>
  <c r="AG41"/>
  <c r="AF41"/>
  <c r="AG40"/>
  <c r="AF40"/>
  <c r="AG39"/>
  <c r="AF39"/>
  <c r="AG38"/>
  <c r="AF38"/>
  <c r="AG37"/>
  <c r="AF37"/>
  <c r="AG36"/>
  <c r="AF36"/>
  <c r="AG35"/>
  <c r="AF35"/>
  <c r="AG34"/>
  <c r="AF34"/>
  <c r="AG33"/>
  <c r="AF33"/>
  <c r="AG32"/>
  <c r="AF32"/>
  <c r="AG31"/>
  <c r="AF31"/>
  <c r="AG30"/>
  <c r="AF30"/>
  <c r="AG29"/>
  <c r="AF29"/>
  <c r="AG28"/>
  <c r="AF28"/>
  <c r="AG27"/>
  <c r="AF27"/>
  <c r="AG26"/>
  <c r="AF26"/>
  <c r="AG25"/>
  <c r="AF25"/>
  <c r="AG24"/>
  <c r="AF24"/>
  <c r="AG23"/>
  <c r="AF23"/>
  <c r="AG22"/>
  <c r="AF22"/>
  <c r="AG21"/>
  <c r="AF21"/>
  <c r="AG20"/>
  <c r="AF20"/>
  <c r="AG19"/>
  <c r="AF19"/>
  <c r="AG18"/>
  <c r="AF18"/>
  <c r="AG17"/>
  <c r="AF17"/>
  <c r="AG16"/>
  <c r="AF16"/>
  <c r="AG15"/>
  <c r="AF15"/>
  <c r="AG14"/>
  <c r="AF14"/>
  <c r="AA65" i="21"/>
  <c r="AA66"/>
  <c r="AA67"/>
  <c r="AA68"/>
  <c r="AA69"/>
  <c r="AA70"/>
  <c r="AA71"/>
  <c r="AA72"/>
  <c r="AA73"/>
  <c r="AA74"/>
  <c r="AA75"/>
  <c r="AA76"/>
  <c r="AA77"/>
  <c r="AA78"/>
  <c r="AA79"/>
  <c r="AA80"/>
  <c r="AA81"/>
  <c r="AA82"/>
  <c r="AA83"/>
  <c r="AA84"/>
  <c r="AA85"/>
  <c r="AA86"/>
  <c r="AA87"/>
  <c r="AA88"/>
  <c r="AA89"/>
  <c r="AA90"/>
  <c r="AA91"/>
  <c r="AA92"/>
  <c r="AA93"/>
  <c r="Z65"/>
  <c r="Z66"/>
  <c r="Z67"/>
  <c r="Z68"/>
  <c r="Z69"/>
  <c r="Z70"/>
  <c r="Z71"/>
  <c r="Z72"/>
  <c r="Z73"/>
  <c r="Z74"/>
  <c r="Z75"/>
  <c r="Z76"/>
  <c r="Z77"/>
  <c r="Z78"/>
  <c r="Z79"/>
  <c r="Z80"/>
  <c r="Z81"/>
  <c r="Z82"/>
  <c r="Z83"/>
  <c r="Z84"/>
  <c r="Z85"/>
  <c r="Z86"/>
  <c r="Z87"/>
  <c r="Z88"/>
  <c r="Z89"/>
  <c r="Z90"/>
  <c r="Z91"/>
  <c r="Z92"/>
  <c r="Z93"/>
  <c r="AG43"/>
  <c r="AF43"/>
  <c r="AG42"/>
  <c r="AF42"/>
  <c r="AG41"/>
  <c r="AF41"/>
  <c r="AG40"/>
  <c r="AF40"/>
  <c r="AG39"/>
  <c r="AF39"/>
  <c r="AG38"/>
  <c r="AF38"/>
  <c r="AG37"/>
  <c r="AF37"/>
  <c r="AG36"/>
  <c r="AF36"/>
  <c r="AG35"/>
  <c r="AF35"/>
  <c r="AG34"/>
  <c r="AF34"/>
  <c r="AG33"/>
  <c r="AF33"/>
  <c r="AG32"/>
  <c r="AF32"/>
  <c r="AG31"/>
  <c r="AF31"/>
  <c r="AG30"/>
  <c r="AF30"/>
  <c r="AG29"/>
  <c r="AF29"/>
  <c r="AG28"/>
  <c r="AF28"/>
  <c r="AG27"/>
  <c r="AF27"/>
  <c r="AG26"/>
  <c r="AF26"/>
  <c r="AG25"/>
  <c r="AF25"/>
  <c r="AG24"/>
  <c r="AF24"/>
  <c r="AG23"/>
  <c r="AF23"/>
  <c r="AG22"/>
  <c r="AF22"/>
  <c r="AG21"/>
  <c r="AF21"/>
  <c r="AG20"/>
  <c r="AF20"/>
  <c r="AG19"/>
  <c r="AF19"/>
  <c r="AG18"/>
  <c r="AF18"/>
  <c r="AG17"/>
  <c r="AF17"/>
  <c r="AG16"/>
  <c r="AF16"/>
  <c r="AG15"/>
  <c r="AF15"/>
  <c r="AG14"/>
  <c r="AF14"/>
  <c r="AG45" l="1"/>
  <c r="AG49"/>
  <c r="AG76" i="20"/>
  <c r="AG77"/>
  <c r="Z156"/>
  <c r="Z158"/>
  <c r="Z154"/>
  <c r="Z159"/>
  <c r="Z155"/>
  <c r="Z157"/>
  <c r="AA99" i="21"/>
  <c r="AA95"/>
  <c r="AF49"/>
  <c r="AF45"/>
  <c r="AH49"/>
  <c r="AH45"/>
  <c r="AF77" i="20"/>
  <c r="AF76"/>
  <c r="AH77"/>
  <c r="AH76"/>
  <c r="Z99" i="21"/>
  <c r="Z95"/>
  <c r="AA157" i="20"/>
  <c r="AA156"/>
  <c r="AA158"/>
  <c r="AA154"/>
  <c r="AA159"/>
  <c r="AA155"/>
  <c r="AG44" i="21"/>
  <c r="AG46"/>
  <c r="AG47"/>
  <c r="AG48"/>
  <c r="AG75" i="20"/>
  <c r="AG79"/>
  <c r="AG78"/>
  <c r="AG74"/>
  <c r="AH46" i="21"/>
  <c r="AH47"/>
  <c r="AH48"/>
  <c r="AH44"/>
  <c r="AF78" i="20"/>
  <c r="AF74"/>
  <c r="AF79"/>
  <c r="AF75"/>
  <c r="AH79"/>
  <c r="AH75"/>
  <c r="AH78"/>
  <c r="AH74"/>
  <c r="AA96" i="21"/>
  <c r="AA97"/>
  <c r="AA98"/>
  <c r="AA94"/>
  <c r="AF46"/>
  <c r="AF47"/>
  <c r="AF48"/>
  <c r="AF44"/>
  <c r="Z97"/>
  <c r="Z98"/>
  <c r="Z94"/>
  <c r="Z96"/>
  <c r="H35" i="18" l="1"/>
  <c r="J35"/>
  <c r="I35"/>
  <c r="B35"/>
  <c r="U28"/>
  <c r="U28" i="17" s="1"/>
  <c r="T28" i="18"/>
  <c r="S28" i="17" s="1"/>
  <c r="T28" s="1"/>
  <c r="S28" i="18"/>
  <c r="Q28" i="17" s="1"/>
  <c r="R28" s="1"/>
  <c r="R28" i="18"/>
  <c r="O28" i="17" s="1"/>
  <c r="P28" s="1"/>
  <c r="Q28" i="18"/>
  <c r="M28" i="17" s="1"/>
  <c r="K28"/>
  <c r="L28" s="1"/>
  <c r="O28" i="18"/>
  <c r="I28" i="17" s="1"/>
  <c r="J28" s="1"/>
  <c r="N28" i="18"/>
  <c r="G28" i="17" s="1"/>
  <c r="H28" s="1"/>
  <c r="B32" i="18"/>
  <c r="B1068" i="23" s="1"/>
  <c r="K16" i="17"/>
  <c r="L16" s="1"/>
  <c r="K14"/>
  <c r="L14" s="1"/>
  <c r="J14" i="18"/>
  <c r="K330" i="23" s="1"/>
  <c r="W89"/>
  <c r="N8" i="18"/>
  <c r="O8"/>
  <c r="I8" i="17" s="1"/>
  <c r="K8"/>
  <c r="L8" s="1"/>
  <c r="Q8" i="18"/>
  <c r="M8" i="22" s="1"/>
  <c r="R8" i="18"/>
  <c r="O8" i="17" s="1"/>
  <c r="P8" s="1"/>
  <c r="S8" i="18"/>
  <c r="Q8" i="17" s="1"/>
  <c r="R8" s="1"/>
  <c r="T8" i="18"/>
  <c r="S8" i="17" s="1"/>
  <c r="U8" i="18"/>
  <c r="U8" i="22" s="1"/>
  <c r="W62" i="23"/>
  <c r="I7" i="18"/>
  <c r="AI7" i="17" s="1"/>
  <c r="J7" i="18"/>
  <c r="U30"/>
  <c r="T30"/>
  <c r="S30" i="17" s="1"/>
  <c r="T30" s="1"/>
  <c r="S30" i="18"/>
  <c r="Q30" i="22" s="1"/>
  <c r="N991" i="23" s="1"/>
  <c r="R30" i="18"/>
  <c r="Q30"/>
  <c r="K30" i="17"/>
  <c r="L30" s="1"/>
  <c r="O30" i="18"/>
  <c r="I30" i="17" s="1"/>
  <c r="N30" i="18"/>
  <c r="G30" i="17" s="1"/>
  <c r="H30" s="1"/>
  <c r="U27" i="18"/>
  <c r="U27" i="17" s="1"/>
  <c r="V27" s="1"/>
  <c r="BQ27" s="1"/>
  <c r="T27" i="18"/>
  <c r="S27" i="17" s="1"/>
  <c r="T27" s="1"/>
  <c r="S27" i="18"/>
  <c r="Q27" i="22" s="1"/>
  <c r="N868" i="23" s="1"/>
  <c r="R27" i="18"/>
  <c r="Q27"/>
  <c r="M27" i="17" s="1"/>
  <c r="N27" s="1"/>
  <c r="K27"/>
  <c r="L27" s="1"/>
  <c r="O27" i="18"/>
  <c r="I27" i="22" s="1"/>
  <c r="F868" i="23" s="1"/>
  <c r="N27" i="18"/>
  <c r="G27" i="17" s="1"/>
  <c r="H27" s="1"/>
  <c r="U25" i="18"/>
  <c r="T25"/>
  <c r="S25" i="17" s="1"/>
  <c r="T25" s="1"/>
  <c r="S25" i="18"/>
  <c r="Q25" i="17" s="1"/>
  <c r="R25" i="18"/>
  <c r="Q25"/>
  <c r="M25" i="17" s="1"/>
  <c r="N25" s="1"/>
  <c r="K25"/>
  <c r="L25" s="1"/>
  <c r="O25" i="18"/>
  <c r="I25" i="17" s="1"/>
  <c r="N25" i="18"/>
  <c r="U13"/>
  <c r="U13" i="17" s="1"/>
  <c r="V13" s="1"/>
  <c r="BQ13" s="1"/>
  <c r="T13" i="18"/>
  <c r="S13" i="17" s="1"/>
  <c r="T13" s="1"/>
  <c r="S13" i="18"/>
  <c r="Q13" i="22" s="1"/>
  <c r="N294" i="23" s="1"/>
  <c r="R13" i="18"/>
  <c r="Q13"/>
  <c r="M13" i="17" s="1"/>
  <c r="N13" s="1"/>
  <c r="K13"/>
  <c r="O13" i="18"/>
  <c r="I13" i="22" s="1"/>
  <c r="F294" i="23" s="1"/>
  <c r="N13" i="18"/>
  <c r="G13" i="17" s="1"/>
  <c r="H13" s="1"/>
  <c r="J36" i="18"/>
  <c r="I36"/>
  <c r="AI36" i="22" s="1"/>
  <c r="J65" i="18"/>
  <c r="AL65" i="22"/>
  <c r="X2440" i="23" s="1"/>
  <c r="I65" i="18"/>
  <c r="AI65" i="22" s="1"/>
  <c r="N65" i="18"/>
  <c r="G65" i="22" s="1"/>
  <c r="H65" s="1"/>
  <c r="O65" i="18"/>
  <c r="I65" i="22" s="1"/>
  <c r="K65"/>
  <c r="Q65" i="18"/>
  <c r="M65" i="22" s="1"/>
  <c r="R65" i="18"/>
  <c r="O65" i="22" s="1"/>
  <c r="P65" s="1"/>
  <c r="S65" i="18"/>
  <c r="Q65" i="22" s="1"/>
  <c r="R65" s="1"/>
  <c r="T65" i="18"/>
  <c r="S65" i="22" s="1"/>
  <c r="U65" i="18"/>
  <c r="U65" i="22" s="1"/>
  <c r="N6" i="18"/>
  <c r="G6" i="22" s="1"/>
  <c r="O6" i="18"/>
  <c r="I6" i="22" s="1"/>
  <c r="K6"/>
  <c r="Q6" i="18"/>
  <c r="M6" i="22" s="1"/>
  <c r="R6" i="18"/>
  <c r="O6" i="22" s="1"/>
  <c r="S6" i="18"/>
  <c r="Q6" i="22" s="1"/>
  <c r="T6" i="18"/>
  <c r="S6" i="22" s="1"/>
  <c r="U6" i="18"/>
  <c r="U6" i="17" s="1"/>
  <c r="N7" i="18"/>
  <c r="G7" i="22" s="1"/>
  <c r="D48" i="23" s="1"/>
  <c r="O7" i="18"/>
  <c r="I7" i="22" s="1"/>
  <c r="F48" i="23" s="1"/>
  <c r="K7" i="22"/>
  <c r="Q7" i="18"/>
  <c r="M7" i="22" s="1"/>
  <c r="R7" i="18"/>
  <c r="O7" i="22" s="1"/>
  <c r="S7" i="18"/>
  <c r="Q7" i="22" s="1"/>
  <c r="N48" i="23" s="1"/>
  <c r="T7" i="18"/>
  <c r="S7" i="22" s="1"/>
  <c r="U7" i="18"/>
  <c r="U7" i="22" s="1"/>
  <c r="R48" i="23" s="1"/>
  <c r="K8" i="22"/>
  <c r="O8"/>
  <c r="S8"/>
  <c r="N9" i="18"/>
  <c r="G9" i="22" s="1"/>
  <c r="O9" i="18"/>
  <c r="I9" i="22" s="1"/>
  <c r="F130" i="23" s="1"/>
  <c r="K9" i="22"/>
  <c r="Q9" i="18"/>
  <c r="M9" i="22" s="1"/>
  <c r="R9" i="18"/>
  <c r="O9" i="22" s="1"/>
  <c r="S9" i="18"/>
  <c r="Q9" i="22" s="1"/>
  <c r="T9" i="18"/>
  <c r="S9" i="17" s="1"/>
  <c r="U9" i="18"/>
  <c r="U9" i="17" s="1"/>
  <c r="N10" i="18"/>
  <c r="G10" i="22" s="1"/>
  <c r="D171" i="23" s="1"/>
  <c r="O10" i="18"/>
  <c r="I10" i="22" s="1"/>
  <c r="K10" i="17"/>
  <c r="L10" s="1"/>
  <c r="Q10" i="18"/>
  <c r="M10" i="17" s="1"/>
  <c r="R10" i="18"/>
  <c r="O10" i="22" s="1"/>
  <c r="L171" i="23" s="1"/>
  <c r="S10" i="18"/>
  <c r="Q10" i="22" s="1"/>
  <c r="T10" i="18"/>
  <c r="S10" i="22" s="1"/>
  <c r="U10" i="18"/>
  <c r="U10" i="22" s="1"/>
  <c r="R171" i="23" s="1"/>
  <c r="N11" i="18"/>
  <c r="G11" i="22" s="1"/>
  <c r="D212" i="23" s="1"/>
  <c r="O11" i="18"/>
  <c r="I11" i="17" s="1"/>
  <c r="K11" i="22"/>
  <c r="Q11" i="18"/>
  <c r="M11" i="22" s="1"/>
  <c r="J212" i="23" s="1"/>
  <c r="R11" i="18"/>
  <c r="O11" i="22" s="1"/>
  <c r="S11" i="18"/>
  <c r="Q11" i="22" s="1"/>
  <c r="N212" i="23" s="1"/>
  <c r="T11" i="18"/>
  <c r="S11" i="22" s="1"/>
  <c r="U11" i="18"/>
  <c r="U11" i="22" s="1"/>
  <c r="N12" i="18"/>
  <c r="G12" i="22" s="1"/>
  <c r="O12" i="18"/>
  <c r="I12" i="17" s="1"/>
  <c r="K12"/>
  <c r="L12" s="1"/>
  <c r="Q12" i="18"/>
  <c r="M12" i="22" s="1"/>
  <c r="R12" i="18"/>
  <c r="O12" i="22" s="1"/>
  <c r="S12" i="18"/>
  <c r="Q12" i="22" s="1"/>
  <c r="N253" i="23" s="1"/>
  <c r="T12" i="18"/>
  <c r="S12" i="22" s="1"/>
  <c r="U12" i="18"/>
  <c r="U12" i="22" s="1"/>
  <c r="K13"/>
  <c r="S13"/>
  <c r="U13"/>
  <c r="N14" i="18"/>
  <c r="G14" i="22" s="1"/>
  <c r="D335" i="23" s="1"/>
  <c r="O14" i="18"/>
  <c r="I14" i="22" s="1"/>
  <c r="K14"/>
  <c r="Q14" i="18"/>
  <c r="M14" i="22" s="1"/>
  <c r="R14" i="18"/>
  <c r="O14" i="22" s="1"/>
  <c r="S14" i="18"/>
  <c r="Q14" i="22" s="1"/>
  <c r="T14" i="18"/>
  <c r="S14" i="22" s="1"/>
  <c r="U14" i="18"/>
  <c r="U14" i="22" s="1"/>
  <c r="R335" i="23" s="1"/>
  <c r="N15" i="18"/>
  <c r="G15" i="17" s="1"/>
  <c r="D376" i="10" s="1"/>
  <c r="O15" i="18"/>
  <c r="I15" i="22" s="1"/>
  <c r="K15" i="17"/>
  <c r="L15" s="1"/>
  <c r="Q15" i="18"/>
  <c r="M15" i="22" s="1"/>
  <c r="R15" i="18"/>
  <c r="O15" i="22" s="1"/>
  <c r="S15" i="18"/>
  <c r="Q15" i="22" s="1"/>
  <c r="T15" i="18"/>
  <c r="S15" i="22" s="1"/>
  <c r="U15" i="18"/>
  <c r="U15" i="22" s="1"/>
  <c r="N16" i="18"/>
  <c r="G16" i="22" s="1"/>
  <c r="O16" i="18"/>
  <c r="I16" i="22" s="1"/>
  <c r="F417" i="23" s="1"/>
  <c r="K16" i="22"/>
  <c r="Q16" i="18"/>
  <c r="M16" i="22" s="1"/>
  <c r="J417" i="23" s="1"/>
  <c r="R16" i="18"/>
  <c r="O16" i="17" s="1"/>
  <c r="S16" i="18"/>
  <c r="Q16" i="22" s="1"/>
  <c r="T16" i="18"/>
  <c r="S16" i="22" s="1"/>
  <c r="U16" i="18"/>
  <c r="U16" i="22" s="1"/>
  <c r="R417" i="23" s="1"/>
  <c r="N17" i="18"/>
  <c r="G17" i="22" s="1"/>
  <c r="O17" i="18"/>
  <c r="I17" i="22" s="1"/>
  <c r="F458" i="23" s="1"/>
  <c r="K17" i="22"/>
  <c r="Q17" i="18"/>
  <c r="M17" i="22" s="1"/>
  <c r="R17" i="18"/>
  <c r="O17" i="22" s="1"/>
  <c r="S17" i="18"/>
  <c r="Q17" i="22" s="1"/>
  <c r="N458" i="23" s="1"/>
  <c r="T17" i="18"/>
  <c r="S17" i="22" s="1"/>
  <c r="U17" i="18"/>
  <c r="U17" i="22" s="1"/>
  <c r="R458" i="23" s="1"/>
  <c r="N18" i="18"/>
  <c r="G18" i="22" s="1"/>
  <c r="D499" i="23" s="1"/>
  <c r="O18" i="18"/>
  <c r="I18" i="22" s="1"/>
  <c r="K18"/>
  <c r="Q18" i="18"/>
  <c r="M18" i="22" s="1"/>
  <c r="R18" i="18"/>
  <c r="S18"/>
  <c r="Q18" i="22" s="1"/>
  <c r="T18" i="18"/>
  <c r="S18" i="22" s="1"/>
  <c r="P499" i="23" s="1"/>
  <c r="U18" i="18"/>
  <c r="U18" i="22" s="1"/>
  <c r="N19" i="18"/>
  <c r="G19" i="22" s="1"/>
  <c r="O19" i="18"/>
  <c r="I19" i="22" s="1"/>
  <c r="K19"/>
  <c r="Q19" i="18"/>
  <c r="M19" i="22" s="1"/>
  <c r="J540" i="23" s="1"/>
  <c r="R19" i="18"/>
  <c r="O19" i="22" s="1"/>
  <c r="S19" i="18"/>
  <c r="Q19" i="22" s="1"/>
  <c r="T19" i="18"/>
  <c r="S19" i="22" s="1"/>
  <c r="U19" i="18"/>
  <c r="U19" i="22" s="1"/>
  <c r="R540" i="23" s="1"/>
  <c r="N20" i="18"/>
  <c r="G20" i="22" s="1"/>
  <c r="O20" i="18"/>
  <c r="I20" i="22" s="1"/>
  <c r="K20"/>
  <c r="Q20" i="18"/>
  <c r="M20" i="22" s="1"/>
  <c r="R20" i="18"/>
  <c r="O20" i="22" s="1"/>
  <c r="L581" i="23" s="1"/>
  <c r="S20" i="18"/>
  <c r="Q20" i="22" s="1"/>
  <c r="T20" i="18"/>
  <c r="S20" i="22" s="1"/>
  <c r="U20" i="18"/>
  <c r="U20" i="22" s="1"/>
  <c r="N21" i="18"/>
  <c r="G21" i="22" s="1"/>
  <c r="O21" i="18"/>
  <c r="I21" i="22" s="1"/>
  <c r="F622" i="23" s="1"/>
  <c r="K21" i="22"/>
  <c r="Q21" i="18"/>
  <c r="M21" i="22" s="1"/>
  <c r="J622" i="23" s="1"/>
  <c r="R21" i="18"/>
  <c r="O21" i="22" s="1"/>
  <c r="S21" i="18"/>
  <c r="Q21" i="17" s="1"/>
  <c r="T21" i="18"/>
  <c r="S21" i="22" s="1"/>
  <c r="U21" i="18"/>
  <c r="U21" i="22" s="1"/>
  <c r="R622" i="23" s="1"/>
  <c r="N22" i="18"/>
  <c r="G22" i="22" s="1"/>
  <c r="O22" i="18"/>
  <c r="I22" i="22" s="1"/>
  <c r="K22"/>
  <c r="Q22" i="18"/>
  <c r="M22" i="22" s="1"/>
  <c r="R22" i="18"/>
  <c r="O22" i="22" s="1"/>
  <c r="L663" i="23" s="1"/>
  <c r="S22" i="18"/>
  <c r="Q22" i="22" s="1"/>
  <c r="T22" i="18"/>
  <c r="S22" i="22" s="1"/>
  <c r="P663" i="23" s="1"/>
  <c r="U22" i="18"/>
  <c r="U22" i="22" s="1"/>
  <c r="N23" i="18"/>
  <c r="G23" i="22" s="1"/>
  <c r="O23" i="18"/>
  <c r="I23" i="22" s="1"/>
  <c r="F704" i="23" s="1"/>
  <c r="K23" i="22"/>
  <c r="Q23" i="18"/>
  <c r="M23" i="17" s="1"/>
  <c r="R23" i="18"/>
  <c r="O23" i="22" s="1"/>
  <c r="S23" i="18"/>
  <c r="Q23" i="22" s="1"/>
  <c r="N704" i="23" s="1"/>
  <c r="T23" i="18"/>
  <c r="S23" i="22" s="1"/>
  <c r="P704" i="23" s="1"/>
  <c r="U23" i="18"/>
  <c r="U23" i="22" s="1"/>
  <c r="R704" i="23" s="1"/>
  <c r="N24" i="18"/>
  <c r="G24" i="22" s="1"/>
  <c r="D745" i="23" s="1"/>
  <c r="O24" i="18"/>
  <c r="I24" i="22" s="1"/>
  <c r="K24"/>
  <c r="Q24" i="18"/>
  <c r="M24" i="22" s="1"/>
  <c r="J745" i="23" s="1"/>
  <c r="R24" i="18"/>
  <c r="O24" i="22" s="1"/>
  <c r="L745" i="23" s="1"/>
  <c r="S24" i="18"/>
  <c r="Q24" i="22" s="1"/>
  <c r="T24" i="18"/>
  <c r="S24" i="22" s="1"/>
  <c r="P745" i="23" s="1"/>
  <c r="U24" i="18"/>
  <c r="U24" i="22" s="1"/>
  <c r="R745" i="23" s="1"/>
  <c r="I25" i="22"/>
  <c r="K25"/>
  <c r="M25"/>
  <c r="N26" i="18"/>
  <c r="G26" i="22" s="1"/>
  <c r="O26" i="18"/>
  <c r="I26" i="22" s="1"/>
  <c r="K26"/>
  <c r="Q26" i="18"/>
  <c r="M26" i="22" s="1"/>
  <c r="R26" i="18"/>
  <c r="O26" i="22" s="1"/>
  <c r="S26" i="18"/>
  <c r="Q26" i="22" s="1"/>
  <c r="T26" i="18"/>
  <c r="S26" i="22" s="1"/>
  <c r="P827" i="23" s="1"/>
  <c r="U26" i="18"/>
  <c r="U26" i="22" s="1"/>
  <c r="G27"/>
  <c r="S27"/>
  <c r="U27"/>
  <c r="G28"/>
  <c r="O28"/>
  <c r="S28"/>
  <c r="U28"/>
  <c r="N29" i="18"/>
  <c r="G29" i="22" s="1"/>
  <c r="D950" i="23" s="1"/>
  <c r="O29" i="18"/>
  <c r="I29" i="22" s="1"/>
  <c r="F950" i="23" s="1"/>
  <c r="K29" i="22"/>
  <c r="Q29" i="18"/>
  <c r="M29" i="22" s="1"/>
  <c r="J950" i="23" s="1"/>
  <c r="R29" i="18"/>
  <c r="O29" i="22" s="1"/>
  <c r="S29" i="18"/>
  <c r="Q29" i="22" s="1"/>
  <c r="N950" i="23" s="1"/>
  <c r="T29" i="18"/>
  <c r="S29" i="22" s="1"/>
  <c r="U29" i="18"/>
  <c r="U29" i="22" s="1"/>
  <c r="G30"/>
  <c r="I30"/>
  <c r="S30"/>
  <c r="N31" i="18"/>
  <c r="G31" i="22" s="1"/>
  <c r="O31" i="18"/>
  <c r="I31" i="22" s="1"/>
  <c r="K31" i="17"/>
  <c r="L31" s="1"/>
  <c r="Q31" i="18"/>
  <c r="M31" i="22" s="1"/>
  <c r="J1032" i="23" s="1"/>
  <c r="R31" i="18"/>
  <c r="O31" i="22" s="1"/>
  <c r="S31" i="18"/>
  <c r="Q31" i="17" s="1"/>
  <c r="T31" i="18"/>
  <c r="S31" i="22" s="1"/>
  <c r="U31" i="18"/>
  <c r="U31" i="17" s="1"/>
  <c r="N32" i="18"/>
  <c r="G32" i="17" s="1"/>
  <c r="O32" i="18"/>
  <c r="I32" i="22" s="1"/>
  <c r="K32"/>
  <c r="Q32" i="18"/>
  <c r="M32" i="22" s="1"/>
  <c r="R32" i="18"/>
  <c r="O32" i="22" s="1"/>
  <c r="L1073" i="23" s="1"/>
  <c r="S32" i="18"/>
  <c r="Q32" i="22" s="1"/>
  <c r="T32" i="18"/>
  <c r="S32" i="22" s="1"/>
  <c r="P1073" i="23" s="1"/>
  <c r="U32" i="18"/>
  <c r="U32" i="22" s="1"/>
  <c r="N33" i="18"/>
  <c r="G33" i="22" s="1"/>
  <c r="O33" i="18"/>
  <c r="I33" i="17" s="1"/>
  <c r="K33" i="22"/>
  <c r="Q33" i="18"/>
  <c r="M33" i="22" s="1"/>
  <c r="J1114" i="23" s="1"/>
  <c r="R33" i="18"/>
  <c r="O33" i="22" s="1"/>
  <c r="S33" i="18"/>
  <c r="Q33" i="22" s="1"/>
  <c r="T33" i="18"/>
  <c r="S33" i="22" s="1"/>
  <c r="U33" i="18"/>
  <c r="U33" i="22" s="1"/>
  <c r="N34" i="18"/>
  <c r="G34" i="22" s="1"/>
  <c r="O34" i="18"/>
  <c r="I34" i="22" s="1"/>
  <c r="F1155" i="23" s="1"/>
  <c r="K34" i="22"/>
  <c r="Q34" i="18"/>
  <c r="M34" i="22" s="1"/>
  <c r="R34" i="18"/>
  <c r="O34" i="22" s="1"/>
  <c r="L1155" i="23" s="1"/>
  <c r="S34" i="18"/>
  <c r="Q34" i="22" s="1"/>
  <c r="T34" i="18"/>
  <c r="S34" i="22" s="1"/>
  <c r="P1155" i="23" s="1"/>
  <c r="U34" i="18"/>
  <c r="U34" i="22" s="1"/>
  <c r="N35" i="18"/>
  <c r="O35"/>
  <c r="Q35"/>
  <c r="R35"/>
  <c r="S35"/>
  <c r="T35"/>
  <c r="U35"/>
  <c r="U35" i="17" s="1"/>
  <c r="N36" i="18"/>
  <c r="G36" i="22" s="1"/>
  <c r="O36" i="18"/>
  <c r="I36" i="22" s="1"/>
  <c r="J36" s="1"/>
  <c r="K36"/>
  <c r="Q36" i="18"/>
  <c r="M36" i="22" s="1"/>
  <c r="N36" s="1"/>
  <c r="R36" i="18"/>
  <c r="O36" i="22" s="1"/>
  <c r="S36" i="18"/>
  <c r="Q36" i="22" s="1"/>
  <c r="BL36" s="1"/>
  <c r="T36" i="18"/>
  <c r="S36" i="22" s="1"/>
  <c r="T36" s="1"/>
  <c r="U36" i="18"/>
  <c r="U36" i="22" s="1"/>
  <c r="R1237" i="23" s="1"/>
  <c r="N37" i="18"/>
  <c r="G37" i="22" s="1"/>
  <c r="O37" i="18"/>
  <c r="I37" i="22" s="1"/>
  <c r="K37"/>
  <c r="Q37" i="18"/>
  <c r="M37" i="22" s="1"/>
  <c r="R37" i="18"/>
  <c r="O37" i="22" s="1"/>
  <c r="S37" i="18"/>
  <c r="Q37" i="22" s="1"/>
  <c r="T37" i="18"/>
  <c r="S37" i="22" s="1"/>
  <c r="T37" s="1"/>
  <c r="U37" i="18"/>
  <c r="U37" i="22" s="1"/>
  <c r="V37" s="1"/>
  <c r="BQ37" s="1"/>
  <c r="N38" i="18"/>
  <c r="G38" i="22" s="1"/>
  <c r="H38" s="1"/>
  <c r="O38" i="18"/>
  <c r="I38" i="22" s="1"/>
  <c r="J38" s="1"/>
  <c r="K38"/>
  <c r="Q38" i="18"/>
  <c r="M38" i="22" s="1"/>
  <c r="N38" s="1"/>
  <c r="R38" i="18"/>
  <c r="O38" i="22" s="1"/>
  <c r="P38" s="1"/>
  <c r="S38" i="18"/>
  <c r="Q38" i="22" s="1"/>
  <c r="R38" s="1"/>
  <c r="T38" i="18"/>
  <c r="S38" i="22" s="1"/>
  <c r="U38" i="18"/>
  <c r="U38" i="22" s="1"/>
  <c r="V38" s="1"/>
  <c r="BQ38" s="1"/>
  <c r="N39" i="18"/>
  <c r="G39" i="22" s="1"/>
  <c r="H39" s="1"/>
  <c r="O39" i="18"/>
  <c r="I39" i="22" s="1"/>
  <c r="K39"/>
  <c r="Q39" i="18"/>
  <c r="M39" i="22" s="1"/>
  <c r="R39" i="18"/>
  <c r="O39" i="22" s="1"/>
  <c r="P39" s="1"/>
  <c r="S39" i="18"/>
  <c r="Q39" i="22" s="1"/>
  <c r="R39" s="1"/>
  <c r="T39" i="18"/>
  <c r="S39" i="22" s="1"/>
  <c r="U39" i="18"/>
  <c r="U39" i="22" s="1"/>
  <c r="N40" i="18"/>
  <c r="G40" i="22" s="1"/>
  <c r="O40" i="18"/>
  <c r="I40" i="22" s="1"/>
  <c r="J40" s="1"/>
  <c r="K40"/>
  <c r="Q40" i="18"/>
  <c r="M40" i="22" s="1"/>
  <c r="N40" s="1"/>
  <c r="R40" i="18"/>
  <c r="O40" i="22" s="1"/>
  <c r="S40" i="18"/>
  <c r="Q40" i="22" s="1"/>
  <c r="R40" s="1"/>
  <c r="T40" i="18"/>
  <c r="S40" i="22" s="1"/>
  <c r="T40" s="1"/>
  <c r="U40" i="18"/>
  <c r="U40" i="22" s="1"/>
  <c r="N41" i="18"/>
  <c r="G41" i="22" s="1"/>
  <c r="H41" s="1"/>
  <c r="O41" i="18"/>
  <c r="I41" i="22" s="1"/>
  <c r="K41"/>
  <c r="Q41" i="18"/>
  <c r="M41" i="22" s="1"/>
  <c r="N41" s="1"/>
  <c r="R41" i="18"/>
  <c r="O41" i="22" s="1"/>
  <c r="P41" s="1"/>
  <c r="S41" i="18"/>
  <c r="Q41" i="22" s="1"/>
  <c r="T41" i="18"/>
  <c r="S41" i="22" s="1"/>
  <c r="T41" s="1"/>
  <c r="U41" i="18"/>
  <c r="U41" i="22" s="1"/>
  <c r="N42" i="18"/>
  <c r="G42" i="22" s="1"/>
  <c r="H42" s="1"/>
  <c r="O42" i="18"/>
  <c r="I42" i="22" s="1"/>
  <c r="K42"/>
  <c r="Q42" i="18"/>
  <c r="M42" i="22" s="1"/>
  <c r="N42" s="1"/>
  <c r="R42" i="18"/>
  <c r="O42" i="22" s="1"/>
  <c r="S42" i="18"/>
  <c r="Q42" i="22" s="1"/>
  <c r="R42" s="1"/>
  <c r="T42" i="18"/>
  <c r="S42" i="22" s="1"/>
  <c r="U42" i="18"/>
  <c r="U42" i="22" s="1"/>
  <c r="V42" s="1"/>
  <c r="BQ42" s="1"/>
  <c r="N43" i="18"/>
  <c r="G43" i="22" s="1"/>
  <c r="H43" s="1"/>
  <c r="O43" i="18"/>
  <c r="I43" i="22" s="1"/>
  <c r="J43" s="1"/>
  <c r="K43"/>
  <c r="Q43" i="18"/>
  <c r="M43" i="22" s="1"/>
  <c r="R43" i="18"/>
  <c r="O43" i="22" s="1"/>
  <c r="S43" i="18"/>
  <c r="Q43" i="22" s="1"/>
  <c r="R43" s="1"/>
  <c r="T43" i="18"/>
  <c r="S43" i="22" s="1"/>
  <c r="U43" i="18"/>
  <c r="U43" i="22" s="1"/>
  <c r="N44" i="18"/>
  <c r="G44" i="22" s="1"/>
  <c r="O44" i="18"/>
  <c r="I44" i="22" s="1"/>
  <c r="J44" s="1"/>
  <c r="K44"/>
  <c r="Q44" i="18"/>
  <c r="M44" i="22" s="1"/>
  <c r="R44" i="18"/>
  <c r="O44" i="22" s="1"/>
  <c r="S44" i="18"/>
  <c r="Q44" i="22" s="1"/>
  <c r="R44" s="1"/>
  <c r="T44" i="18"/>
  <c r="S44" i="22" s="1"/>
  <c r="U44" i="18"/>
  <c r="U44" i="22" s="1"/>
  <c r="N45" i="18"/>
  <c r="G45" i="22" s="1"/>
  <c r="H45" s="1"/>
  <c r="O45" i="18"/>
  <c r="I45" i="22" s="1"/>
  <c r="BD45" s="1"/>
  <c r="K45"/>
  <c r="Q45" i="18"/>
  <c r="M45" i="22" s="1"/>
  <c r="R45" i="18"/>
  <c r="O45" i="22" s="1"/>
  <c r="P45" s="1"/>
  <c r="S45" i="18"/>
  <c r="Q45" i="22" s="1"/>
  <c r="BL45" s="1"/>
  <c r="T45" i="18"/>
  <c r="S45" i="22" s="1"/>
  <c r="T45" s="1"/>
  <c r="U45" i="18"/>
  <c r="U45" i="22" s="1"/>
  <c r="N46" i="18"/>
  <c r="G46" i="22" s="1"/>
  <c r="O46" i="18"/>
  <c r="I46" i="22" s="1"/>
  <c r="K46"/>
  <c r="Q46" i="18"/>
  <c r="M46" i="22" s="1"/>
  <c r="N46" s="1"/>
  <c r="R46" i="18"/>
  <c r="O46" i="22" s="1"/>
  <c r="S46" i="18"/>
  <c r="Q46" i="22" s="1"/>
  <c r="R46" s="1"/>
  <c r="T46" i="18"/>
  <c r="S46" i="22" s="1"/>
  <c r="BN46" s="1"/>
  <c r="U46" i="18"/>
  <c r="U46" i="22" s="1"/>
  <c r="V46" s="1"/>
  <c r="BQ46" s="1"/>
  <c r="N47" i="18"/>
  <c r="G47" i="22" s="1"/>
  <c r="H47" s="1"/>
  <c r="O47" i="18"/>
  <c r="I47" i="22" s="1"/>
  <c r="K47"/>
  <c r="Q47" i="18"/>
  <c r="M47" i="22" s="1"/>
  <c r="R47" i="18"/>
  <c r="O47" i="22" s="1"/>
  <c r="L1688" i="23" s="1"/>
  <c r="S47" i="18"/>
  <c r="Q47" i="22" s="1"/>
  <c r="R47" s="1"/>
  <c r="T47" i="18"/>
  <c r="S47" i="22" s="1"/>
  <c r="BN47" s="1"/>
  <c r="U47" i="18"/>
  <c r="U47" i="22" s="1"/>
  <c r="N48" i="18"/>
  <c r="G48" i="22" s="1"/>
  <c r="O48" i="18"/>
  <c r="I48" i="22" s="1"/>
  <c r="J48" s="1"/>
  <c r="K48"/>
  <c r="Q48" i="18"/>
  <c r="M48" i="22" s="1"/>
  <c r="J1729" i="23" s="1"/>
  <c r="R48" i="18"/>
  <c r="O48" i="22" s="1"/>
  <c r="S48" i="18"/>
  <c r="Q48" i="22" s="1"/>
  <c r="N1729" i="23" s="1"/>
  <c r="T48" i="18"/>
  <c r="S48" i="22" s="1"/>
  <c r="T48" s="1"/>
  <c r="U48" i="18"/>
  <c r="U48" i="22" s="1"/>
  <c r="N49" i="18"/>
  <c r="G49" i="22" s="1"/>
  <c r="H49" s="1"/>
  <c r="O49" i="18"/>
  <c r="I49" i="22" s="1"/>
  <c r="K49"/>
  <c r="Q49" i="18"/>
  <c r="M49" i="22" s="1"/>
  <c r="R49" i="18"/>
  <c r="O49" i="22" s="1"/>
  <c r="P49" s="1"/>
  <c r="S49" i="18"/>
  <c r="Q49" i="22" s="1"/>
  <c r="BL49" s="1"/>
  <c r="T49" i="18"/>
  <c r="S49" i="22" s="1"/>
  <c r="T49" s="1"/>
  <c r="U49" i="18"/>
  <c r="U49" i="22" s="1"/>
  <c r="N50" i="18"/>
  <c r="G50" i="22" s="1"/>
  <c r="O50" i="18"/>
  <c r="I50" i="22" s="1"/>
  <c r="J50" s="1"/>
  <c r="K50"/>
  <c r="Q50" i="18"/>
  <c r="M50" i="22" s="1"/>
  <c r="N50" s="1"/>
  <c r="R50" i="18"/>
  <c r="O50" i="22" s="1"/>
  <c r="S50" i="18"/>
  <c r="Q50" i="22" s="1"/>
  <c r="T50" i="18"/>
  <c r="S50" i="22" s="1"/>
  <c r="U50" i="18"/>
  <c r="U50" i="22" s="1"/>
  <c r="V50" s="1"/>
  <c r="N51" i="18"/>
  <c r="G51" i="22" s="1"/>
  <c r="O51" i="18"/>
  <c r="I51" i="22" s="1"/>
  <c r="K51"/>
  <c r="Q51" i="18"/>
  <c r="M51" i="22" s="1"/>
  <c r="R51" i="18"/>
  <c r="O51" i="22" s="1"/>
  <c r="P51" s="1"/>
  <c r="S51" i="18"/>
  <c r="Q51" i="22" s="1"/>
  <c r="R51" s="1"/>
  <c r="T51" i="18"/>
  <c r="S51" i="22" s="1"/>
  <c r="P1852" i="23" s="1"/>
  <c r="U51" i="18"/>
  <c r="U51" i="22" s="1"/>
  <c r="N52" i="18"/>
  <c r="G52" i="22" s="1"/>
  <c r="O52" i="18"/>
  <c r="I52" i="22" s="1"/>
  <c r="K52"/>
  <c r="Q52" i="18"/>
  <c r="M52" i="22" s="1"/>
  <c r="R52" i="18"/>
  <c r="O52" i="22" s="1"/>
  <c r="S52" i="18"/>
  <c r="Q52" i="22" s="1"/>
  <c r="R52" s="1"/>
  <c r="T52" i="18"/>
  <c r="S52" i="22" s="1"/>
  <c r="T52" s="1"/>
  <c r="U52" i="18"/>
  <c r="U52" i="22" s="1"/>
  <c r="N53" i="18"/>
  <c r="G53" i="22" s="1"/>
  <c r="H53" s="1"/>
  <c r="O53" i="18"/>
  <c r="I53" i="22" s="1"/>
  <c r="K53"/>
  <c r="Q53" i="18"/>
  <c r="M53" i="22" s="1"/>
  <c r="N53" s="1"/>
  <c r="R53" i="18"/>
  <c r="O53" i="22" s="1"/>
  <c r="S53" i="18"/>
  <c r="Q53" i="22" s="1"/>
  <c r="T53" i="18"/>
  <c r="S53" i="22" s="1"/>
  <c r="T53" s="1"/>
  <c r="U53" i="18"/>
  <c r="U53" i="22" s="1"/>
  <c r="V53" s="1"/>
  <c r="N54" i="18"/>
  <c r="G54" i="22" s="1"/>
  <c r="O54" i="18"/>
  <c r="I54" i="22" s="1"/>
  <c r="J54" s="1"/>
  <c r="K54"/>
  <c r="Q54" i="18"/>
  <c r="M54" i="22" s="1"/>
  <c r="N54" s="1"/>
  <c r="R54" i="18"/>
  <c r="O54" i="22" s="1"/>
  <c r="S54" i="18"/>
  <c r="Q54" i="22" s="1"/>
  <c r="T54" i="18"/>
  <c r="S54" i="22" s="1"/>
  <c r="U54" i="18"/>
  <c r="U54" i="22" s="1"/>
  <c r="V54" s="1"/>
  <c r="BQ54" s="1"/>
  <c r="N55" i="18"/>
  <c r="G55" i="22" s="1"/>
  <c r="D2016" i="23" s="1"/>
  <c r="O55" i="18"/>
  <c r="I55" i="22" s="1"/>
  <c r="J55" s="1"/>
  <c r="K55"/>
  <c r="Q55" i="18"/>
  <c r="M55" i="22" s="1"/>
  <c r="R55" i="18"/>
  <c r="O55" i="22" s="1"/>
  <c r="P55" s="1"/>
  <c r="S55" i="18"/>
  <c r="Q55" i="22" s="1"/>
  <c r="T55" i="18"/>
  <c r="S55" i="22" s="1"/>
  <c r="P2016" i="23" s="1"/>
  <c r="U55" i="18"/>
  <c r="U55" i="22" s="1"/>
  <c r="N56" i="18"/>
  <c r="G56" i="22" s="1"/>
  <c r="O56" i="18"/>
  <c r="I56" i="22" s="1"/>
  <c r="F2057" i="23" s="1"/>
  <c r="K56" i="22"/>
  <c r="Q56" i="18"/>
  <c r="M56" i="22" s="1"/>
  <c r="R56" i="18"/>
  <c r="O56" i="22" s="1"/>
  <c r="S56" i="18"/>
  <c r="Q56" i="22" s="1"/>
  <c r="R56" s="1"/>
  <c r="T56" i="18"/>
  <c r="S56" i="22" s="1"/>
  <c r="U56" i="18"/>
  <c r="U56" i="22" s="1"/>
  <c r="R2057" i="23" s="1"/>
  <c r="N57" i="18"/>
  <c r="G57" i="22" s="1"/>
  <c r="H57" s="1"/>
  <c r="O57" i="18"/>
  <c r="I57" i="22" s="1"/>
  <c r="BD57" s="1"/>
  <c r="K57"/>
  <c r="Q57" i="18"/>
  <c r="M57" i="22" s="1"/>
  <c r="R57" i="18"/>
  <c r="O57" i="22" s="1"/>
  <c r="S57" i="18"/>
  <c r="Q57" i="22" s="1"/>
  <c r="T57" i="18"/>
  <c r="S57" i="22" s="1"/>
  <c r="T57" s="1"/>
  <c r="U57" i="18"/>
  <c r="U57" i="22" s="1"/>
  <c r="BP57" s="1"/>
  <c r="N58" i="18"/>
  <c r="G58" i="22" s="1"/>
  <c r="O58" i="18"/>
  <c r="I58" i="22" s="1"/>
  <c r="J58" s="1"/>
  <c r="K58"/>
  <c r="Q58" i="18"/>
  <c r="M58" i="22" s="1"/>
  <c r="N58" s="1"/>
  <c r="R58" i="18"/>
  <c r="O58" i="22" s="1"/>
  <c r="S58" i="18"/>
  <c r="Q58" i="22" s="1"/>
  <c r="N2139" i="23" s="1"/>
  <c r="T58" i="18"/>
  <c r="S58" i="22" s="1"/>
  <c r="U58" i="18"/>
  <c r="U58" i="22" s="1"/>
  <c r="V58" s="1"/>
  <c r="N59" i="18"/>
  <c r="G59" i="22" s="1"/>
  <c r="H59" s="1"/>
  <c r="O59" i="18"/>
  <c r="I59" i="22" s="1"/>
  <c r="J59" s="1"/>
  <c r="K59"/>
  <c r="Q59" i="18"/>
  <c r="M59" i="22" s="1"/>
  <c r="R59" i="18"/>
  <c r="O59" i="22" s="1"/>
  <c r="S59" i="18"/>
  <c r="Q59" i="22" s="1"/>
  <c r="R59" s="1"/>
  <c r="T59" i="18"/>
  <c r="S59" i="22" s="1"/>
  <c r="U59" i="18"/>
  <c r="U59" i="22" s="1"/>
  <c r="N60" i="18"/>
  <c r="G60" i="22" s="1"/>
  <c r="O60" i="18"/>
  <c r="I60" i="22" s="1"/>
  <c r="J60" s="1"/>
  <c r="K60"/>
  <c r="Q60" i="18"/>
  <c r="M60" i="22" s="1"/>
  <c r="R60" i="18"/>
  <c r="O60" i="22" s="1"/>
  <c r="S60" i="18"/>
  <c r="Q60" i="22" s="1"/>
  <c r="T60" i="18"/>
  <c r="S60" i="22" s="1"/>
  <c r="U60" i="18"/>
  <c r="U60" i="22" s="1"/>
  <c r="N61" i="18"/>
  <c r="G61" i="22" s="1"/>
  <c r="O61" i="18"/>
  <c r="I61" i="22" s="1"/>
  <c r="K61"/>
  <c r="Q61" i="18"/>
  <c r="M61" i="22" s="1"/>
  <c r="R61" i="18"/>
  <c r="O61" i="22" s="1"/>
  <c r="P61" s="1"/>
  <c r="S61" i="18"/>
  <c r="Q61" i="22" s="1"/>
  <c r="T61" i="18"/>
  <c r="S61" i="22" s="1"/>
  <c r="P2262" i="23" s="1"/>
  <c r="U61" i="18"/>
  <c r="U61" i="22" s="1"/>
  <c r="N62" i="18"/>
  <c r="G62" i="22" s="1"/>
  <c r="H62" s="1"/>
  <c r="O62" i="18"/>
  <c r="I62" i="22" s="1"/>
  <c r="K62"/>
  <c r="Q62" i="18"/>
  <c r="M62" i="22" s="1"/>
  <c r="R62" i="18"/>
  <c r="O62" i="22" s="1"/>
  <c r="S62" i="18"/>
  <c r="Q62" i="22" s="1"/>
  <c r="T62" i="18"/>
  <c r="S62" i="22" s="1"/>
  <c r="T62" s="1"/>
  <c r="U62" i="18"/>
  <c r="U62" i="22" s="1"/>
  <c r="V62" s="1"/>
  <c r="N63" i="18"/>
  <c r="G63" i="22" s="1"/>
  <c r="H63" s="1"/>
  <c r="O63" i="18"/>
  <c r="I63" i="22" s="1"/>
  <c r="K63"/>
  <c r="Q63" i="18"/>
  <c r="M63" i="22" s="1"/>
  <c r="R63" i="18"/>
  <c r="O63" i="22" s="1"/>
  <c r="L2344" i="23" s="1"/>
  <c r="S63" i="18"/>
  <c r="Q63" i="22" s="1"/>
  <c r="R63" s="1"/>
  <c r="T63" i="18"/>
  <c r="S63" i="22" s="1"/>
  <c r="BN63" s="1"/>
  <c r="U63" i="18"/>
  <c r="U63" i="22" s="1"/>
  <c r="N64" i="18"/>
  <c r="G64" i="22" s="1"/>
  <c r="O64" i="18"/>
  <c r="I64" i="22" s="1"/>
  <c r="J64" s="1"/>
  <c r="K64"/>
  <c r="Q64" i="18"/>
  <c r="M64" i="22" s="1"/>
  <c r="J2385" i="23" s="1"/>
  <c r="R64" i="18"/>
  <c r="O64" i="22" s="1"/>
  <c r="S64" i="18"/>
  <c r="Q64" i="22" s="1"/>
  <c r="R64" s="1"/>
  <c r="T64" i="18"/>
  <c r="S64" i="22" s="1"/>
  <c r="U64" i="18"/>
  <c r="O2426" i="23"/>
  <c r="AC2426" s="1"/>
  <c r="N2426"/>
  <c r="M2426"/>
  <c r="AB2426" s="1"/>
  <c r="L2426"/>
  <c r="D2426"/>
  <c r="A15" i="19"/>
  <c r="A16" s="1"/>
  <c r="B65" i="18"/>
  <c r="C2426" i="23" s="1"/>
  <c r="H65" i="18"/>
  <c r="Q2421" i="23" s="1"/>
  <c r="K2421"/>
  <c r="F2421"/>
  <c r="B2421"/>
  <c r="W2440"/>
  <c r="W2426"/>
  <c r="A2426"/>
  <c r="R2425"/>
  <c r="P2425"/>
  <c r="N2425"/>
  <c r="L2425"/>
  <c r="J2425"/>
  <c r="H2425"/>
  <c r="F2425"/>
  <c r="D2425"/>
  <c r="S2421"/>
  <c r="A2420"/>
  <c r="J64" i="18"/>
  <c r="AL64" i="22"/>
  <c r="X2399" i="23" s="1"/>
  <c r="I64" i="18"/>
  <c r="AI64" i="22" s="1"/>
  <c r="F2385" i="23"/>
  <c r="B64" i="18"/>
  <c r="C2385" i="23" s="1"/>
  <c r="H64" i="18"/>
  <c r="Q2380" i="23" s="1"/>
  <c r="B2380"/>
  <c r="W2399"/>
  <c r="W2385"/>
  <c r="A2385"/>
  <c r="R2384"/>
  <c r="P2384"/>
  <c r="N2384"/>
  <c r="L2384"/>
  <c r="J2384"/>
  <c r="H2384"/>
  <c r="F2384"/>
  <c r="D2384"/>
  <c r="S2380"/>
  <c r="A2379"/>
  <c r="J63" i="18"/>
  <c r="AL63" i="22"/>
  <c r="X2358" i="23" s="1"/>
  <c r="I63" i="18"/>
  <c r="AI63" i="22" s="1"/>
  <c r="D2344" i="23"/>
  <c r="B63" i="18"/>
  <c r="C2344" i="23" s="1"/>
  <c r="H63" i="18"/>
  <c r="Q2339" i="23" s="1"/>
  <c r="W2358"/>
  <c r="W2344"/>
  <c r="A2344"/>
  <c r="R2343"/>
  <c r="P2343"/>
  <c r="N2343"/>
  <c r="L2343"/>
  <c r="J2343"/>
  <c r="H2343"/>
  <c r="F2343"/>
  <c r="D2343"/>
  <c r="S2339"/>
  <c r="A2338"/>
  <c r="A2297"/>
  <c r="J62" i="18"/>
  <c r="AL62" i="22"/>
  <c r="I62" i="18"/>
  <c r="AI62" i="22" s="1"/>
  <c r="X2317" i="23"/>
  <c r="D2303"/>
  <c r="B62" i="18"/>
  <c r="C2303" i="23" s="1"/>
  <c r="H62" i="18"/>
  <c r="Q2298" i="23" s="1"/>
  <c r="B2298"/>
  <c r="W2317"/>
  <c r="W2303"/>
  <c r="A2303"/>
  <c r="R2302"/>
  <c r="P2302"/>
  <c r="N2302"/>
  <c r="L2302"/>
  <c r="J2302"/>
  <c r="H2302"/>
  <c r="F2302"/>
  <c r="D2302"/>
  <c r="S2298"/>
  <c r="J61" i="18"/>
  <c r="AL61" i="22"/>
  <c r="X2276" i="23" s="1"/>
  <c r="I61" i="18"/>
  <c r="AI61" i="22" s="1"/>
  <c r="L2262" i="23"/>
  <c r="H2262"/>
  <c r="B61" i="18"/>
  <c r="C2262" i="23" s="1"/>
  <c r="H61" i="18"/>
  <c r="Q2257" i="23" s="1"/>
  <c r="W2276"/>
  <c r="W2262"/>
  <c r="A2262"/>
  <c r="R2261"/>
  <c r="P2261"/>
  <c r="N2261"/>
  <c r="L2261"/>
  <c r="J2261"/>
  <c r="H2261"/>
  <c r="F2261"/>
  <c r="D2261"/>
  <c r="S2257"/>
  <c r="A2256"/>
  <c r="J60" i="18"/>
  <c r="AL60" i="22"/>
  <c r="X2235" i="23" s="1"/>
  <c r="I60" i="18"/>
  <c r="AI60" i="22" s="1"/>
  <c r="H2221" i="23"/>
  <c r="B60" i="18"/>
  <c r="C2221" i="23" s="1"/>
  <c r="H60" i="18"/>
  <c r="Q2216" i="23" s="1"/>
  <c r="W2235"/>
  <c r="W2221"/>
  <c r="A2221"/>
  <c r="R2220"/>
  <c r="P2220"/>
  <c r="N2220"/>
  <c r="L2220"/>
  <c r="J2220"/>
  <c r="H2220"/>
  <c r="F2220"/>
  <c r="D2220"/>
  <c r="S2216"/>
  <c r="A2215"/>
  <c r="J59" i="18"/>
  <c r="AL59" i="22"/>
  <c r="X2194" i="23" s="1"/>
  <c r="I59" i="18"/>
  <c r="AI59" i="22" s="1"/>
  <c r="D2180" i="23"/>
  <c r="B59" i="18"/>
  <c r="C2180" i="23" s="1"/>
  <c r="H59" i="18"/>
  <c r="Q2175" i="23" s="1"/>
  <c r="F2175"/>
  <c r="W2194"/>
  <c r="W2180"/>
  <c r="A2180"/>
  <c r="R2179"/>
  <c r="P2179"/>
  <c r="N2179"/>
  <c r="L2179"/>
  <c r="J2179"/>
  <c r="H2179"/>
  <c r="F2179"/>
  <c r="D2179"/>
  <c r="S2175"/>
  <c r="A2174"/>
  <c r="J58" i="18"/>
  <c r="AJ58" i="22" s="1"/>
  <c r="AL58"/>
  <c r="I58" i="18"/>
  <c r="F2134" i="23" s="1"/>
  <c r="X2153"/>
  <c r="R2139"/>
  <c r="K2139"/>
  <c r="AA2139" s="1"/>
  <c r="J2139"/>
  <c r="B58" i="18"/>
  <c r="C2139" i="23" s="1"/>
  <c r="H58" i="18"/>
  <c r="Q2134" i="23" s="1"/>
  <c r="B2134"/>
  <c r="W2153"/>
  <c r="W2139"/>
  <c r="A2139"/>
  <c r="R2138"/>
  <c r="P2138"/>
  <c r="N2138"/>
  <c r="L2138"/>
  <c r="J2138"/>
  <c r="H2138"/>
  <c r="F2138"/>
  <c r="D2138"/>
  <c r="S2134"/>
  <c r="A2133"/>
  <c r="J57" i="18"/>
  <c r="K2093" i="23" s="1"/>
  <c r="I57" i="18"/>
  <c r="AI57" i="22" s="1"/>
  <c r="P2098" i="23"/>
  <c r="H2098"/>
  <c r="D2098"/>
  <c r="B57" i="18"/>
  <c r="C2098" i="23" s="1"/>
  <c r="H57" i="18"/>
  <c r="Q2093" i="23" s="1"/>
  <c r="B2093"/>
  <c r="W2112"/>
  <c r="W2098"/>
  <c r="A2098"/>
  <c r="R2097"/>
  <c r="P2097"/>
  <c r="N2097"/>
  <c r="L2097"/>
  <c r="J2097"/>
  <c r="H2097"/>
  <c r="F2097"/>
  <c r="D2097"/>
  <c r="S2093"/>
  <c r="A2092"/>
  <c r="J56" i="18"/>
  <c r="AJ56" i="22" s="1"/>
  <c r="I56" i="18"/>
  <c r="AI56" i="22" s="1"/>
  <c r="N2057" i="23"/>
  <c r="H2057"/>
  <c r="B56" i="18"/>
  <c r="C2057" i="23" s="1"/>
  <c r="H56" i="18"/>
  <c r="Q2052" i="23" s="1"/>
  <c r="W2071"/>
  <c r="W2057"/>
  <c r="A2057"/>
  <c r="R2056"/>
  <c r="P2056"/>
  <c r="N2056"/>
  <c r="L2056"/>
  <c r="J2056"/>
  <c r="H2056"/>
  <c r="F2056"/>
  <c r="D2056"/>
  <c r="S2052"/>
  <c r="A2051"/>
  <c r="J55" i="18"/>
  <c r="I55"/>
  <c r="AI55" i="22" s="1"/>
  <c r="L2016" i="23"/>
  <c r="F2016"/>
  <c r="B55" i="18"/>
  <c r="C2016" i="23" s="1"/>
  <c r="H55" i="18"/>
  <c r="Q2011" i="23" s="1"/>
  <c r="B2011"/>
  <c r="W2030"/>
  <c r="W2016"/>
  <c r="A2016"/>
  <c r="R2015"/>
  <c r="P2015"/>
  <c r="N2015"/>
  <c r="L2015"/>
  <c r="J2015"/>
  <c r="H2015"/>
  <c r="F2015"/>
  <c r="D2015"/>
  <c r="S2011"/>
  <c r="A2010"/>
  <c r="J54" i="18"/>
  <c r="AJ54" i="22" s="1"/>
  <c r="AL54"/>
  <c r="X1989" i="23" s="1"/>
  <c r="I54" i="18"/>
  <c r="F1970" i="23" s="1"/>
  <c r="S1975"/>
  <c r="AE1975" s="1"/>
  <c r="R1975"/>
  <c r="J1975"/>
  <c r="G1975"/>
  <c r="Y1975" s="1"/>
  <c r="F1975"/>
  <c r="B54" i="18"/>
  <c r="C1975" i="23" s="1"/>
  <c r="H54" i="18"/>
  <c r="Q1970" i="23" s="1"/>
  <c r="W1989"/>
  <c r="W1975"/>
  <c r="A1975"/>
  <c r="R1974"/>
  <c r="P1974"/>
  <c r="N1974"/>
  <c r="L1974"/>
  <c r="J1974"/>
  <c r="H1974"/>
  <c r="F1974"/>
  <c r="D1974"/>
  <c r="S1970"/>
  <c r="A1969"/>
  <c r="K1934"/>
  <c r="AA1934" s="1"/>
  <c r="J53" i="18"/>
  <c r="K1929" i="23" s="1"/>
  <c r="I53" i="18"/>
  <c r="AI53" i="22" s="1"/>
  <c r="P1934" i="23"/>
  <c r="D1934"/>
  <c r="B53" i="18"/>
  <c r="C1934" i="23" s="1"/>
  <c r="H53" i="18"/>
  <c r="Q1929" i="23" s="1"/>
  <c r="W1948"/>
  <c r="W1934"/>
  <c r="A1934"/>
  <c r="R1933"/>
  <c r="P1933"/>
  <c r="N1933"/>
  <c r="L1933"/>
  <c r="J1933"/>
  <c r="H1933"/>
  <c r="F1933"/>
  <c r="D1933"/>
  <c r="S1929"/>
  <c r="A1928"/>
  <c r="J52" i="18"/>
  <c r="AJ52" i="22" s="1"/>
  <c r="I52" i="18"/>
  <c r="AI52" i="22" s="1"/>
  <c r="Q1893" i="23"/>
  <c r="AD1893" s="1"/>
  <c r="P1893"/>
  <c r="N1893"/>
  <c r="B52" i="18"/>
  <c r="C1893" i="23" s="1"/>
  <c r="H52" i="18"/>
  <c r="Q1888" i="23" s="1"/>
  <c r="W1907"/>
  <c r="W1893"/>
  <c r="A1893"/>
  <c r="R1892"/>
  <c r="P1892"/>
  <c r="N1892"/>
  <c r="L1892"/>
  <c r="J1892"/>
  <c r="H1892"/>
  <c r="F1892"/>
  <c r="D1892"/>
  <c r="S1888"/>
  <c r="A1887"/>
  <c r="A1846"/>
  <c r="J51" i="18"/>
  <c r="I51"/>
  <c r="F1847" i="23" s="1"/>
  <c r="O1852"/>
  <c r="AC1852" s="1"/>
  <c r="N1852"/>
  <c r="L1852"/>
  <c r="B51" i="18"/>
  <c r="C1852" i="23" s="1"/>
  <c r="H51" i="18"/>
  <c r="Q1847" i="23" s="1"/>
  <c r="B1847"/>
  <c r="W1866"/>
  <c r="W1852"/>
  <c r="A1852"/>
  <c r="R1851"/>
  <c r="P1851"/>
  <c r="N1851"/>
  <c r="L1851"/>
  <c r="J1851"/>
  <c r="H1851"/>
  <c r="F1851"/>
  <c r="D1851"/>
  <c r="S1847"/>
  <c r="J50" i="18"/>
  <c r="AJ50" i="22" s="1"/>
  <c r="AL50"/>
  <c r="X1825" i="23" s="1"/>
  <c r="I50" i="18"/>
  <c r="F1806" i="23" s="1"/>
  <c r="R1811"/>
  <c r="B50" i="18"/>
  <c r="C1811" i="23" s="1"/>
  <c r="H50" i="18"/>
  <c r="Q1806" i="23" s="1"/>
  <c r="S18" i="17"/>
  <c r="T18" s="1"/>
  <c r="Q18"/>
  <c r="R18" s="1"/>
  <c r="K18"/>
  <c r="L18" s="1"/>
  <c r="W1825" i="23"/>
  <c r="W1811"/>
  <c r="A1811"/>
  <c r="R1810"/>
  <c r="P1810"/>
  <c r="N1810"/>
  <c r="L1810"/>
  <c r="J1810"/>
  <c r="H1810"/>
  <c r="F1810"/>
  <c r="D1810"/>
  <c r="S1806"/>
  <c r="A1805"/>
  <c r="J49" i="18"/>
  <c r="K1765" i="23" s="1"/>
  <c r="I49" i="18"/>
  <c r="AI49" i="22" s="1"/>
  <c r="P1770" i="23"/>
  <c r="L1770"/>
  <c r="H1770"/>
  <c r="B49" i="18"/>
  <c r="C1770" i="23" s="1"/>
  <c r="H49" i="18"/>
  <c r="Q1765" i="23" s="1"/>
  <c r="W1784"/>
  <c r="W1770"/>
  <c r="A1770"/>
  <c r="R1769"/>
  <c r="P1769"/>
  <c r="N1769"/>
  <c r="L1769"/>
  <c r="J1769"/>
  <c r="H1769"/>
  <c r="F1769"/>
  <c r="D1769"/>
  <c r="S1765"/>
  <c r="A1764"/>
  <c r="J48" i="18"/>
  <c r="AJ48" i="22" s="1"/>
  <c r="I48" i="18"/>
  <c r="AI48" i="22" s="1"/>
  <c r="Q1729" i="23"/>
  <c r="AD1729" s="1"/>
  <c r="P1729"/>
  <c r="F1729"/>
  <c r="B48" i="18"/>
  <c r="C1729" i="23" s="1"/>
  <c r="H48" i="18"/>
  <c r="Q1724" i="23" s="1"/>
  <c r="W1743"/>
  <c r="W1729"/>
  <c r="A1729"/>
  <c r="R1728"/>
  <c r="P1728"/>
  <c r="N1728"/>
  <c r="L1728"/>
  <c r="J1728"/>
  <c r="H1728"/>
  <c r="F1728"/>
  <c r="D1728"/>
  <c r="S1724"/>
  <c r="A1723"/>
  <c r="J47" i="18"/>
  <c r="I47"/>
  <c r="AI47" i="22" s="1"/>
  <c r="N1688" i="23"/>
  <c r="E1688"/>
  <c r="X1688" s="1"/>
  <c r="D1688"/>
  <c r="B47" i="18"/>
  <c r="C1688" i="23" s="1"/>
  <c r="H47" i="18"/>
  <c r="Q1683" i="23" s="1"/>
  <c r="W1702"/>
  <c r="W1688"/>
  <c r="A1688"/>
  <c r="R1687"/>
  <c r="P1687"/>
  <c r="N1687"/>
  <c r="L1687"/>
  <c r="J1687"/>
  <c r="H1687"/>
  <c r="F1687"/>
  <c r="D1687"/>
  <c r="S1683"/>
  <c r="A1682"/>
  <c r="J46" i="18"/>
  <c r="I46"/>
  <c r="F1642" i="23" s="1"/>
  <c r="R1647"/>
  <c r="K1647"/>
  <c r="AA1647" s="1"/>
  <c r="J1647"/>
  <c r="B46" i="18"/>
  <c r="C1647" i="23" s="1"/>
  <c r="H46" i="18"/>
  <c r="Q1642" i="23" s="1"/>
  <c r="B1642"/>
  <c r="W1661"/>
  <c r="W1647"/>
  <c r="A1647"/>
  <c r="R1646"/>
  <c r="P1646"/>
  <c r="N1646"/>
  <c r="L1646"/>
  <c r="J1646"/>
  <c r="H1646"/>
  <c r="F1646"/>
  <c r="D1646"/>
  <c r="S1642"/>
  <c r="A1641"/>
  <c r="J45" i="18"/>
  <c r="K1601" i="23" s="1"/>
  <c r="I45" i="18"/>
  <c r="AI45" i="22" s="1"/>
  <c r="P1606" i="23"/>
  <c r="L1606"/>
  <c r="H1606"/>
  <c r="D1606"/>
  <c r="B45" i="18"/>
  <c r="C1606" i="23" s="1"/>
  <c r="H45" i="18"/>
  <c r="Q1601" i="23" s="1"/>
  <c r="W1620"/>
  <c r="W1606"/>
  <c r="A1606"/>
  <c r="R1605"/>
  <c r="P1605"/>
  <c r="N1605"/>
  <c r="L1605"/>
  <c r="J1605"/>
  <c r="H1605"/>
  <c r="F1605"/>
  <c r="D1605"/>
  <c r="S1601"/>
  <c r="A1600"/>
  <c r="J44" i="18"/>
  <c r="AJ44" i="22" s="1"/>
  <c r="I44" i="18"/>
  <c r="AI44" i="22" s="1"/>
  <c r="N1565" i="23"/>
  <c r="F1565"/>
  <c r="B44" i="18"/>
  <c r="C1565" i="23" s="1"/>
  <c r="H44" i="18"/>
  <c r="Q1560" i="23" s="1"/>
  <c r="W1579"/>
  <c r="W1565"/>
  <c r="A1565"/>
  <c r="R1564"/>
  <c r="P1564"/>
  <c r="N1564"/>
  <c r="L1564"/>
  <c r="J1564"/>
  <c r="H1564"/>
  <c r="F1564"/>
  <c r="D1564"/>
  <c r="S1560"/>
  <c r="A1559"/>
  <c r="J43" i="18"/>
  <c r="I43"/>
  <c r="AI43" i="22" s="1"/>
  <c r="F1524" i="23"/>
  <c r="D1524"/>
  <c r="B43" i="18"/>
  <c r="C1524" i="23" s="1"/>
  <c r="H43" i="18"/>
  <c r="Q1519" i="23" s="1"/>
  <c r="W1538"/>
  <c r="W1524"/>
  <c r="A1524"/>
  <c r="R1523"/>
  <c r="P1523"/>
  <c r="N1523"/>
  <c r="L1523"/>
  <c r="J1523"/>
  <c r="H1523"/>
  <c r="F1523"/>
  <c r="D1523"/>
  <c r="S1519"/>
  <c r="A1518"/>
  <c r="J42" i="18"/>
  <c r="AJ42" i="22" s="1"/>
  <c r="AL42"/>
  <c r="I42" i="18"/>
  <c r="F1478" i="23" s="1"/>
  <c r="X1497"/>
  <c r="R1483"/>
  <c r="N1483"/>
  <c r="K1483"/>
  <c r="AA1483" s="1"/>
  <c r="E1483"/>
  <c r="D1483"/>
  <c r="B42" i="18"/>
  <c r="C1483" i="23" s="1"/>
  <c r="H42" i="18"/>
  <c r="Q1478" i="23" s="1"/>
  <c r="B1478"/>
  <c r="W1497"/>
  <c r="X1483"/>
  <c r="W1483"/>
  <c r="A1483"/>
  <c r="R1482"/>
  <c r="P1482"/>
  <c r="N1482"/>
  <c r="L1482"/>
  <c r="J1482"/>
  <c r="H1482"/>
  <c r="F1482"/>
  <c r="D1482"/>
  <c r="S1478"/>
  <c r="A1477"/>
  <c r="A1436"/>
  <c r="J41" i="18"/>
  <c r="AJ41" i="22" s="1"/>
  <c r="I41" i="18"/>
  <c r="AI41" i="22" s="1"/>
  <c r="Q1442" i="23"/>
  <c r="AD1442" s="1"/>
  <c r="P1442"/>
  <c r="K1442"/>
  <c r="AA1442" s="1"/>
  <c r="J1442"/>
  <c r="H1442"/>
  <c r="E1442"/>
  <c r="X1442" s="1"/>
  <c r="D1442"/>
  <c r="B41" i="18"/>
  <c r="C1442" i="23" s="1"/>
  <c r="H41" i="18"/>
  <c r="Q1437" i="23" s="1"/>
  <c r="B1437"/>
  <c r="W1456"/>
  <c r="W1442"/>
  <c r="A1442"/>
  <c r="R1441"/>
  <c r="P1441"/>
  <c r="N1441"/>
  <c r="L1441"/>
  <c r="J1441"/>
  <c r="H1441"/>
  <c r="F1441"/>
  <c r="D1441"/>
  <c r="S1437"/>
  <c r="J40" i="18"/>
  <c r="K1396" i="23" s="1"/>
  <c r="I40" i="18"/>
  <c r="F1396" i="23" s="1"/>
  <c r="Q1401"/>
  <c r="AD1401" s="1"/>
  <c r="P1401"/>
  <c r="N1401"/>
  <c r="K1401"/>
  <c r="AA1401" s="1"/>
  <c r="J1401"/>
  <c r="G1401"/>
  <c r="Y1401" s="1"/>
  <c r="F1401"/>
  <c r="B40" i="18"/>
  <c r="C1401" i="23" s="1"/>
  <c r="H40" i="18"/>
  <c r="Q1396" i="23" s="1"/>
  <c r="W1415"/>
  <c r="W1401"/>
  <c r="A1401"/>
  <c r="R1400"/>
  <c r="P1400"/>
  <c r="N1400"/>
  <c r="L1400"/>
  <c r="J1400"/>
  <c r="H1400"/>
  <c r="F1400"/>
  <c r="D1400"/>
  <c r="S1396"/>
  <c r="A1395"/>
  <c r="J39" i="18"/>
  <c r="I39"/>
  <c r="F1355" i="23" s="1"/>
  <c r="O1360"/>
  <c r="N1360"/>
  <c r="L1360"/>
  <c r="D1360"/>
  <c r="B39" i="18"/>
  <c r="C1360" i="23" s="1"/>
  <c r="H39" i="18"/>
  <c r="Q1355" i="23" s="1"/>
  <c r="B1355"/>
  <c r="W1374"/>
  <c r="AC1360"/>
  <c r="W1360"/>
  <c r="A1360"/>
  <c r="R1359"/>
  <c r="P1359"/>
  <c r="N1359"/>
  <c r="L1359"/>
  <c r="J1359"/>
  <c r="H1359"/>
  <c r="F1359"/>
  <c r="D1359"/>
  <c r="S1355"/>
  <c r="A1354"/>
  <c r="J38" i="18"/>
  <c r="AJ38" i="22" s="1"/>
  <c r="I38" i="18"/>
  <c r="S1319" i="23"/>
  <c r="AE1319" s="1"/>
  <c r="R1319"/>
  <c r="M1319"/>
  <c r="AB1319" s="1"/>
  <c r="L1319"/>
  <c r="K1319"/>
  <c r="AA1319" s="1"/>
  <c r="J1319"/>
  <c r="G1319"/>
  <c r="Y1319" s="1"/>
  <c r="F1319"/>
  <c r="E1319"/>
  <c r="X1319" s="1"/>
  <c r="D1319"/>
  <c r="B38" i="18"/>
  <c r="H38"/>
  <c r="Q1314" i="23" s="1"/>
  <c r="W1333"/>
  <c r="W1319"/>
  <c r="A1319"/>
  <c r="R1318"/>
  <c r="P1318"/>
  <c r="N1318"/>
  <c r="L1318"/>
  <c r="J1318"/>
  <c r="H1318"/>
  <c r="F1318"/>
  <c r="D1318"/>
  <c r="S1314"/>
  <c r="A1313"/>
  <c r="J37" i="18"/>
  <c r="AJ37" i="22" s="1"/>
  <c r="I37" i="18"/>
  <c r="AI37" i="22" s="1"/>
  <c r="S1278" i="23"/>
  <c r="AE1278" s="1"/>
  <c r="P1278"/>
  <c r="H1278"/>
  <c r="B37" i="18"/>
  <c r="B1273" i="23" s="1"/>
  <c r="H37" i="18"/>
  <c r="Q1273" i="23" s="1"/>
  <c r="A1272"/>
  <c r="W1292"/>
  <c r="W1278"/>
  <c r="A1278"/>
  <c r="R1277"/>
  <c r="P1277"/>
  <c r="N1277"/>
  <c r="L1277"/>
  <c r="J1277"/>
  <c r="H1277"/>
  <c r="F1277"/>
  <c r="D1277"/>
  <c r="S1273"/>
  <c r="A1231"/>
  <c r="W1251"/>
  <c r="Q1237"/>
  <c r="AD1237" s="1"/>
  <c r="G1237"/>
  <c r="Y1237" s="1"/>
  <c r="W1237"/>
  <c r="P1237"/>
  <c r="J1237"/>
  <c r="F1237"/>
  <c r="B36" i="18"/>
  <c r="C1237" i="23" s="1"/>
  <c r="H36" i="18"/>
  <c r="Q1232" i="23" s="1"/>
  <c r="K1232"/>
  <c r="F1232"/>
  <c r="A1237"/>
  <c r="R1236"/>
  <c r="P1236"/>
  <c r="N1236"/>
  <c r="L1236"/>
  <c r="J1236"/>
  <c r="H1236"/>
  <c r="F1236"/>
  <c r="D1236"/>
  <c r="S1232"/>
  <c r="K1191"/>
  <c r="F1191"/>
  <c r="B1191"/>
  <c r="W1210"/>
  <c r="W1196"/>
  <c r="A1196"/>
  <c r="R1195"/>
  <c r="P1195"/>
  <c r="N1195"/>
  <c r="L1195"/>
  <c r="J1195"/>
  <c r="H1195"/>
  <c r="F1195"/>
  <c r="D1195"/>
  <c r="S1191"/>
  <c r="A1190"/>
  <c r="W1169"/>
  <c r="W1155"/>
  <c r="A1155"/>
  <c r="R1154"/>
  <c r="P1154"/>
  <c r="N1154"/>
  <c r="L1154"/>
  <c r="J1154"/>
  <c r="H1154"/>
  <c r="F1154"/>
  <c r="D1154"/>
  <c r="S1150"/>
  <c r="A1149"/>
  <c r="W1128"/>
  <c r="W1114"/>
  <c r="A1114"/>
  <c r="R1113"/>
  <c r="P1113"/>
  <c r="N1113"/>
  <c r="L1113"/>
  <c r="J1113"/>
  <c r="H1113"/>
  <c r="F1113"/>
  <c r="D1113"/>
  <c r="S1109"/>
  <c r="A1108"/>
  <c r="W1087"/>
  <c r="W1073"/>
  <c r="A1073"/>
  <c r="R1072"/>
  <c r="P1072"/>
  <c r="N1072"/>
  <c r="L1072"/>
  <c r="J1072"/>
  <c r="H1072"/>
  <c r="F1072"/>
  <c r="D1072"/>
  <c r="S1068"/>
  <c r="A1067"/>
  <c r="W1046"/>
  <c r="W1032"/>
  <c r="A1032"/>
  <c r="R1031"/>
  <c r="P1031"/>
  <c r="N1031"/>
  <c r="L1031"/>
  <c r="J1031"/>
  <c r="H1031"/>
  <c r="F1031"/>
  <c r="D1031"/>
  <c r="S1027"/>
  <c r="A1026"/>
  <c r="W1005"/>
  <c r="W991"/>
  <c r="A991"/>
  <c r="R990"/>
  <c r="P990"/>
  <c r="N990"/>
  <c r="L990"/>
  <c r="J990"/>
  <c r="H990"/>
  <c r="F990"/>
  <c r="D990"/>
  <c r="S986"/>
  <c r="A985"/>
  <c r="W964"/>
  <c r="W950"/>
  <c r="A950"/>
  <c r="R949"/>
  <c r="P949"/>
  <c r="N949"/>
  <c r="L949"/>
  <c r="J949"/>
  <c r="H949"/>
  <c r="F949"/>
  <c r="D949"/>
  <c r="S945"/>
  <c r="A944"/>
  <c r="W923"/>
  <c r="W909"/>
  <c r="A909"/>
  <c r="R908"/>
  <c r="P908"/>
  <c r="N908"/>
  <c r="L908"/>
  <c r="J908"/>
  <c r="H908"/>
  <c r="F908"/>
  <c r="D908"/>
  <c r="S904"/>
  <c r="A903"/>
  <c r="W882"/>
  <c r="W868"/>
  <c r="A868"/>
  <c r="R867"/>
  <c r="P867"/>
  <c r="N867"/>
  <c r="L867"/>
  <c r="J867"/>
  <c r="H867"/>
  <c r="F867"/>
  <c r="D867"/>
  <c r="S863"/>
  <c r="A862"/>
  <c r="W841"/>
  <c r="W827"/>
  <c r="A827"/>
  <c r="R826"/>
  <c r="P826"/>
  <c r="N826"/>
  <c r="L826"/>
  <c r="J826"/>
  <c r="H826"/>
  <c r="F826"/>
  <c r="D826"/>
  <c r="S822"/>
  <c r="A821"/>
  <c r="W800"/>
  <c r="W786"/>
  <c r="A786"/>
  <c r="R785"/>
  <c r="P785"/>
  <c r="N785"/>
  <c r="L785"/>
  <c r="J785"/>
  <c r="H785"/>
  <c r="F785"/>
  <c r="D785"/>
  <c r="S781"/>
  <c r="A780"/>
  <c r="W759"/>
  <c r="W745"/>
  <c r="A745"/>
  <c r="R744"/>
  <c r="P744"/>
  <c r="N744"/>
  <c r="L744"/>
  <c r="J744"/>
  <c r="H744"/>
  <c r="F744"/>
  <c r="D744"/>
  <c r="S740"/>
  <c r="A739"/>
  <c r="W718"/>
  <c r="W704"/>
  <c r="A704"/>
  <c r="R703"/>
  <c r="P703"/>
  <c r="N703"/>
  <c r="L703"/>
  <c r="J703"/>
  <c r="H703"/>
  <c r="F703"/>
  <c r="D703"/>
  <c r="S699"/>
  <c r="A698"/>
  <c r="W677"/>
  <c r="W663"/>
  <c r="A663"/>
  <c r="R662"/>
  <c r="P662"/>
  <c r="N662"/>
  <c r="L662"/>
  <c r="J662"/>
  <c r="H662"/>
  <c r="F662"/>
  <c r="D662"/>
  <c r="S658"/>
  <c r="A657"/>
  <c r="W636"/>
  <c r="W622"/>
  <c r="A622"/>
  <c r="R621"/>
  <c r="P621"/>
  <c r="N621"/>
  <c r="L621"/>
  <c r="J621"/>
  <c r="H621"/>
  <c r="F621"/>
  <c r="D621"/>
  <c r="S617"/>
  <c r="A616"/>
  <c r="W595"/>
  <c r="W581"/>
  <c r="A581"/>
  <c r="R580"/>
  <c r="P580"/>
  <c r="N580"/>
  <c r="L580"/>
  <c r="J580"/>
  <c r="H580"/>
  <c r="F580"/>
  <c r="D580"/>
  <c r="S576"/>
  <c r="A575"/>
  <c r="W554"/>
  <c r="W540"/>
  <c r="A540"/>
  <c r="R539"/>
  <c r="P539"/>
  <c r="N539"/>
  <c r="L539"/>
  <c r="J539"/>
  <c r="H539"/>
  <c r="F539"/>
  <c r="D539"/>
  <c r="S535"/>
  <c r="A534"/>
  <c r="W513"/>
  <c r="W499"/>
  <c r="A499"/>
  <c r="R498"/>
  <c r="P498"/>
  <c r="N498"/>
  <c r="L498"/>
  <c r="J498"/>
  <c r="H498"/>
  <c r="F498"/>
  <c r="D498"/>
  <c r="S494"/>
  <c r="A493"/>
  <c r="W472"/>
  <c r="W458"/>
  <c r="A458"/>
  <c r="R457"/>
  <c r="P457"/>
  <c r="N457"/>
  <c r="L457"/>
  <c r="J457"/>
  <c r="H457"/>
  <c r="F457"/>
  <c r="D457"/>
  <c r="S453"/>
  <c r="A452"/>
  <c r="W431"/>
  <c r="W417"/>
  <c r="A417"/>
  <c r="R416"/>
  <c r="P416"/>
  <c r="N416"/>
  <c r="L416"/>
  <c r="J416"/>
  <c r="H416"/>
  <c r="F416"/>
  <c r="D416"/>
  <c r="S412"/>
  <c r="A411"/>
  <c r="W390"/>
  <c r="W376"/>
  <c r="A376"/>
  <c r="R375"/>
  <c r="P375"/>
  <c r="N375"/>
  <c r="L375"/>
  <c r="J375"/>
  <c r="H375"/>
  <c r="F375"/>
  <c r="D375"/>
  <c r="S371"/>
  <c r="A370"/>
  <c r="W349"/>
  <c r="W335"/>
  <c r="A335"/>
  <c r="R334"/>
  <c r="P334"/>
  <c r="N334"/>
  <c r="L334"/>
  <c r="J334"/>
  <c r="H334"/>
  <c r="F334"/>
  <c r="D334"/>
  <c r="S330"/>
  <c r="A329"/>
  <c r="W308"/>
  <c r="W294"/>
  <c r="A294"/>
  <c r="R293"/>
  <c r="P293"/>
  <c r="N293"/>
  <c r="L293"/>
  <c r="J293"/>
  <c r="H293"/>
  <c r="F293"/>
  <c r="D293"/>
  <c r="S289"/>
  <c r="A288"/>
  <c r="W267"/>
  <c r="W253"/>
  <c r="A253"/>
  <c r="R252"/>
  <c r="P252"/>
  <c r="N252"/>
  <c r="L252"/>
  <c r="J252"/>
  <c r="H252"/>
  <c r="F252"/>
  <c r="D252"/>
  <c r="S248"/>
  <c r="A247"/>
  <c r="W226"/>
  <c r="W212"/>
  <c r="A212"/>
  <c r="R211"/>
  <c r="P211"/>
  <c r="N211"/>
  <c r="L211"/>
  <c r="J211"/>
  <c r="H211"/>
  <c r="F211"/>
  <c r="D211"/>
  <c r="S207"/>
  <c r="A206"/>
  <c r="W185"/>
  <c r="W171"/>
  <c r="A171"/>
  <c r="R170"/>
  <c r="P170"/>
  <c r="N170"/>
  <c r="L170"/>
  <c r="J170"/>
  <c r="H170"/>
  <c r="F170"/>
  <c r="D170"/>
  <c r="S166"/>
  <c r="A165"/>
  <c r="W144"/>
  <c r="W130"/>
  <c r="A130"/>
  <c r="R129"/>
  <c r="P129"/>
  <c r="N129"/>
  <c r="L129"/>
  <c r="J129"/>
  <c r="H129"/>
  <c r="F129"/>
  <c r="D129"/>
  <c r="S125"/>
  <c r="A124"/>
  <c r="W103"/>
  <c r="A89"/>
  <c r="R88"/>
  <c r="P88"/>
  <c r="N88"/>
  <c r="L88"/>
  <c r="J88"/>
  <c r="H88"/>
  <c r="F88"/>
  <c r="D88"/>
  <c r="S84"/>
  <c r="A83"/>
  <c r="W48"/>
  <c r="A48"/>
  <c r="R47"/>
  <c r="P47"/>
  <c r="N47"/>
  <c r="L47"/>
  <c r="J47"/>
  <c r="H47"/>
  <c r="F47"/>
  <c r="D47"/>
  <c r="S43"/>
  <c r="A42"/>
  <c r="W21"/>
  <c r="W7"/>
  <c r="A7"/>
  <c r="R6"/>
  <c r="P6"/>
  <c r="N6"/>
  <c r="L6"/>
  <c r="J6"/>
  <c r="H6"/>
  <c r="F6"/>
  <c r="D6"/>
  <c r="S2"/>
  <c r="Z7" i="22"/>
  <c r="Z8"/>
  <c r="Z9" s="1"/>
  <c r="Z10" s="1"/>
  <c r="Z11" s="1"/>
  <c r="Z12"/>
  <c r="Z13" s="1"/>
  <c r="Z14" s="1"/>
  <c r="Z15" s="1"/>
  <c r="Z16" s="1"/>
  <c r="Z17" s="1"/>
  <c r="Z18" s="1"/>
  <c r="Z19" s="1"/>
  <c r="Z20" s="1"/>
  <c r="Z21" s="1"/>
  <c r="Z22" s="1"/>
  <c r="Z23" s="1"/>
  <c r="Z24" s="1"/>
  <c r="Z25" s="1"/>
  <c r="Z26" s="1"/>
  <c r="Z27" s="1"/>
  <c r="Z28" s="1"/>
  <c r="Z29" s="1"/>
  <c r="Z30" s="1"/>
  <c r="Z31" s="1"/>
  <c r="Z32" s="1"/>
  <c r="Z33" s="1"/>
  <c r="Z34" s="1"/>
  <c r="Z35" s="1"/>
  <c r="Z36" s="1"/>
  <c r="Z37" s="1"/>
  <c r="Z38" s="1"/>
  <c r="Z39" s="1"/>
  <c r="Z40" s="1"/>
  <c r="Z41" s="1"/>
  <c r="Z42" s="1"/>
  <c r="Z43" s="1"/>
  <c r="Z44" s="1"/>
  <c r="Z45" s="1"/>
  <c r="Z46" s="1"/>
  <c r="Z47" s="1"/>
  <c r="Z48" s="1"/>
  <c r="Z49" s="1"/>
  <c r="Z50" s="1"/>
  <c r="Z51" s="1"/>
  <c r="Z52" s="1"/>
  <c r="Z53" s="1"/>
  <c r="Z54" s="1"/>
  <c r="Z55" s="1"/>
  <c r="Z56" s="1"/>
  <c r="Z57" s="1"/>
  <c r="Z58" s="1"/>
  <c r="Z59" s="1"/>
  <c r="Z60" s="1"/>
  <c r="Z61" s="1"/>
  <c r="Z62" s="1"/>
  <c r="Z63" s="1"/>
  <c r="Z64" s="1"/>
  <c r="Z65" s="1"/>
  <c r="BP5"/>
  <c r="BN5"/>
  <c r="BL5"/>
  <c r="BJ5"/>
  <c r="BH5"/>
  <c r="BF5"/>
  <c r="BD5"/>
  <c r="BB5"/>
  <c r="U5"/>
  <c r="S5"/>
  <c r="Q5"/>
  <c r="O5"/>
  <c r="M5"/>
  <c r="K5"/>
  <c r="I5"/>
  <c r="G5"/>
  <c r="B93" i="21"/>
  <c r="C93"/>
  <c r="D93"/>
  <c r="E93" s="1"/>
  <c r="F93"/>
  <c r="G93"/>
  <c r="H93"/>
  <c r="I93"/>
  <c r="J93"/>
  <c r="K93"/>
  <c r="L93"/>
  <c r="O93"/>
  <c r="P93"/>
  <c r="Q93"/>
  <c r="R93"/>
  <c r="S93"/>
  <c r="T93"/>
  <c r="U93"/>
  <c r="V93"/>
  <c r="W93"/>
  <c r="X93"/>
  <c r="Y93"/>
  <c r="AC93"/>
  <c r="AD93"/>
  <c r="AE93"/>
  <c r="AF93"/>
  <c r="AG93"/>
  <c r="AH93"/>
  <c r="AI93"/>
  <c r="AJ93"/>
  <c r="AK93"/>
  <c r="AL93"/>
  <c r="AM93"/>
  <c r="AM92"/>
  <c r="AL92"/>
  <c r="AK92"/>
  <c r="AJ92"/>
  <c r="AI92"/>
  <c r="AH92"/>
  <c r="AG92"/>
  <c r="AF92"/>
  <c r="AE92"/>
  <c r="AD92"/>
  <c r="AC92"/>
  <c r="Y92"/>
  <c r="X92"/>
  <c r="W92"/>
  <c r="V92"/>
  <c r="U92"/>
  <c r="T92"/>
  <c r="S92"/>
  <c r="R92"/>
  <c r="Q92"/>
  <c r="P92"/>
  <c r="O92"/>
  <c r="L92"/>
  <c r="K92"/>
  <c r="J92"/>
  <c r="I92"/>
  <c r="H92"/>
  <c r="G92"/>
  <c r="F92"/>
  <c r="D92"/>
  <c r="E92" s="1"/>
  <c r="C92"/>
  <c r="B92"/>
  <c r="AM91"/>
  <c r="AL91"/>
  <c r="AK91"/>
  <c r="AJ91"/>
  <c r="AI91"/>
  <c r="AH91"/>
  <c r="AG91"/>
  <c r="AF91"/>
  <c r="AE91"/>
  <c r="AD91"/>
  <c r="AC91"/>
  <c r="Y91"/>
  <c r="X91"/>
  <c r="W91"/>
  <c r="V91"/>
  <c r="U91"/>
  <c r="T91"/>
  <c r="S91"/>
  <c r="R91"/>
  <c r="Q91"/>
  <c r="P91"/>
  <c r="O91"/>
  <c r="L91"/>
  <c r="K91"/>
  <c r="J91"/>
  <c r="I91"/>
  <c r="H91"/>
  <c r="G91"/>
  <c r="F91"/>
  <c r="D91"/>
  <c r="E91" s="1"/>
  <c r="C91"/>
  <c r="B91"/>
  <c r="AM90"/>
  <c r="AL90"/>
  <c r="AK90"/>
  <c r="AJ90"/>
  <c r="AI90"/>
  <c r="AH90"/>
  <c r="AG90"/>
  <c r="AF90"/>
  <c r="AE90"/>
  <c r="AD90"/>
  <c r="AC90"/>
  <c r="Y90"/>
  <c r="X90"/>
  <c r="W90"/>
  <c r="V90"/>
  <c r="U90"/>
  <c r="T90"/>
  <c r="S90"/>
  <c r="R90"/>
  <c r="Q90"/>
  <c r="P90"/>
  <c r="O90"/>
  <c r="L90"/>
  <c r="K90"/>
  <c r="J90"/>
  <c r="I90"/>
  <c r="H90"/>
  <c r="G90"/>
  <c r="F90"/>
  <c r="D90"/>
  <c r="E90" s="1"/>
  <c r="C90"/>
  <c r="B90"/>
  <c r="AM89"/>
  <c r="AL89"/>
  <c r="AK89"/>
  <c r="AJ89"/>
  <c r="AI89"/>
  <c r="AH89"/>
  <c r="AG89"/>
  <c r="AF89"/>
  <c r="AE89"/>
  <c r="AD89"/>
  <c r="AC89"/>
  <c r="Y89"/>
  <c r="X89"/>
  <c r="W89"/>
  <c r="V89"/>
  <c r="U89"/>
  <c r="T89"/>
  <c r="S89"/>
  <c r="R89"/>
  <c r="Q89"/>
  <c r="P89"/>
  <c r="O89"/>
  <c r="L89"/>
  <c r="K89"/>
  <c r="J89"/>
  <c r="I89"/>
  <c r="H89"/>
  <c r="G89"/>
  <c r="F89"/>
  <c r="D89"/>
  <c r="E89" s="1"/>
  <c r="C89"/>
  <c r="B89"/>
  <c r="AM88"/>
  <c r="AL88"/>
  <c r="AK88"/>
  <c r="AJ88"/>
  <c r="AI88"/>
  <c r="AH88"/>
  <c r="AG88"/>
  <c r="AF88"/>
  <c r="AE88"/>
  <c r="AD88"/>
  <c r="AC88"/>
  <c r="Y88"/>
  <c r="X88"/>
  <c r="W88"/>
  <c r="V88"/>
  <c r="U88"/>
  <c r="T88"/>
  <c r="S88"/>
  <c r="R88"/>
  <c r="Q88"/>
  <c r="P88"/>
  <c r="O88"/>
  <c r="L88"/>
  <c r="K88"/>
  <c r="J88"/>
  <c r="I88"/>
  <c r="H88"/>
  <c r="G88"/>
  <c r="F88"/>
  <c r="D88"/>
  <c r="E88" s="1"/>
  <c r="C88"/>
  <c r="B88"/>
  <c r="AM87"/>
  <c r="AL87"/>
  <c r="AK87"/>
  <c r="AJ87"/>
  <c r="AI87"/>
  <c r="AH87"/>
  <c r="AG87"/>
  <c r="AF87"/>
  <c r="AE87"/>
  <c r="AD87"/>
  <c r="AC87"/>
  <c r="Y87"/>
  <c r="X87"/>
  <c r="W87"/>
  <c r="V87"/>
  <c r="U87"/>
  <c r="T87"/>
  <c r="S87"/>
  <c r="R87"/>
  <c r="Q87"/>
  <c r="P87"/>
  <c r="O87"/>
  <c r="L87"/>
  <c r="K87"/>
  <c r="J87"/>
  <c r="I87"/>
  <c r="H87"/>
  <c r="G87"/>
  <c r="F87"/>
  <c r="D87"/>
  <c r="E87" s="1"/>
  <c r="C87"/>
  <c r="B87"/>
  <c r="AM86"/>
  <c r="AL86"/>
  <c r="AK86"/>
  <c r="AJ86"/>
  <c r="AI86"/>
  <c r="AH86"/>
  <c r="AG86"/>
  <c r="AF86"/>
  <c r="AE86"/>
  <c r="AD86"/>
  <c r="AC86"/>
  <c r="Y86"/>
  <c r="X86"/>
  <c r="W86"/>
  <c r="V86"/>
  <c r="U86"/>
  <c r="T86"/>
  <c r="S86"/>
  <c r="R86"/>
  <c r="Q86"/>
  <c r="P86"/>
  <c r="O86"/>
  <c r="L86"/>
  <c r="K86"/>
  <c r="J86"/>
  <c r="I86"/>
  <c r="H86"/>
  <c r="G86"/>
  <c r="F86"/>
  <c r="D86"/>
  <c r="E86" s="1"/>
  <c r="C86"/>
  <c r="B86"/>
  <c r="AM85"/>
  <c r="AL85"/>
  <c r="AK85"/>
  <c r="AJ85"/>
  <c r="AI85"/>
  <c r="AH85"/>
  <c r="AG85"/>
  <c r="AF85"/>
  <c r="AE85"/>
  <c r="AD85"/>
  <c r="AC85"/>
  <c r="Y85"/>
  <c r="X85"/>
  <c r="W85"/>
  <c r="V85"/>
  <c r="U85"/>
  <c r="T85"/>
  <c r="S85"/>
  <c r="R85"/>
  <c r="Q85"/>
  <c r="P85"/>
  <c r="O85"/>
  <c r="L85"/>
  <c r="K85"/>
  <c r="J85"/>
  <c r="I85"/>
  <c r="H85"/>
  <c r="G85"/>
  <c r="F85"/>
  <c r="D85"/>
  <c r="E85" s="1"/>
  <c r="C85"/>
  <c r="B85"/>
  <c r="AM84"/>
  <c r="AL84"/>
  <c r="AK84"/>
  <c r="AJ84"/>
  <c r="AI84"/>
  <c r="AH84"/>
  <c r="AG84"/>
  <c r="AF84"/>
  <c r="AE84"/>
  <c r="AD84"/>
  <c r="AC84"/>
  <c r="Y84"/>
  <c r="X84"/>
  <c r="W84"/>
  <c r="V84"/>
  <c r="U84"/>
  <c r="T84"/>
  <c r="S84"/>
  <c r="R84"/>
  <c r="Q84"/>
  <c r="P84"/>
  <c r="O84"/>
  <c r="L84"/>
  <c r="K84"/>
  <c r="J84"/>
  <c r="I84"/>
  <c r="H84"/>
  <c r="G84"/>
  <c r="F84"/>
  <c r="D84"/>
  <c r="E84" s="1"/>
  <c r="C84"/>
  <c r="B84"/>
  <c r="AM83"/>
  <c r="AL83"/>
  <c r="AK83"/>
  <c r="AJ83"/>
  <c r="AI83"/>
  <c r="AH83"/>
  <c r="AG83"/>
  <c r="AF83"/>
  <c r="AE83"/>
  <c r="AD83"/>
  <c r="AC83"/>
  <c r="Y83"/>
  <c r="X83"/>
  <c r="W83"/>
  <c r="V83"/>
  <c r="U83"/>
  <c r="T83"/>
  <c r="S83"/>
  <c r="R83"/>
  <c r="Q83"/>
  <c r="P83"/>
  <c r="O83"/>
  <c r="L83"/>
  <c r="K83"/>
  <c r="J83"/>
  <c r="I83"/>
  <c r="H83"/>
  <c r="G83"/>
  <c r="F83"/>
  <c r="D83"/>
  <c r="E83" s="1"/>
  <c r="C83"/>
  <c r="B83"/>
  <c r="AM82"/>
  <c r="AL82"/>
  <c r="AK82"/>
  <c r="AJ82"/>
  <c r="AI82"/>
  <c r="AH82"/>
  <c r="AG82"/>
  <c r="AF82"/>
  <c r="AE82"/>
  <c r="AD82"/>
  <c r="AC82"/>
  <c r="Y82"/>
  <c r="X82"/>
  <c r="W82"/>
  <c r="V82"/>
  <c r="U82"/>
  <c r="T82"/>
  <c r="S82"/>
  <c r="R82"/>
  <c r="Q82"/>
  <c r="P82"/>
  <c r="O82"/>
  <c r="L82"/>
  <c r="K82"/>
  <c r="J82"/>
  <c r="I82"/>
  <c r="H82"/>
  <c r="G82"/>
  <c r="F82"/>
  <c r="D82"/>
  <c r="E82" s="1"/>
  <c r="C82"/>
  <c r="B82"/>
  <c r="AM81"/>
  <c r="AL81"/>
  <c r="AK81"/>
  <c r="AJ81"/>
  <c r="AI81"/>
  <c r="AH81"/>
  <c r="AG81"/>
  <c r="AF81"/>
  <c r="AE81"/>
  <c r="AD81"/>
  <c r="AC81"/>
  <c r="Y81"/>
  <c r="X81"/>
  <c r="W81"/>
  <c r="V81"/>
  <c r="U81"/>
  <c r="T81"/>
  <c r="S81"/>
  <c r="R81"/>
  <c r="Q81"/>
  <c r="P81"/>
  <c r="O81"/>
  <c r="L81"/>
  <c r="K81"/>
  <c r="J81"/>
  <c r="I81"/>
  <c r="H81"/>
  <c r="G81"/>
  <c r="F81"/>
  <c r="D81"/>
  <c r="E81" s="1"/>
  <c r="C81"/>
  <c r="B81"/>
  <c r="AM80"/>
  <c r="AL80"/>
  <c r="AK80"/>
  <c r="AJ80"/>
  <c r="AI80"/>
  <c r="AH80"/>
  <c r="AG80"/>
  <c r="AF80"/>
  <c r="AE80"/>
  <c r="AD80"/>
  <c r="AC80"/>
  <c r="Y80"/>
  <c r="X80"/>
  <c r="W80"/>
  <c r="V80"/>
  <c r="U80"/>
  <c r="T80"/>
  <c r="S80"/>
  <c r="R80"/>
  <c r="Q80"/>
  <c r="P80"/>
  <c r="O80"/>
  <c r="L80"/>
  <c r="K80"/>
  <c r="J80"/>
  <c r="I80"/>
  <c r="H80"/>
  <c r="G80"/>
  <c r="F80"/>
  <c r="D80"/>
  <c r="E80" s="1"/>
  <c r="C80"/>
  <c r="B80"/>
  <c r="AM79"/>
  <c r="AL79"/>
  <c r="AK79"/>
  <c r="AJ79"/>
  <c r="AI79"/>
  <c r="AH79"/>
  <c r="AG79"/>
  <c r="AF79"/>
  <c r="AE79"/>
  <c r="AD79"/>
  <c r="AC79"/>
  <c r="Y79"/>
  <c r="X79"/>
  <c r="W79"/>
  <c r="V79"/>
  <c r="U79"/>
  <c r="T79"/>
  <c r="S79"/>
  <c r="R79"/>
  <c r="Q79"/>
  <c r="P79"/>
  <c r="O79"/>
  <c r="L79"/>
  <c r="K79"/>
  <c r="J79"/>
  <c r="I79"/>
  <c r="H79"/>
  <c r="G79"/>
  <c r="F79"/>
  <c r="D79"/>
  <c r="E79" s="1"/>
  <c r="C79"/>
  <c r="B79"/>
  <c r="AM78"/>
  <c r="AL78"/>
  <c r="AK78"/>
  <c r="AJ78"/>
  <c r="AI78"/>
  <c r="AH78"/>
  <c r="AG78"/>
  <c r="AF78"/>
  <c r="AE78"/>
  <c r="AD78"/>
  <c r="AC78"/>
  <c r="Y78"/>
  <c r="X78"/>
  <c r="W78"/>
  <c r="V78"/>
  <c r="U78"/>
  <c r="T78"/>
  <c r="S78"/>
  <c r="R78"/>
  <c r="Q78"/>
  <c r="P78"/>
  <c r="O78"/>
  <c r="L78"/>
  <c r="K78"/>
  <c r="J78"/>
  <c r="I78"/>
  <c r="H78"/>
  <c r="G78"/>
  <c r="F78"/>
  <c r="D78"/>
  <c r="E78" s="1"/>
  <c r="C78"/>
  <c r="B78"/>
  <c r="AM77"/>
  <c r="AL77"/>
  <c r="AK77"/>
  <c r="AJ77"/>
  <c r="AI77"/>
  <c r="AH77"/>
  <c r="AG77"/>
  <c r="AF77"/>
  <c r="AE77"/>
  <c r="AD77"/>
  <c r="AC77"/>
  <c r="Y77"/>
  <c r="X77"/>
  <c r="W77"/>
  <c r="V77"/>
  <c r="U77"/>
  <c r="T77"/>
  <c r="S77"/>
  <c r="R77"/>
  <c r="Q77"/>
  <c r="P77"/>
  <c r="O77"/>
  <c r="L77"/>
  <c r="K77"/>
  <c r="J77"/>
  <c r="I77"/>
  <c r="H77"/>
  <c r="G77"/>
  <c r="F77"/>
  <c r="D77"/>
  <c r="E77" s="1"/>
  <c r="C77"/>
  <c r="B77"/>
  <c r="AM76"/>
  <c r="AL76"/>
  <c r="AK76"/>
  <c r="AJ76"/>
  <c r="AI76"/>
  <c r="AH76"/>
  <c r="AG76"/>
  <c r="AF76"/>
  <c r="AE76"/>
  <c r="AD76"/>
  <c r="AC76"/>
  <c r="Y76"/>
  <c r="X76"/>
  <c r="W76"/>
  <c r="V76"/>
  <c r="U76"/>
  <c r="T76"/>
  <c r="S76"/>
  <c r="R76"/>
  <c r="Q76"/>
  <c r="P76"/>
  <c r="O76"/>
  <c r="L76"/>
  <c r="K76"/>
  <c r="J76"/>
  <c r="I76"/>
  <c r="H76"/>
  <c r="G76"/>
  <c r="F76"/>
  <c r="D76"/>
  <c r="E76" s="1"/>
  <c r="C76"/>
  <c r="B76"/>
  <c r="AM75"/>
  <c r="AL75"/>
  <c r="AK75"/>
  <c r="AJ75"/>
  <c r="AI75"/>
  <c r="AH75"/>
  <c r="AG75"/>
  <c r="AF75"/>
  <c r="AE75"/>
  <c r="AD75"/>
  <c r="AC75"/>
  <c r="Y75"/>
  <c r="X75"/>
  <c r="W75"/>
  <c r="V75"/>
  <c r="U75"/>
  <c r="T75"/>
  <c r="S75"/>
  <c r="R75"/>
  <c r="Q75"/>
  <c r="P75"/>
  <c r="O75"/>
  <c r="L75"/>
  <c r="K75"/>
  <c r="J75"/>
  <c r="I75"/>
  <c r="H75"/>
  <c r="G75"/>
  <c r="F75"/>
  <c r="D75"/>
  <c r="E75" s="1"/>
  <c r="C75"/>
  <c r="B75"/>
  <c r="AM74"/>
  <c r="AL74"/>
  <c r="AK74"/>
  <c r="AJ74"/>
  <c r="AI74"/>
  <c r="AH74"/>
  <c r="AG74"/>
  <c r="AF74"/>
  <c r="AE74"/>
  <c r="AD74"/>
  <c r="AC74"/>
  <c r="Y74"/>
  <c r="X74"/>
  <c r="W74"/>
  <c r="V74"/>
  <c r="U74"/>
  <c r="T74"/>
  <c r="S74"/>
  <c r="R74"/>
  <c r="Q74"/>
  <c r="P74"/>
  <c r="O74"/>
  <c r="L74"/>
  <c r="K74"/>
  <c r="J74"/>
  <c r="I74"/>
  <c r="H74"/>
  <c r="G74"/>
  <c r="F74"/>
  <c r="D74"/>
  <c r="E74" s="1"/>
  <c r="C74"/>
  <c r="B74"/>
  <c r="AM73"/>
  <c r="AL73"/>
  <c r="AK73"/>
  <c r="AJ73"/>
  <c r="AI73"/>
  <c r="AH73"/>
  <c r="AG73"/>
  <c r="AF73"/>
  <c r="AE73"/>
  <c r="AD73"/>
  <c r="AC73"/>
  <c r="Y73"/>
  <c r="X73"/>
  <c r="W73"/>
  <c r="V73"/>
  <c r="U73"/>
  <c r="T73"/>
  <c r="S73"/>
  <c r="R73"/>
  <c r="Q73"/>
  <c r="P73"/>
  <c r="O73"/>
  <c r="L73"/>
  <c r="K73"/>
  <c r="J73"/>
  <c r="I73"/>
  <c r="H73"/>
  <c r="G73"/>
  <c r="F73"/>
  <c r="D73"/>
  <c r="E73" s="1"/>
  <c r="C73"/>
  <c r="B73"/>
  <c r="AM72"/>
  <c r="AL72"/>
  <c r="AK72"/>
  <c r="AJ72"/>
  <c r="AI72"/>
  <c r="AH72"/>
  <c r="AG72"/>
  <c r="AF72"/>
  <c r="AE72"/>
  <c r="AD72"/>
  <c r="AC72"/>
  <c r="Y72"/>
  <c r="X72"/>
  <c r="W72"/>
  <c r="V72"/>
  <c r="U72"/>
  <c r="T72"/>
  <c r="S72"/>
  <c r="R72"/>
  <c r="Q72"/>
  <c r="P72"/>
  <c r="O72"/>
  <c r="L72"/>
  <c r="K72"/>
  <c r="J72"/>
  <c r="I72"/>
  <c r="H72"/>
  <c r="G72"/>
  <c r="F72"/>
  <c r="D72"/>
  <c r="E72" s="1"/>
  <c r="C72"/>
  <c r="B72"/>
  <c r="AM71"/>
  <c r="AL71"/>
  <c r="AK71"/>
  <c r="AJ71"/>
  <c r="AI71"/>
  <c r="AH71"/>
  <c r="AG71"/>
  <c r="AF71"/>
  <c r="AE71"/>
  <c r="AD71"/>
  <c r="AC71"/>
  <c r="Y71"/>
  <c r="X71"/>
  <c r="W71"/>
  <c r="V71"/>
  <c r="U71"/>
  <c r="T71"/>
  <c r="S71"/>
  <c r="R71"/>
  <c r="Q71"/>
  <c r="P71"/>
  <c r="O71"/>
  <c r="L71"/>
  <c r="K71"/>
  <c r="J71"/>
  <c r="I71"/>
  <c r="H71"/>
  <c r="G71"/>
  <c r="F71"/>
  <c r="D71"/>
  <c r="E71" s="1"/>
  <c r="C71"/>
  <c r="B71"/>
  <c r="AM70"/>
  <c r="AL70"/>
  <c r="AK70"/>
  <c r="AJ70"/>
  <c r="AI70"/>
  <c r="AH70"/>
  <c r="AG70"/>
  <c r="AF70"/>
  <c r="AE70"/>
  <c r="AD70"/>
  <c r="AC70"/>
  <c r="Y70"/>
  <c r="X70"/>
  <c r="W70"/>
  <c r="V70"/>
  <c r="U70"/>
  <c r="T70"/>
  <c r="S70"/>
  <c r="R70"/>
  <c r="Q70"/>
  <c r="P70"/>
  <c r="O70"/>
  <c r="L70"/>
  <c r="K70"/>
  <c r="J70"/>
  <c r="I70"/>
  <c r="H70"/>
  <c r="G70"/>
  <c r="F70"/>
  <c r="D70"/>
  <c r="E70" s="1"/>
  <c r="C70"/>
  <c r="B70"/>
  <c r="AM69"/>
  <c r="AL69"/>
  <c r="AK69"/>
  <c r="AJ69"/>
  <c r="AI69"/>
  <c r="AH69"/>
  <c r="AG69"/>
  <c r="AF69"/>
  <c r="AE69"/>
  <c r="AD69"/>
  <c r="AC69"/>
  <c r="Y69"/>
  <c r="X69"/>
  <c r="W69"/>
  <c r="V69"/>
  <c r="U69"/>
  <c r="T69"/>
  <c r="S69"/>
  <c r="R69"/>
  <c r="Q69"/>
  <c r="P69"/>
  <c r="O69"/>
  <c r="L69"/>
  <c r="K69"/>
  <c r="J69"/>
  <c r="I69"/>
  <c r="H69"/>
  <c r="G69"/>
  <c r="F69"/>
  <c r="D69"/>
  <c r="E69" s="1"/>
  <c r="C69"/>
  <c r="B69"/>
  <c r="AM68"/>
  <c r="AL68"/>
  <c r="AK68"/>
  <c r="AJ68"/>
  <c r="AI68"/>
  <c r="AH68"/>
  <c r="AG68"/>
  <c r="AF68"/>
  <c r="AE68"/>
  <c r="AD68"/>
  <c r="AC68"/>
  <c r="Y68"/>
  <c r="X68"/>
  <c r="W68"/>
  <c r="V68"/>
  <c r="U68"/>
  <c r="T68"/>
  <c r="S68"/>
  <c r="R68"/>
  <c r="Q68"/>
  <c r="P68"/>
  <c r="O68"/>
  <c r="L68"/>
  <c r="K68"/>
  <c r="J68"/>
  <c r="I68"/>
  <c r="H68"/>
  <c r="G68"/>
  <c r="F68"/>
  <c r="D68"/>
  <c r="E68" s="1"/>
  <c r="C68"/>
  <c r="B68"/>
  <c r="AM67"/>
  <c r="AL67"/>
  <c r="AK67"/>
  <c r="AJ67"/>
  <c r="AI67"/>
  <c r="AH67"/>
  <c r="AG67"/>
  <c r="AF67"/>
  <c r="AE67"/>
  <c r="AD67"/>
  <c r="AC67"/>
  <c r="Y67"/>
  <c r="X67"/>
  <c r="W67"/>
  <c r="V67"/>
  <c r="U67"/>
  <c r="T67"/>
  <c r="S67"/>
  <c r="R67"/>
  <c r="Q67"/>
  <c r="P67"/>
  <c r="O67"/>
  <c r="L67"/>
  <c r="K67"/>
  <c r="J67"/>
  <c r="I67"/>
  <c r="H67"/>
  <c r="G67"/>
  <c r="F67"/>
  <c r="D67"/>
  <c r="E67" s="1"/>
  <c r="C67"/>
  <c r="B67"/>
  <c r="AM66"/>
  <c r="AL66"/>
  <c r="AK66"/>
  <c r="AJ66"/>
  <c r="AI66"/>
  <c r="AH66"/>
  <c r="AG66"/>
  <c r="AF66"/>
  <c r="AE66"/>
  <c r="AD66"/>
  <c r="AC66"/>
  <c r="Y66"/>
  <c r="X66"/>
  <c r="W66"/>
  <c r="V66"/>
  <c r="U66"/>
  <c r="T66"/>
  <c r="S66"/>
  <c r="R66"/>
  <c r="Q66"/>
  <c r="P66"/>
  <c r="O66"/>
  <c r="L66"/>
  <c r="K66"/>
  <c r="J66"/>
  <c r="I66"/>
  <c r="H66"/>
  <c r="G66"/>
  <c r="F66"/>
  <c r="D66"/>
  <c r="E66" s="1"/>
  <c r="C66"/>
  <c r="B66"/>
  <c r="AM65"/>
  <c r="AL65"/>
  <c r="AK65"/>
  <c r="AJ65"/>
  <c r="AI65"/>
  <c r="AH65"/>
  <c r="AG65"/>
  <c r="AF65"/>
  <c r="AE65"/>
  <c r="AD65"/>
  <c r="AC65"/>
  <c r="Y65"/>
  <c r="X65"/>
  <c r="W65"/>
  <c r="V65"/>
  <c r="U65"/>
  <c r="T65"/>
  <c r="S65"/>
  <c r="R65"/>
  <c r="Q65"/>
  <c r="P65"/>
  <c r="O65"/>
  <c r="L65"/>
  <c r="K65"/>
  <c r="J65"/>
  <c r="I65"/>
  <c r="H65"/>
  <c r="G65"/>
  <c r="F65"/>
  <c r="D65"/>
  <c r="E65" s="1"/>
  <c r="C65"/>
  <c r="B65"/>
  <c r="A65"/>
  <c r="AM64"/>
  <c r="AL64"/>
  <c r="AK64"/>
  <c r="AJ64"/>
  <c r="AI64"/>
  <c r="AH64"/>
  <c r="AG64"/>
  <c r="AF64"/>
  <c r="AE64"/>
  <c r="AD64"/>
  <c r="AC64"/>
  <c r="Y64"/>
  <c r="X64"/>
  <c r="W64"/>
  <c r="V64"/>
  <c r="U64"/>
  <c r="T64"/>
  <c r="S64"/>
  <c r="R64"/>
  <c r="Q64"/>
  <c r="P64"/>
  <c r="O64"/>
  <c r="L64"/>
  <c r="K64"/>
  <c r="J64"/>
  <c r="I64"/>
  <c r="H64"/>
  <c r="G64"/>
  <c r="F64"/>
  <c r="D64"/>
  <c r="E64" s="1"/>
  <c r="C64"/>
  <c r="B64"/>
  <c r="A64"/>
  <c r="C55"/>
  <c r="C54"/>
  <c r="C53"/>
  <c r="AX43"/>
  <c r="AW43"/>
  <c r="AV43"/>
  <c r="AU43"/>
  <c r="AT43"/>
  <c r="AS43"/>
  <c r="AR43"/>
  <c r="AQ43"/>
  <c r="AP43"/>
  <c r="AO43"/>
  <c r="AN43"/>
  <c r="AM43"/>
  <c r="AL43"/>
  <c r="AK43"/>
  <c r="AJ43"/>
  <c r="AI43"/>
  <c r="AE43"/>
  <c r="AD43"/>
  <c r="AC43"/>
  <c r="AB43"/>
  <c r="AA43"/>
  <c r="Z43"/>
  <c r="Y43"/>
  <c r="X43"/>
  <c r="W43"/>
  <c r="V43"/>
  <c r="U43"/>
  <c r="T43"/>
  <c r="S43"/>
  <c r="R43"/>
  <c r="Q43"/>
  <c r="N43"/>
  <c r="M43"/>
  <c r="L43"/>
  <c r="K43"/>
  <c r="J43"/>
  <c r="I43"/>
  <c r="H43"/>
  <c r="G43"/>
  <c r="F43"/>
  <c r="D43"/>
  <c r="E43" s="1"/>
  <c r="C43"/>
  <c r="B43"/>
  <c r="AX42"/>
  <c r="AW42"/>
  <c r="AV42"/>
  <c r="AU42"/>
  <c r="AT42"/>
  <c r="AS42"/>
  <c r="AR42"/>
  <c r="AQ42"/>
  <c r="AP42"/>
  <c r="AO42"/>
  <c r="AN42"/>
  <c r="AM42"/>
  <c r="AL42"/>
  <c r="AK42"/>
  <c r="AJ42"/>
  <c r="AI42"/>
  <c r="AE42"/>
  <c r="AD42"/>
  <c r="AC42"/>
  <c r="AB42"/>
  <c r="AA42"/>
  <c r="Z42"/>
  <c r="Y42"/>
  <c r="X42"/>
  <c r="W42"/>
  <c r="V42"/>
  <c r="U42"/>
  <c r="T42"/>
  <c r="S42"/>
  <c r="R42"/>
  <c r="Q42"/>
  <c r="N42"/>
  <c r="M42"/>
  <c r="L42"/>
  <c r="K42"/>
  <c r="J42"/>
  <c r="I42"/>
  <c r="H42"/>
  <c r="G42"/>
  <c r="F42"/>
  <c r="D42"/>
  <c r="E42" s="1"/>
  <c r="C42"/>
  <c r="B42"/>
  <c r="AX41"/>
  <c r="AW41"/>
  <c r="AV41"/>
  <c r="AU41"/>
  <c r="AT41"/>
  <c r="AS41"/>
  <c r="AR41"/>
  <c r="AQ41"/>
  <c r="AP41"/>
  <c r="AO41"/>
  <c r="AN41"/>
  <c r="AM41"/>
  <c r="AL41"/>
  <c r="AK41"/>
  <c r="AJ41"/>
  <c r="AI41"/>
  <c r="AE41"/>
  <c r="AD41"/>
  <c r="AC41"/>
  <c r="AB41"/>
  <c r="AA41"/>
  <c r="Z41"/>
  <c r="Y41"/>
  <c r="X41"/>
  <c r="W41"/>
  <c r="V41"/>
  <c r="U41"/>
  <c r="T41"/>
  <c r="S41"/>
  <c r="R41"/>
  <c r="Q41"/>
  <c r="N41"/>
  <c r="M41"/>
  <c r="L41"/>
  <c r="K41"/>
  <c r="J41"/>
  <c r="I41"/>
  <c r="H41"/>
  <c r="G41"/>
  <c r="F41"/>
  <c r="D41"/>
  <c r="E41" s="1"/>
  <c r="C41"/>
  <c r="B41"/>
  <c r="AX40"/>
  <c r="AW40"/>
  <c r="AV40"/>
  <c r="AU40"/>
  <c r="AT40"/>
  <c r="AS40"/>
  <c r="AR40"/>
  <c r="AQ40"/>
  <c r="AP40"/>
  <c r="AO40"/>
  <c r="AN40"/>
  <c r="AM40"/>
  <c r="AL40"/>
  <c r="AK40"/>
  <c r="AJ40"/>
  <c r="AI40"/>
  <c r="AE40"/>
  <c r="AD40"/>
  <c r="AC40"/>
  <c r="AB40"/>
  <c r="AA40"/>
  <c r="Z40"/>
  <c r="Y40"/>
  <c r="X40"/>
  <c r="W40"/>
  <c r="V40"/>
  <c r="U40"/>
  <c r="T40"/>
  <c r="S40"/>
  <c r="R40"/>
  <c r="Q40"/>
  <c r="N40"/>
  <c r="M40"/>
  <c r="L40"/>
  <c r="K40"/>
  <c r="J40"/>
  <c r="I40"/>
  <c r="H40"/>
  <c r="G40"/>
  <c r="F40"/>
  <c r="D40"/>
  <c r="E40" s="1"/>
  <c r="C40"/>
  <c r="B40"/>
  <c r="AX39"/>
  <c r="AW39"/>
  <c r="AV39"/>
  <c r="AU39"/>
  <c r="AT39"/>
  <c r="AS39"/>
  <c r="AR39"/>
  <c r="AQ39"/>
  <c r="AP39"/>
  <c r="AO39"/>
  <c r="AN39"/>
  <c r="AM39"/>
  <c r="AL39"/>
  <c r="AK39"/>
  <c r="AJ39"/>
  <c r="AI39"/>
  <c r="AE39"/>
  <c r="AD39"/>
  <c r="AC39"/>
  <c r="AB39"/>
  <c r="AA39"/>
  <c r="Z39"/>
  <c r="Y39"/>
  <c r="X39"/>
  <c r="W39"/>
  <c r="V39"/>
  <c r="U39"/>
  <c r="T39"/>
  <c r="S39"/>
  <c r="R39"/>
  <c r="Q39"/>
  <c r="N39"/>
  <c r="M39"/>
  <c r="L39"/>
  <c r="K39"/>
  <c r="J39"/>
  <c r="I39"/>
  <c r="H39"/>
  <c r="G39"/>
  <c r="F39"/>
  <c r="D39"/>
  <c r="E39" s="1"/>
  <c r="C39"/>
  <c r="B39"/>
  <c r="AX38"/>
  <c r="AW38"/>
  <c r="AV38"/>
  <c r="AU38"/>
  <c r="AT38"/>
  <c r="AS38"/>
  <c r="AR38"/>
  <c r="AQ38"/>
  <c r="AP38"/>
  <c r="AO38"/>
  <c r="AN38"/>
  <c r="AM38"/>
  <c r="AL38"/>
  <c r="AK38"/>
  <c r="AJ38"/>
  <c r="AI38"/>
  <c r="AE38"/>
  <c r="AD38"/>
  <c r="AC38"/>
  <c r="AB38"/>
  <c r="AA38"/>
  <c r="Z38"/>
  <c r="Y38"/>
  <c r="X38"/>
  <c r="W38"/>
  <c r="V38"/>
  <c r="U38"/>
  <c r="T38"/>
  <c r="S38"/>
  <c r="R38"/>
  <c r="Q38"/>
  <c r="N38"/>
  <c r="M38"/>
  <c r="L38"/>
  <c r="K38"/>
  <c r="J38"/>
  <c r="I38"/>
  <c r="H38"/>
  <c r="G38"/>
  <c r="F38"/>
  <c r="D38"/>
  <c r="E38" s="1"/>
  <c r="C38"/>
  <c r="B38"/>
  <c r="AX37"/>
  <c r="AW37"/>
  <c r="AV37"/>
  <c r="AU37"/>
  <c r="AT37"/>
  <c r="AS37"/>
  <c r="AR37"/>
  <c r="AQ37"/>
  <c r="AP37"/>
  <c r="AO37"/>
  <c r="AN37"/>
  <c r="AM37"/>
  <c r="AL37"/>
  <c r="AK37"/>
  <c r="AJ37"/>
  <c r="AI37"/>
  <c r="AE37"/>
  <c r="AD37"/>
  <c r="AC37"/>
  <c r="AB37"/>
  <c r="AA37"/>
  <c r="Z37"/>
  <c r="Y37"/>
  <c r="X37"/>
  <c r="W37"/>
  <c r="V37"/>
  <c r="U37"/>
  <c r="T37"/>
  <c r="S37"/>
  <c r="R37"/>
  <c r="Q37"/>
  <c r="N37"/>
  <c r="M37"/>
  <c r="L37"/>
  <c r="K37"/>
  <c r="J37"/>
  <c r="I37"/>
  <c r="H37"/>
  <c r="G37"/>
  <c r="F37"/>
  <c r="D37"/>
  <c r="E37" s="1"/>
  <c r="C37"/>
  <c r="B37"/>
  <c r="AX36"/>
  <c r="AW36"/>
  <c r="AV36"/>
  <c r="AU36"/>
  <c r="AT36"/>
  <c r="AS36"/>
  <c r="AR36"/>
  <c r="AQ36"/>
  <c r="AP36"/>
  <c r="AO36"/>
  <c r="AN36"/>
  <c r="AM36"/>
  <c r="AL36"/>
  <c r="AK36"/>
  <c r="AJ36"/>
  <c r="AI36"/>
  <c r="AE36"/>
  <c r="AD36"/>
  <c r="AC36"/>
  <c r="AB36"/>
  <c r="AA36"/>
  <c r="Z36"/>
  <c r="Y36"/>
  <c r="X36"/>
  <c r="W36"/>
  <c r="V36"/>
  <c r="U36"/>
  <c r="T36"/>
  <c r="S36"/>
  <c r="R36"/>
  <c r="Q36"/>
  <c r="N36"/>
  <c r="M36"/>
  <c r="L36"/>
  <c r="K36"/>
  <c r="J36"/>
  <c r="I36"/>
  <c r="H36"/>
  <c r="G36"/>
  <c r="F36"/>
  <c r="D36"/>
  <c r="E36" s="1"/>
  <c r="C36"/>
  <c r="B36"/>
  <c r="AX35"/>
  <c r="AW35"/>
  <c r="AV35"/>
  <c r="AU35"/>
  <c r="AT35"/>
  <c r="AS35"/>
  <c r="AR35"/>
  <c r="AQ35"/>
  <c r="AP35"/>
  <c r="AO35"/>
  <c r="AN35"/>
  <c r="AM35"/>
  <c r="AL35"/>
  <c r="AK35"/>
  <c r="AJ35"/>
  <c r="AI35"/>
  <c r="AE35"/>
  <c r="AD35"/>
  <c r="AC35"/>
  <c r="AB35"/>
  <c r="AA35"/>
  <c r="Z35"/>
  <c r="Y35"/>
  <c r="X35"/>
  <c r="W35"/>
  <c r="V35"/>
  <c r="U35"/>
  <c r="T35"/>
  <c r="S35"/>
  <c r="R35"/>
  <c r="Q35"/>
  <c r="N35"/>
  <c r="M35"/>
  <c r="L35"/>
  <c r="K35"/>
  <c r="J35"/>
  <c r="I35"/>
  <c r="H35"/>
  <c r="G35"/>
  <c r="F35"/>
  <c r="D35"/>
  <c r="E35" s="1"/>
  <c r="C35"/>
  <c r="B35"/>
  <c r="AX34"/>
  <c r="AW34"/>
  <c r="AV34"/>
  <c r="AU34"/>
  <c r="AT34"/>
  <c r="AS34"/>
  <c r="AR34"/>
  <c r="AQ34"/>
  <c r="AP34"/>
  <c r="AO34"/>
  <c r="AN34"/>
  <c r="AM34"/>
  <c r="AL34"/>
  <c r="AK34"/>
  <c r="AJ34"/>
  <c r="AI34"/>
  <c r="AE34"/>
  <c r="AD34"/>
  <c r="AC34"/>
  <c r="AB34"/>
  <c r="AA34"/>
  <c r="Z34"/>
  <c r="Y34"/>
  <c r="X34"/>
  <c r="W34"/>
  <c r="V34"/>
  <c r="U34"/>
  <c r="T34"/>
  <c r="S34"/>
  <c r="R34"/>
  <c r="Q34"/>
  <c r="N34"/>
  <c r="M34"/>
  <c r="L34"/>
  <c r="K34"/>
  <c r="J34"/>
  <c r="I34"/>
  <c r="H34"/>
  <c r="G34"/>
  <c r="F34"/>
  <c r="D34"/>
  <c r="E34" s="1"/>
  <c r="C34"/>
  <c r="B34"/>
  <c r="AX33"/>
  <c r="AW33"/>
  <c r="AV33"/>
  <c r="AU33"/>
  <c r="AT33"/>
  <c r="AS33"/>
  <c r="AR33"/>
  <c r="AQ33"/>
  <c r="AP33"/>
  <c r="AO33"/>
  <c r="AN33"/>
  <c r="AM33"/>
  <c r="AL33"/>
  <c r="AK33"/>
  <c r="AJ33"/>
  <c r="AI33"/>
  <c r="AE33"/>
  <c r="AD33"/>
  <c r="AC33"/>
  <c r="AB33"/>
  <c r="AA33"/>
  <c r="Z33"/>
  <c r="Y33"/>
  <c r="X33"/>
  <c r="W33"/>
  <c r="V33"/>
  <c r="U33"/>
  <c r="T33"/>
  <c r="S33"/>
  <c r="R33"/>
  <c r="Q33"/>
  <c r="N33"/>
  <c r="M33"/>
  <c r="L33"/>
  <c r="K33"/>
  <c r="J33"/>
  <c r="I33"/>
  <c r="H33"/>
  <c r="G33"/>
  <c r="F33"/>
  <c r="D33"/>
  <c r="E33" s="1"/>
  <c r="C33"/>
  <c r="B33"/>
  <c r="AX32"/>
  <c r="AW32"/>
  <c r="AV32"/>
  <c r="AU32"/>
  <c r="AT32"/>
  <c r="AS32"/>
  <c r="AR32"/>
  <c r="AQ32"/>
  <c r="AP32"/>
  <c r="AO32"/>
  <c r="AN32"/>
  <c r="AM32"/>
  <c r="AL32"/>
  <c r="AK32"/>
  <c r="AJ32"/>
  <c r="AI32"/>
  <c r="AE32"/>
  <c r="AD32"/>
  <c r="AC32"/>
  <c r="AB32"/>
  <c r="AA32"/>
  <c r="Z32"/>
  <c r="Y32"/>
  <c r="X32"/>
  <c r="W32"/>
  <c r="V32"/>
  <c r="U32"/>
  <c r="T32"/>
  <c r="S32"/>
  <c r="R32"/>
  <c r="Q32"/>
  <c r="N32"/>
  <c r="M32"/>
  <c r="L32"/>
  <c r="K32"/>
  <c r="J32"/>
  <c r="I32"/>
  <c r="H32"/>
  <c r="G32"/>
  <c r="F32"/>
  <c r="D32"/>
  <c r="E32" s="1"/>
  <c r="C32"/>
  <c r="B32"/>
  <c r="AX31"/>
  <c r="AW31"/>
  <c r="AV31"/>
  <c r="AU31"/>
  <c r="AT31"/>
  <c r="AS31"/>
  <c r="AR31"/>
  <c r="AQ31"/>
  <c r="AP31"/>
  <c r="AO31"/>
  <c r="AN31"/>
  <c r="AM31"/>
  <c r="AL31"/>
  <c r="AK31"/>
  <c r="AJ31"/>
  <c r="AI31"/>
  <c r="AE31"/>
  <c r="AD31"/>
  <c r="AC31"/>
  <c r="AB31"/>
  <c r="AA31"/>
  <c r="Z31"/>
  <c r="Y31"/>
  <c r="X31"/>
  <c r="W31"/>
  <c r="V31"/>
  <c r="U31"/>
  <c r="T31"/>
  <c r="S31"/>
  <c r="R31"/>
  <c r="Q31"/>
  <c r="N31"/>
  <c r="M31"/>
  <c r="L31"/>
  <c r="K31"/>
  <c r="J31"/>
  <c r="I31"/>
  <c r="H31"/>
  <c r="G31"/>
  <c r="F31"/>
  <c r="D31"/>
  <c r="E31" s="1"/>
  <c r="C31"/>
  <c r="B31"/>
  <c r="AX30"/>
  <c r="AW30"/>
  <c r="AV30"/>
  <c r="AU30"/>
  <c r="AT30"/>
  <c r="AS30"/>
  <c r="AR30"/>
  <c r="AQ30"/>
  <c r="AP30"/>
  <c r="AO30"/>
  <c r="AN30"/>
  <c r="AM30"/>
  <c r="AL30"/>
  <c r="AK30"/>
  <c r="AJ30"/>
  <c r="AI30"/>
  <c r="AE30"/>
  <c r="AD30"/>
  <c r="AC30"/>
  <c r="AB30"/>
  <c r="AA30"/>
  <c r="Z30"/>
  <c r="Y30"/>
  <c r="X30"/>
  <c r="W30"/>
  <c r="V30"/>
  <c r="U30"/>
  <c r="T30"/>
  <c r="S30"/>
  <c r="R30"/>
  <c r="Q30"/>
  <c r="N30"/>
  <c r="M30"/>
  <c r="L30"/>
  <c r="K30"/>
  <c r="J30"/>
  <c r="I30"/>
  <c r="H30"/>
  <c r="G30"/>
  <c r="F30"/>
  <c r="D30"/>
  <c r="E30" s="1"/>
  <c r="C30"/>
  <c r="B30"/>
  <c r="AX29"/>
  <c r="AW29"/>
  <c r="AV29"/>
  <c r="AU29"/>
  <c r="AT29"/>
  <c r="AS29"/>
  <c r="AR29"/>
  <c r="AQ29"/>
  <c r="AP29"/>
  <c r="AO29"/>
  <c r="AN29"/>
  <c r="AM29"/>
  <c r="AL29"/>
  <c r="AK29"/>
  <c r="AJ29"/>
  <c r="AI29"/>
  <c r="AE29"/>
  <c r="AD29"/>
  <c r="AC29"/>
  <c r="AB29"/>
  <c r="AA29"/>
  <c r="Z29"/>
  <c r="Y29"/>
  <c r="X29"/>
  <c r="W29"/>
  <c r="V29"/>
  <c r="U29"/>
  <c r="T29"/>
  <c r="S29"/>
  <c r="R29"/>
  <c r="Q29"/>
  <c r="N29"/>
  <c r="M29"/>
  <c r="L29"/>
  <c r="K29"/>
  <c r="J29"/>
  <c r="I29"/>
  <c r="H29"/>
  <c r="G29"/>
  <c r="F29"/>
  <c r="D29"/>
  <c r="E29" s="1"/>
  <c r="C29"/>
  <c r="B29"/>
  <c r="AX28"/>
  <c r="AW28"/>
  <c r="AV28"/>
  <c r="AU28"/>
  <c r="AT28"/>
  <c r="AS28"/>
  <c r="AR28"/>
  <c r="AQ28"/>
  <c r="AP28"/>
  <c r="AO28"/>
  <c r="AN28"/>
  <c r="AM28"/>
  <c r="AL28"/>
  <c r="AK28"/>
  <c r="AJ28"/>
  <c r="AI28"/>
  <c r="AE28"/>
  <c r="AD28"/>
  <c r="AC28"/>
  <c r="AB28"/>
  <c r="AA28"/>
  <c r="Z28"/>
  <c r="Y28"/>
  <c r="X28"/>
  <c r="W28"/>
  <c r="V28"/>
  <c r="U28"/>
  <c r="T28"/>
  <c r="S28"/>
  <c r="R28"/>
  <c r="Q28"/>
  <c r="N28"/>
  <c r="M28"/>
  <c r="L28"/>
  <c r="K28"/>
  <c r="J28"/>
  <c r="I28"/>
  <c r="H28"/>
  <c r="G28"/>
  <c r="F28"/>
  <c r="D28"/>
  <c r="E28" s="1"/>
  <c r="C28"/>
  <c r="B28"/>
  <c r="AX27"/>
  <c r="AW27"/>
  <c r="AV27"/>
  <c r="AU27"/>
  <c r="AT27"/>
  <c r="AS27"/>
  <c r="AR27"/>
  <c r="AQ27"/>
  <c r="AP27"/>
  <c r="AO27"/>
  <c r="AN27"/>
  <c r="AM27"/>
  <c r="AL27"/>
  <c r="AK27"/>
  <c r="AJ27"/>
  <c r="AI27"/>
  <c r="AE27"/>
  <c r="AD27"/>
  <c r="AC27"/>
  <c r="AB27"/>
  <c r="AA27"/>
  <c r="Z27"/>
  <c r="Y27"/>
  <c r="X27"/>
  <c r="W27"/>
  <c r="V27"/>
  <c r="U27"/>
  <c r="T27"/>
  <c r="S27"/>
  <c r="R27"/>
  <c r="Q27"/>
  <c r="N27"/>
  <c r="M27"/>
  <c r="L27"/>
  <c r="K27"/>
  <c r="J27"/>
  <c r="I27"/>
  <c r="H27"/>
  <c r="G27"/>
  <c r="F27"/>
  <c r="D27"/>
  <c r="E27" s="1"/>
  <c r="C27"/>
  <c r="B27"/>
  <c r="AX26"/>
  <c r="AW26"/>
  <c r="AV26"/>
  <c r="AU26"/>
  <c r="AT26"/>
  <c r="AS26"/>
  <c r="AR26"/>
  <c r="AQ26"/>
  <c r="AP26"/>
  <c r="AO26"/>
  <c r="AN26"/>
  <c r="AM26"/>
  <c r="AL26"/>
  <c r="AK26"/>
  <c r="AJ26"/>
  <c r="AI26"/>
  <c r="AE26"/>
  <c r="AD26"/>
  <c r="AC26"/>
  <c r="AB26"/>
  <c r="AA26"/>
  <c r="Z26"/>
  <c r="Y26"/>
  <c r="X26"/>
  <c r="W26"/>
  <c r="V26"/>
  <c r="U26"/>
  <c r="T26"/>
  <c r="S26"/>
  <c r="R26"/>
  <c r="Q26"/>
  <c r="N26"/>
  <c r="M26"/>
  <c r="L26"/>
  <c r="K26"/>
  <c r="J26"/>
  <c r="I26"/>
  <c r="H26"/>
  <c r="G26"/>
  <c r="F26"/>
  <c r="D26"/>
  <c r="E26" s="1"/>
  <c r="C26"/>
  <c r="B26"/>
  <c r="AX25"/>
  <c r="AW25"/>
  <c r="AV25"/>
  <c r="AU25"/>
  <c r="AT25"/>
  <c r="AS25"/>
  <c r="AR25"/>
  <c r="AQ25"/>
  <c r="AP25"/>
  <c r="AO25"/>
  <c r="AN25"/>
  <c r="AM25"/>
  <c r="AL25"/>
  <c r="AK25"/>
  <c r="AJ25"/>
  <c r="AI25"/>
  <c r="AE25"/>
  <c r="AD25"/>
  <c r="AC25"/>
  <c r="AB25"/>
  <c r="AA25"/>
  <c r="Z25"/>
  <c r="Y25"/>
  <c r="X25"/>
  <c r="W25"/>
  <c r="V25"/>
  <c r="U25"/>
  <c r="T25"/>
  <c r="S25"/>
  <c r="R25"/>
  <c r="Q25"/>
  <c r="N25"/>
  <c r="M25"/>
  <c r="L25"/>
  <c r="K25"/>
  <c r="J25"/>
  <c r="I25"/>
  <c r="H25"/>
  <c r="G25"/>
  <c r="F25"/>
  <c r="D25"/>
  <c r="E25" s="1"/>
  <c r="C25"/>
  <c r="B25"/>
  <c r="AX24"/>
  <c r="AW24"/>
  <c r="AV24"/>
  <c r="AU24"/>
  <c r="AT24"/>
  <c r="AS24"/>
  <c r="AR24"/>
  <c r="AQ24"/>
  <c r="AP24"/>
  <c r="AO24"/>
  <c r="AN24"/>
  <c r="AM24"/>
  <c r="AL24"/>
  <c r="AK24"/>
  <c r="AJ24"/>
  <c r="AI24"/>
  <c r="AE24"/>
  <c r="AD24"/>
  <c r="AC24"/>
  <c r="AB24"/>
  <c r="AA24"/>
  <c r="Z24"/>
  <c r="Y24"/>
  <c r="X24"/>
  <c r="W24"/>
  <c r="V24"/>
  <c r="U24"/>
  <c r="T24"/>
  <c r="S24"/>
  <c r="R24"/>
  <c r="Q24"/>
  <c r="N24"/>
  <c r="M24"/>
  <c r="L24"/>
  <c r="K24"/>
  <c r="J24"/>
  <c r="I24"/>
  <c r="H24"/>
  <c r="G24"/>
  <c r="F24"/>
  <c r="D24"/>
  <c r="E24" s="1"/>
  <c r="C24"/>
  <c r="B24"/>
  <c r="AX23"/>
  <c r="AW23"/>
  <c r="AV23"/>
  <c r="AU23"/>
  <c r="AT23"/>
  <c r="AS23"/>
  <c r="AR23"/>
  <c r="AQ23"/>
  <c r="AP23"/>
  <c r="AO23"/>
  <c r="AN23"/>
  <c r="AM23"/>
  <c r="AL23"/>
  <c r="AK23"/>
  <c r="AJ23"/>
  <c r="AI23"/>
  <c r="AE23"/>
  <c r="AD23"/>
  <c r="AC23"/>
  <c r="AB23"/>
  <c r="AA23"/>
  <c r="Z23"/>
  <c r="Y23"/>
  <c r="X23"/>
  <c r="W23"/>
  <c r="V23"/>
  <c r="U23"/>
  <c r="T23"/>
  <c r="S23"/>
  <c r="R23"/>
  <c r="Q23"/>
  <c r="N23"/>
  <c r="M23"/>
  <c r="L23"/>
  <c r="K23"/>
  <c r="J23"/>
  <c r="I23"/>
  <c r="H23"/>
  <c r="G23"/>
  <c r="F23"/>
  <c r="D23"/>
  <c r="E23" s="1"/>
  <c r="C23"/>
  <c r="B23"/>
  <c r="AX22"/>
  <c r="AW22"/>
  <c r="AV22"/>
  <c r="AU22"/>
  <c r="AT22"/>
  <c r="AS22"/>
  <c r="AR22"/>
  <c r="AQ22"/>
  <c r="AP22"/>
  <c r="AO22"/>
  <c r="AN22"/>
  <c r="AM22"/>
  <c r="AL22"/>
  <c r="AK22"/>
  <c r="AJ22"/>
  <c r="AI22"/>
  <c r="AE22"/>
  <c r="AD22"/>
  <c r="AC22"/>
  <c r="AB22"/>
  <c r="AA22"/>
  <c r="Z22"/>
  <c r="Y22"/>
  <c r="X22"/>
  <c r="W22"/>
  <c r="V22"/>
  <c r="U22"/>
  <c r="T22"/>
  <c r="S22"/>
  <c r="R22"/>
  <c r="Q22"/>
  <c r="N22"/>
  <c r="M22"/>
  <c r="L22"/>
  <c r="K22"/>
  <c r="J22"/>
  <c r="I22"/>
  <c r="H22"/>
  <c r="G22"/>
  <c r="F22"/>
  <c r="D22"/>
  <c r="E22" s="1"/>
  <c r="C22"/>
  <c r="B22"/>
  <c r="AX21"/>
  <c r="AW21"/>
  <c r="AV21"/>
  <c r="AU21"/>
  <c r="AT21"/>
  <c r="AS21"/>
  <c r="AR21"/>
  <c r="AQ21"/>
  <c r="AP21"/>
  <c r="AO21"/>
  <c r="AN21"/>
  <c r="AM21"/>
  <c r="AL21"/>
  <c r="AK21"/>
  <c r="AJ21"/>
  <c r="AI21"/>
  <c r="AE21"/>
  <c r="AD21"/>
  <c r="AC21"/>
  <c r="AB21"/>
  <c r="AA21"/>
  <c r="Z21"/>
  <c r="Y21"/>
  <c r="X21"/>
  <c r="W21"/>
  <c r="V21"/>
  <c r="U21"/>
  <c r="T21"/>
  <c r="S21"/>
  <c r="R21"/>
  <c r="Q21"/>
  <c r="N21"/>
  <c r="M21"/>
  <c r="L21"/>
  <c r="K21"/>
  <c r="J21"/>
  <c r="I21"/>
  <c r="H21"/>
  <c r="G21"/>
  <c r="F21"/>
  <c r="D21"/>
  <c r="E21" s="1"/>
  <c r="C21"/>
  <c r="B21"/>
  <c r="AX20"/>
  <c r="AW20"/>
  <c r="AV20"/>
  <c r="AU20"/>
  <c r="AT20"/>
  <c r="AS20"/>
  <c r="AR20"/>
  <c r="AQ20"/>
  <c r="AP20"/>
  <c r="AO20"/>
  <c r="AN20"/>
  <c r="AM20"/>
  <c r="AL20"/>
  <c r="AK20"/>
  <c r="AJ20"/>
  <c r="AI20"/>
  <c r="AE20"/>
  <c r="AD20"/>
  <c r="AC20"/>
  <c r="AB20"/>
  <c r="AA20"/>
  <c r="Z20"/>
  <c r="Y20"/>
  <c r="X20"/>
  <c r="W20"/>
  <c r="V20"/>
  <c r="U20"/>
  <c r="T20"/>
  <c r="S20"/>
  <c r="R20"/>
  <c r="Q20"/>
  <c r="N20"/>
  <c r="M20"/>
  <c r="L20"/>
  <c r="K20"/>
  <c r="J20"/>
  <c r="I20"/>
  <c r="H20"/>
  <c r="G20"/>
  <c r="F20"/>
  <c r="D20"/>
  <c r="E20" s="1"/>
  <c r="C20"/>
  <c r="B20"/>
  <c r="AX19"/>
  <c r="AW19"/>
  <c r="AV19"/>
  <c r="AU19"/>
  <c r="AT19"/>
  <c r="AS19"/>
  <c r="AR19"/>
  <c r="AQ19"/>
  <c r="AP19"/>
  <c r="AO19"/>
  <c r="AN19"/>
  <c r="AM19"/>
  <c r="AL19"/>
  <c r="AK19"/>
  <c r="AJ19"/>
  <c r="AI19"/>
  <c r="AE19"/>
  <c r="AD19"/>
  <c r="AC19"/>
  <c r="AB19"/>
  <c r="AA19"/>
  <c r="Z19"/>
  <c r="Y19"/>
  <c r="X19"/>
  <c r="W19"/>
  <c r="V19"/>
  <c r="U19"/>
  <c r="T19"/>
  <c r="S19"/>
  <c r="R19"/>
  <c r="Q19"/>
  <c r="N19"/>
  <c r="M19"/>
  <c r="L19"/>
  <c r="K19"/>
  <c r="J19"/>
  <c r="I19"/>
  <c r="H19"/>
  <c r="G19"/>
  <c r="F19"/>
  <c r="D19"/>
  <c r="E19" s="1"/>
  <c r="C19"/>
  <c r="B19"/>
  <c r="AX18"/>
  <c r="AW18"/>
  <c r="AV18"/>
  <c r="AU18"/>
  <c r="AT18"/>
  <c r="AS18"/>
  <c r="AR18"/>
  <c r="AQ18"/>
  <c r="AP18"/>
  <c r="AO18"/>
  <c r="AN18"/>
  <c r="AM18"/>
  <c r="AL18"/>
  <c r="AK18"/>
  <c r="AJ18"/>
  <c r="AI18"/>
  <c r="AE18"/>
  <c r="AD18"/>
  <c r="AC18"/>
  <c r="AB18"/>
  <c r="AA18"/>
  <c r="Z18"/>
  <c r="Y18"/>
  <c r="X18"/>
  <c r="W18"/>
  <c r="V18"/>
  <c r="U18"/>
  <c r="T18"/>
  <c r="S18"/>
  <c r="R18"/>
  <c r="Q18"/>
  <c r="N18"/>
  <c r="M18"/>
  <c r="L18"/>
  <c r="K18"/>
  <c r="J18"/>
  <c r="I18"/>
  <c r="H18"/>
  <c r="G18"/>
  <c r="F18"/>
  <c r="D18"/>
  <c r="E18" s="1"/>
  <c r="C18"/>
  <c r="B18"/>
  <c r="AX17"/>
  <c r="AW17"/>
  <c r="AV17"/>
  <c r="AU17"/>
  <c r="AT17"/>
  <c r="AS17"/>
  <c r="AR17"/>
  <c r="AQ17"/>
  <c r="AP17"/>
  <c r="AO17"/>
  <c r="AN17"/>
  <c r="AM17"/>
  <c r="AL17"/>
  <c r="AK17"/>
  <c r="AJ17"/>
  <c r="AI17"/>
  <c r="AE17"/>
  <c r="AD17"/>
  <c r="AC17"/>
  <c r="AB17"/>
  <c r="AA17"/>
  <c r="Z17"/>
  <c r="Y17"/>
  <c r="X17"/>
  <c r="W17"/>
  <c r="V17"/>
  <c r="U17"/>
  <c r="T17"/>
  <c r="S17"/>
  <c r="R17"/>
  <c r="Q17"/>
  <c r="N17"/>
  <c r="M17"/>
  <c r="L17"/>
  <c r="K17"/>
  <c r="J17"/>
  <c r="I17"/>
  <c r="H17"/>
  <c r="G17"/>
  <c r="F17"/>
  <c r="D17"/>
  <c r="E17" s="1"/>
  <c r="C17"/>
  <c r="B17"/>
  <c r="AX16"/>
  <c r="AW16"/>
  <c r="AV16"/>
  <c r="AU16"/>
  <c r="AT16"/>
  <c r="AS16"/>
  <c r="AR16"/>
  <c r="AQ16"/>
  <c r="AP16"/>
  <c r="AO16"/>
  <c r="AN16"/>
  <c r="AM16"/>
  <c r="AL16"/>
  <c r="AK16"/>
  <c r="AJ16"/>
  <c r="AI16"/>
  <c r="AE16"/>
  <c r="AD16"/>
  <c r="AC16"/>
  <c r="AB16"/>
  <c r="AA16"/>
  <c r="Z16"/>
  <c r="Y16"/>
  <c r="X16"/>
  <c r="W16"/>
  <c r="V16"/>
  <c r="U16"/>
  <c r="T16"/>
  <c r="S16"/>
  <c r="R16"/>
  <c r="Q16"/>
  <c r="N16"/>
  <c r="M16"/>
  <c r="L16"/>
  <c r="K16"/>
  <c r="J16"/>
  <c r="I16"/>
  <c r="H16"/>
  <c r="G16"/>
  <c r="F16"/>
  <c r="D16"/>
  <c r="E16" s="1"/>
  <c r="C16"/>
  <c r="B16"/>
  <c r="AX15"/>
  <c r="AW15"/>
  <c r="AV15"/>
  <c r="AU15"/>
  <c r="AT15"/>
  <c r="AS15"/>
  <c r="AR15"/>
  <c r="AQ15"/>
  <c r="AP15"/>
  <c r="AO15"/>
  <c r="AN15"/>
  <c r="AM15"/>
  <c r="AL15"/>
  <c r="AK15"/>
  <c r="AJ15"/>
  <c r="AI15"/>
  <c r="AE15"/>
  <c r="AD15"/>
  <c r="AC15"/>
  <c r="AB15"/>
  <c r="AA15"/>
  <c r="Z15"/>
  <c r="Y15"/>
  <c r="X15"/>
  <c r="W15"/>
  <c r="V15"/>
  <c r="U15"/>
  <c r="T15"/>
  <c r="S15"/>
  <c r="R15"/>
  <c r="Q15"/>
  <c r="N15"/>
  <c r="M15"/>
  <c r="L15"/>
  <c r="K15"/>
  <c r="J15"/>
  <c r="I15"/>
  <c r="H15"/>
  <c r="G15"/>
  <c r="F15"/>
  <c r="D15"/>
  <c r="E15" s="1"/>
  <c r="C15"/>
  <c r="B15"/>
  <c r="A15"/>
  <c r="AX14"/>
  <c r="AW14"/>
  <c r="AV14"/>
  <c r="AU14"/>
  <c r="AT14"/>
  <c r="AS14"/>
  <c r="AR14"/>
  <c r="AQ14"/>
  <c r="AP14"/>
  <c r="AO14"/>
  <c r="AN14"/>
  <c r="AM14"/>
  <c r="AL14"/>
  <c r="AK14"/>
  <c r="AJ14"/>
  <c r="AI14"/>
  <c r="AE14"/>
  <c r="AD14"/>
  <c r="AC14"/>
  <c r="AB14"/>
  <c r="AA14"/>
  <c r="Z14"/>
  <c r="Y14"/>
  <c r="X14"/>
  <c r="W14"/>
  <c r="V14"/>
  <c r="U14"/>
  <c r="T14"/>
  <c r="S14"/>
  <c r="R14"/>
  <c r="Q14"/>
  <c r="N14"/>
  <c r="M14"/>
  <c r="L14"/>
  <c r="K14"/>
  <c r="J14"/>
  <c r="I14"/>
  <c r="H14"/>
  <c r="G14"/>
  <c r="F14"/>
  <c r="D14"/>
  <c r="E14" s="1"/>
  <c r="C14"/>
  <c r="B14"/>
  <c r="A14"/>
  <c r="C5"/>
  <c r="C4"/>
  <c r="C3"/>
  <c r="BP11" i="22"/>
  <c r="BP12"/>
  <c r="BP18"/>
  <c r="BP22"/>
  <c r="BP26"/>
  <c r="BP28"/>
  <c r="BP29"/>
  <c r="BP33"/>
  <c r="BP34"/>
  <c r="BN15"/>
  <c r="BN16"/>
  <c r="BN17"/>
  <c r="BN19"/>
  <c r="BN21"/>
  <c r="BN29"/>
  <c r="BN33"/>
  <c r="BN65"/>
  <c r="BL16"/>
  <c r="BL20"/>
  <c r="BL22"/>
  <c r="BL26"/>
  <c r="BL34"/>
  <c r="BL65"/>
  <c r="BJ12"/>
  <c r="BJ28"/>
  <c r="BJ33"/>
  <c r="BJ65"/>
  <c r="BH15"/>
  <c r="BF65"/>
  <c r="BF11"/>
  <c r="BF16"/>
  <c r="BF17"/>
  <c r="BF19"/>
  <c r="BF20"/>
  <c r="BF21"/>
  <c r="BF25"/>
  <c r="BF33"/>
  <c r="BD14"/>
  <c r="BD18"/>
  <c r="BD19"/>
  <c r="BD22"/>
  <c r="BD25"/>
  <c r="BD26"/>
  <c r="BD30"/>
  <c r="BD31"/>
  <c r="BD32"/>
  <c r="BD65"/>
  <c r="BB19"/>
  <c r="BB23"/>
  <c r="BB30"/>
  <c r="BB34"/>
  <c r="BB65"/>
  <c r="AL7"/>
  <c r="X62" i="23" s="1"/>
  <c r="AL13" i="22"/>
  <c r="X308" i="23" s="1"/>
  <c r="J8" i="18"/>
  <c r="F8" i="22" s="1"/>
  <c r="AZ8" s="1"/>
  <c r="J9" i="18"/>
  <c r="F9" i="17" s="1"/>
  <c r="AZ9" s="1"/>
  <c r="J10" i="18"/>
  <c r="AJ10" i="22" s="1"/>
  <c r="J11" i="18"/>
  <c r="AJ11" i="22" s="1"/>
  <c r="J12" i="18"/>
  <c r="F12" i="22" s="1"/>
  <c r="AZ12" s="1"/>
  <c r="J13" i="18"/>
  <c r="K289" i="23" s="1"/>
  <c r="J15" i="18"/>
  <c r="AJ15" i="22" s="1"/>
  <c r="J16" i="18"/>
  <c r="AJ16" i="22" s="1"/>
  <c r="J17" i="18"/>
  <c r="F17" i="22" s="1"/>
  <c r="AZ17" s="1"/>
  <c r="J18" i="18"/>
  <c r="K494" i="23" s="1"/>
  <c r="J19" i="18"/>
  <c r="K535" i="23" s="1"/>
  <c r="J20" i="18"/>
  <c r="K576" i="23" s="1"/>
  <c r="J21" i="18"/>
  <c r="K617" i="23" s="1"/>
  <c r="J22" i="18"/>
  <c r="AJ22" i="22" s="1"/>
  <c r="J23" i="18"/>
  <c r="AJ23" i="22" s="1"/>
  <c r="J24" i="18"/>
  <c r="AJ24" i="22" s="1"/>
  <c r="J25" i="18"/>
  <c r="F25" i="22" s="1"/>
  <c r="AZ25" s="1"/>
  <c r="J26" i="18"/>
  <c r="K822" i="10" s="1"/>
  <c r="J27" i="18"/>
  <c r="K863" i="23" s="1"/>
  <c r="J28" i="18"/>
  <c r="K904" i="23" s="1"/>
  <c r="J29" i="18"/>
  <c r="F29" i="17" s="1"/>
  <c r="AZ29" s="1"/>
  <c r="J30" i="18"/>
  <c r="AJ30" i="22" s="1"/>
  <c r="J31" i="18"/>
  <c r="K1027" i="23" s="1"/>
  <c r="J32" i="18"/>
  <c r="AJ32" i="22" s="1"/>
  <c r="J33" i="18"/>
  <c r="F33" i="17" s="1"/>
  <c r="AZ33" s="1"/>
  <c r="J34" i="18"/>
  <c r="K1150" i="23" s="1"/>
  <c r="I8" i="18"/>
  <c r="F84" i="23" s="1"/>
  <c r="I9" i="18"/>
  <c r="AI9" i="22" s="1"/>
  <c r="I10" i="18"/>
  <c r="E10" i="22" s="1"/>
  <c r="AY10" s="1"/>
  <c r="I11" i="18"/>
  <c r="AI11" i="22" s="1"/>
  <c r="I12" i="18"/>
  <c r="F248" i="23" s="1"/>
  <c r="I13" i="18"/>
  <c r="AI13" i="22" s="1"/>
  <c r="I14" i="18"/>
  <c r="F330" i="10" s="1"/>
  <c r="I15" i="18"/>
  <c r="E15" i="17" s="1"/>
  <c r="AY15" s="1"/>
  <c r="I16" i="18"/>
  <c r="F412" i="23" s="1"/>
  <c r="I17" i="18"/>
  <c r="E17" i="22" s="1"/>
  <c r="AY17" s="1"/>
  <c r="I18" i="18"/>
  <c r="E18" i="22" s="1"/>
  <c r="AY18" s="1"/>
  <c r="I19" i="18"/>
  <c r="AI19" i="22" s="1"/>
  <c r="I20" i="18"/>
  <c r="AI20" i="22" s="1"/>
  <c r="I21" i="18"/>
  <c r="F617" i="23" s="1"/>
  <c r="I22" i="18"/>
  <c r="F658" i="23" s="1"/>
  <c r="I23" i="18"/>
  <c r="AI23" i="17" s="1"/>
  <c r="I24" i="18"/>
  <c r="AI24" i="22" s="1"/>
  <c r="I25" i="18"/>
  <c r="F781" i="23" s="1"/>
  <c r="I26" i="18"/>
  <c r="AI26" i="22" s="1"/>
  <c r="I27" i="18"/>
  <c r="F863" i="23" s="1"/>
  <c r="I28" i="18"/>
  <c r="E28" i="22" s="1"/>
  <c r="AY28" s="1"/>
  <c r="I29" i="18"/>
  <c r="E29" i="22" s="1"/>
  <c r="AY29" s="1"/>
  <c r="I30" i="18"/>
  <c r="E30" i="22" s="1"/>
  <c r="AY30" s="1"/>
  <c r="I31" i="18"/>
  <c r="AI31" i="22" s="1"/>
  <c r="I32" i="18"/>
  <c r="E32" i="22" s="1"/>
  <c r="AY32" s="1"/>
  <c r="I33" i="18"/>
  <c r="F1109" i="23" s="1"/>
  <c r="I34" i="18"/>
  <c r="E34" i="22" s="1"/>
  <c r="AY34" s="1"/>
  <c r="H7" i="18"/>
  <c r="AH7" i="22" s="1"/>
  <c r="H8" i="18"/>
  <c r="Q84" i="23" s="1"/>
  <c r="H9" i="18"/>
  <c r="AH9" i="22" s="1"/>
  <c r="H10" i="18"/>
  <c r="AH10" i="22" s="1"/>
  <c r="H11" i="18"/>
  <c r="AH11" i="22" s="1"/>
  <c r="H12" i="18"/>
  <c r="AH12" i="22" s="1"/>
  <c r="H13" i="18"/>
  <c r="AH13" i="22" s="1"/>
  <c r="H14" i="18"/>
  <c r="AH14" i="22" s="1"/>
  <c r="H15" i="18"/>
  <c r="AH15" i="22" s="1"/>
  <c r="H16" i="18"/>
  <c r="Q412" i="23" s="1"/>
  <c r="H17" i="18"/>
  <c r="Q453" i="23" s="1"/>
  <c r="H18" i="18"/>
  <c r="AH18" i="22" s="1"/>
  <c r="H19" i="18"/>
  <c r="AH19" i="22" s="1"/>
  <c r="H20" i="18"/>
  <c r="AH20" i="22" s="1"/>
  <c r="H21" i="18"/>
  <c r="AH21" i="22" s="1"/>
  <c r="H22" i="18"/>
  <c r="AH22" i="22" s="1"/>
  <c r="H23" i="18"/>
  <c r="AH23" i="22" s="1"/>
  <c r="H24" i="18"/>
  <c r="Q740" i="23" s="1"/>
  <c r="H25" i="18"/>
  <c r="Q781" i="23" s="1"/>
  <c r="H26" i="18"/>
  <c r="AH26" i="22" s="1"/>
  <c r="H27" i="18"/>
  <c r="AH27" i="22" s="1"/>
  <c r="H28" i="18"/>
  <c r="AH28" i="22" s="1"/>
  <c r="H29" i="18"/>
  <c r="AH29" i="22" s="1"/>
  <c r="H30" i="18"/>
  <c r="AH30" i="22" s="1"/>
  <c r="H31" i="18"/>
  <c r="AH31" i="22" s="1"/>
  <c r="H32" i="18"/>
  <c r="AH32" i="22" s="1"/>
  <c r="H33" i="18"/>
  <c r="Q1109" i="23" s="1"/>
  <c r="H34" i="18"/>
  <c r="Q1150" i="23" s="1"/>
  <c r="AH35" i="22"/>
  <c r="AH36"/>
  <c r="AH38"/>
  <c r="AH39"/>
  <c r="AH40"/>
  <c r="AH41"/>
  <c r="AH42"/>
  <c r="AH43"/>
  <c r="AH44"/>
  <c r="AH45"/>
  <c r="AH46"/>
  <c r="AH47"/>
  <c r="AH48"/>
  <c r="AH49"/>
  <c r="AH50"/>
  <c r="AH51"/>
  <c r="AH52"/>
  <c r="AH53"/>
  <c r="AH54"/>
  <c r="AH55"/>
  <c r="AH56"/>
  <c r="AH57"/>
  <c r="AH58"/>
  <c r="AH59"/>
  <c r="AH60"/>
  <c r="AH61"/>
  <c r="AH62"/>
  <c r="AH63"/>
  <c r="AH64"/>
  <c r="G7" i="18"/>
  <c r="AG7" i="17" s="1"/>
  <c r="G8" i="18"/>
  <c r="AG8" i="22" s="1"/>
  <c r="G9" i="18"/>
  <c r="AG9" i="22" s="1"/>
  <c r="G10" i="18"/>
  <c r="AG10" i="22" s="1"/>
  <c r="G11" i="18"/>
  <c r="AG11" i="22" s="1"/>
  <c r="G12" i="18"/>
  <c r="G13"/>
  <c r="AG13" i="22" s="1"/>
  <c r="G14" i="18"/>
  <c r="AG14" i="22" s="1"/>
  <c r="G15" i="18"/>
  <c r="AG15" i="22" s="1"/>
  <c r="G16" i="18"/>
  <c r="AG16" i="22" s="1"/>
  <c r="G17" i="18"/>
  <c r="AG17" i="22" s="1"/>
  <c r="G18" i="18"/>
  <c r="AG18" i="22" s="1"/>
  <c r="G19" i="18"/>
  <c r="AG19" i="22" s="1"/>
  <c r="G20" i="18"/>
  <c r="G21"/>
  <c r="AG21" i="22" s="1"/>
  <c r="G22" i="18"/>
  <c r="AG22" i="22" s="1"/>
  <c r="G23" i="18"/>
  <c r="AG23" i="22" s="1"/>
  <c r="G24" i="18"/>
  <c r="AG24" i="22" s="1"/>
  <c r="G25" i="18"/>
  <c r="AG25" i="22" s="1"/>
  <c r="G26" i="18"/>
  <c r="AG26" i="22" s="1"/>
  <c r="G27" i="18"/>
  <c r="AG27" i="22" s="1"/>
  <c r="G28" i="18"/>
  <c r="G29"/>
  <c r="AG29" i="22" s="1"/>
  <c r="G30" i="18"/>
  <c r="AG30" i="22" s="1"/>
  <c r="G31" i="18"/>
  <c r="AG31" i="22" s="1"/>
  <c r="G32" i="18"/>
  <c r="AG32" i="22" s="1"/>
  <c r="G33" i="18"/>
  <c r="AG33" i="22" s="1"/>
  <c r="G34" i="18"/>
  <c r="AG34" i="22" s="1"/>
  <c r="G35" i="18"/>
  <c r="G36"/>
  <c r="AG36" i="22" s="1"/>
  <c r="G37" i="18"/>
  <c r="AG37" i="22" s="1"/>
  <c r="G38" i="18"/>
  <c r="AG38" i="22" s="1"/>
  <c r="G39" i="18"/>
  <c r="AG39" i="22" s="1"/>
  <c r="G40" i="18"/>
  <c r="AG40" i="22" s="1"/>
  <c r="G41" i="18"/>
  <c r="AG41" i="22" s="1"/>
  <c r="G42" i="18"/>
  <c r="AG42" i="22" s="1"/>
  <c r="G43" i="18"/>
  <c r="AG43" i="22" s="1"/>
  <c r="G44" i="18"/>
  <c r="AG44" i="22" s="1"/>
  <c r="G45" i="18"/>
  <c r="AG45" i="22" s="1"/>
  <c r="G46" i="18"/>
  <c r="AG46" i="22" s="1"/>
  <c r="G47" i="18"/>
  <c r="AG47" i="22" s="1"/>
  <c r="G48" i="18"/>
  <c r="AG48" i="22" s="1"/>
  <c r="G49" i="18"/>
  <c r="AG49" i="22" s="1"/>
  <c r="G50" i="18"/>
  <c r="AG50" i="22" s="1"/>
  <c r="G51" i="18"/>
  <c r="AG51" i="22" s="1"/>
  <c r="G52" i="18"/>
  <c r="AG52" i="22" s="1"/>
  <c r="G53" i="18"/>
  <c r="AG53" i="22" s="1"/>
  <c r="G54" i="18"/>
  <c r="AG54" i="22" s="1"/>
  <c r="G55" i="18"/>
  <c r="AG55" i="22" s="1"/>
  <c r="G56" i="18"/>
  <c r="AG56" i="22" s="1"/>
  <c r="G57" i="18"/>
  <c r="AG57" i="22" s="1"/>
  <c r="G58" i="18"/>
  <c r="AG58" i="22" s="1"/>
  <c r="G59" i="18"/>
  <c r="AG59" i="22" s="1"/>
  <c r="G60" i="18"/>
  <c r="AG60" i="22" s="1"/>
  <c r="G61" i="18"/>
  <c r="AG61" i="22" s="1"/>
  <c r="G62" i="18"/>
  <c r="AG62" i="22" s="1"/>
  <c r="G63" i="18"/>
  <c r="AG63" i="22" s="1"/>
  <c r="G64" i="18"/>
  <c r="AG64" i="22" s="1"/>
  <c r="G65" i="18"/>
  <c r="AG65" i="22" s="1"/>
  <c r="F7" i="18"/>
  <c r="AF7" i="22" s="1"/>
  <c r="F8" i="18"/>
  <c r="AF8" i="22" s="1"/>
  <c r="F9" i="18"/>
  <c r="D9" i="22" s="1"/>
  <c r="AX9" s="1"/>
  <c r="F10" i="18"/>
  <c r="D10" i="22" s="1"/>
  <c r="AX10" s="1"/>
  <c r="F11" i="18"/>
  <c r="AF11" i="22" s="1"/>
  <c r="F12" i="18"/>
  <c r="AF12" i="22" s="1"/>
  <c r="F13" i="18"/>
  <c r="AF13" i="22" s="1"/>
  <c r="F14" i="18"/>
  <c r="F15"/>
  <c r="AF15" i="22" s="1"/>
  <c r="F16" i="18"/>
  <c r="D16" i="22" s="1"/>
  <c r="AX16" s="1"/>
  <c r="F17" i="18"/>
  <c r="D17" i="22" s="1"/>
  <c r="AX17" s="1"/>
  <c r="F18" i="18"/>
  <c r="D18" i="17" s="1"/>
  <c r="AX18" s="1"/>
  <c r="F19" i="18"/>
  <c r="AF19" i="17" s="1"/>
  <c r="F20" i="18"/>
  <c r="AF20" i="22" s="1"/>
  <c r="F21" i="18"/>
  <c r="D21" i="22" s="1"/>
  <c r="AX21" s="1"/>
  <c r="F22" i="18"/>
  <c r="AF22" i="17" s="1"/>
  <c r="F23" i="18"/>
  <c r="AF23" i="17" s="1"/>
  <c r="F24" i="18"/>
  <c r="D24" i="22" s="1"/>
  <c r="AX24" s="1"/>
  <c r="F25" i="18"/>
  <c r="D25" i="22" s="1"/>
  <c r="AX25" s="1"/>
  <c r="F26" i="18"/>
  <c r="F27"/>
  <c r="D27" i="22" s="1"/>
  <c r="AX27" s="1"/>
  <c r="F28" i="18"/>
  <c r="AF28" i="22" s="1"/>
  <c r="F29" i="18"/>
  <c r="AF29" i="22" s="1"/>
  <c r="F30" i="18"/>
  <c r="D30" i="17" s="1"/>
  <c r="AX30" s="1"/>
  <c r="F31" i="18"/>
  <c r="AF31" i="17" s="1"/>
  <c r="F32" i="18"/>
  <c r="AF32" i="22" s="1"/>
  <c r="F33" i="18"/>
  <c r="AF33" i="22" s="1"/>
  <c r="F34" i="18"/>
  <c r="AF34" i="22" s="1"/>
  <c r="F35" i="18"/>
  <c r="F36"/>
  <c r="D36" i="22" s="1"/>
  <c r="AX36" s="1"/>
  <c r="F37" i="18"/>
  <c r="D37" i="22" s="1"/>
  <c r="AX37" s="1"/>
  <c r="F38" i="18"/>
  <c r="F39"/>
  <c r="AF39" i="22" s="1"/>
  <c r="F40" i="18"/>
  <c r="D40" i="22" s="1"/>
  <c r="AX40" s="1"/>
  <c r="F41" i="18"/>
  <c r="AF41" i="22" s="1"/>
  <c r="F42" i="18"/>
  <c r="F43"/>
  <c r="D43" i="22" s="1"/>
  <c r="AX43" s="1"/>
  <c r="F44" i="18"/>
  <c r="D44" i="22" s="1"/>
  <c r="AX44" s="1"/>
  <c r="F45" i="18"/>
  <c r="D45" i="22" s="1"/>
  <c r="AX45" s="1"/>
  <c r="F46" i="18"/>
  <c r="AF46" i="22" s="1"/>
  <c r="F47" i="18"/>
  <c r="AF47" i="22" s="1"/>
  <c r="F48" i="18"/>
  <c r="AF48" i="22" s="1"/>
  <c r="F49" i="18"/>
  <c r="AF49" i="22" s="1"/>
  <c r="F50" i="18"/>
  <c r="F51"/>
  <c r="D51" i="22" s="1"/>
  <c r="AX51" s="1"/>
  <c r="F52" i="18"/>
  <c r="AF52" i="22" s="1"/>
  <c r="F53" i="18"/>
  <c r="D53" i="22" s="1"/>
  <c r="AX53" s="1"/>
  <c r="F54" i="18"/>
  <c r="F55"/>
  <c r="AF55" i="22" s="1"/>
  <c r="F56" i="18"/>
  <c r="AF56" i="22" s="1"/>
  <c r="F57" i="18"/>
  <c r="AF57" i="22" s="1"/>
  <c r="F58" i="18"/>
  <c r="F59"/>
  <c r="AF59" i="22" s="1"/>
  <c r="F60" i="18"/>
  <c r="AF60" i="22" s="1"/>
  <c r="F61" i="18"/>
  <c r="D61" i="22" s="1"/>
  <c r="AX61" s="1"/>
  <c r="F62" i="18"/>
  <c r="F63"/>
  <c r="D63" i="22" s="1"/>
  <c r="AX63" s="1"/>
  <c r="F64" i="18"/>
  <c r="AF64" i="22" s="1"/>
  <c r="F65" i="18"/>
  <c r="AF65" i="22" s="1"/>
  <c r="E7" i="18"/>
  <c r="AE7" i="22" s="1"/>
  <c r="E8" i="18"/>
  <c r="AE8" i="22" s="1"/>
  <c r="E9" i="18"/>
  <c r="AE9" i="22" s="1"/>
  <c r="E10" i="18"/>
  <c r="AE10" i="22" s="1"/>
  <c r="E11" i="18"/>
  <c r="AE11" i="22" s="1"/>
  <c r="E12" i="18"/>
  <c r="AE12" i="22" s="1"/>
  <c r="E13" i="18"/>
  <c r="AE13" i="22" s="1"/>
  <c r="E14" i="18"/>
  <c r="AE14" i="22" s="1"/>
  <c r="E15" i="18"/>
  <c r="AE15" i="22" s="1"/>
  <c r="E16" i="18"/>
  <c r="AE16" i="22" s="1"/>
  <c r="E17" i="18"/>
  <c r="AE17" i="22" s="1"/>
  <c r="E18" i="18"/>
  <c r="AE18" i="22" s="1"/>
  <c r="E19" i="18"/>
  <c r="AE19" i="22" s="1"/>
  <c r="E20" i="18"/>
  <c r="AE20" i="22" s="1"/>
  <c r="E21" i="18"/>
  <c r="AE21" i="22" s="1"/>
  <c r="E22" i="18"/>
  <c r="AE22" i="22" s="1"/>
  <c r="E23" i="18"/>
  <c r="AE23" i="22" s="1"/>
  <c r="E24" i="18"/>
  <c r="AE24" i="22" s="1"/>
  <c r="E25" i="18"/>
  <c r="AE25" i="22" s="1"/>
  <c r="E26" i="18"/>
  <c r="AE26" i="22" s="1"/>
  <c r="E27" i="18"/>
  <c r="AE27" i="22" s="1"/>
  <c r="E28" i="18"/>
  <c r="AE28" i="22" s="1"/>
  <c r="E29" i="18"/>
  <c r="AE29" i="22" s="1"/>
  <c r="E30" i="18"/>
  <c r="AE30" i="22" s="1"/>
  <c r="E31" i="18"/>
  <c r="AE31" i="22" s="1"/>
  <c r="E32" i="18"/>
  <c r="AE32" i="22" s="1"/>
  <c r="E33" i="18"/>
  <c r="AE33" i="22" s="1"/>
  <c r="E34" i="18"/>
  <c r="AE34" i="22" s="1"/>
  <c r="E35" i="18"/>
  <c r="E36"/>
  <c r="AE36" i="22" s="1"/>
  <c r="E37" i="18"/>
  <c r="AE37" i="22" s="1"/>
  <c r="E38" i="18"/>
  <c r="AE38" i="22" s="1"/>
  <c r="E39" i="18"/>
  <c r="AE39" i="22" s="1"/>
  <c r="E40" i="18"/>
  <c r="AE40" i="22" s="1"/>
  <c r="E41" i="18"/>
  <c r="AE41" i="22" s="1"/>
  <c r="E42" i="18"/>
  <c r="AE42" i="22" s="1"/>
  <c r="E43" i="18"/>
  <c r="AE43" i="22" s="1"/>
  <c r="E44" i="18"/>
  <c r="AE44" i="22" s="1"/>
  <c r="E45" i="18"/>
  <c r="AE45" i="22" s="1"/>
  <c r="E46" i="18"/>
  <c r="AE46" i="22" s="1"/>
  <c r="E47" i="18"/>
  <c r="AE47" i="22" s="1"/>
  <c r="E48" i="18"/>
  <c r="AE48" i="22" s="1"/>
  <c r="E49" i="18"/>
  <c r="AE49" i="22" s="1"/>
  <c r="E50" i="18"/>
  <c r="AE50" i="22" s="1"/>
  <c r="E51" i="18"/>
  <c r="AE51" i="22" s="1"/>
  <c r="E52" i="18"/>
  <c r="AE52" i="22" s="1"/>
  <c r="E53" i="18"/>
  <c r="AE53" i="22" s="1"/>
  <c r="E54" i="18"/>
  <c r="AE54" i="22" s="1"/>
  <c r="E55" i="18"/>
  <c r="AE55" i="22" s="1"/>
  <c r="E56" i="18"/>
  <c r="AE56" i="22" s="1"/>
  <c r="E57" i="18"/>
  <c r="AE57" i="22" s="1"/>
  <c r="E58" i="18"/>
  <c r="AE58" i="22" s="1"/>
  <c r="E59" i="18"/>
  <c r="AE59" i="22" s="1"/>
  <c r="E60" i="18"/>
  <c r="AE60" i="22" s="1"/>
  <c r="E61" i="18"/>
  <c r="AE61" i="22" s="1"/>
  <c r="E62" i="18"/>
  <c r="AE62" i="22" s="1"/>
  <c r="E63" i="18"/>
  <c r="AE63" i="22" s="1"/>
  <c r="E64" i="18"/>
  <c r="AE64" i="22" s="1"/>
  <c r="E65" i="18"/>
  <c r="AE65" i="22" s="1"/>
  <c r="C7" i="18"/>
  <c r="AB7" i="17" s="1"/>
  <c r="AC7" s="1"/>
  <c r="C8" i="18"/>
  <c r="D8" s="1"/>
  <c r="AD8" i="22" s="1"/>
  <c r="C9" i="18"/>
  <c r="AB9" i="22" s="1"/>
  <c r="AC9" s="1"/>
  <c r="C10" i="18"/>
  <c r="AB10" i="22" s="1"/>
  <c r="AC10" s="1"/>
  <c r="C11" i="18"/>
  <c r="AB11" i="22" s="1"/>
  <c r="AC11" s="1"/>
  <c r="C12" i="18"/>
  <c r="AB12" i="22" s="1"/>
  <c r="AC12" s="1"/>
  <c r="C13" i="18"/>
  <c r="AB13" i="22" s="1"/>
  <c r="AC13" s="1"/>
  <c r="C14" i="18"/>
  <c r="AB14" i="17" s="1"/>
  <c r="AC14" s="1"/>
  <c r="C15" i="18"/>
  <c r="C16"/>
  <c r="D16" s="1"/>
  <c r="AD16" i="22" s="1"/>
  <c r="C17" i="18"/>
  <c r="AB17" i="22" s="1"/>
  <c r="AC17" s="1"/>
  <c r="C18" i="18"/>
  <c r="D18" s="1"/>
  <c r="AD18" i="22" s="1"/>
  <c r="C19" i="18"/>
  <c r="AB19" i="22" s="1"/>
  <c r="AC19" s="1"/>
  <c r="C20" i="18"/>
  <c r="AB20" i="22" s="1"/>
  <c r="AC20" s="1"/>
  <c r="C21" i="18"/>
  <c r="D21" s="1"/>
  <c r="AD21" i="22" s="1"/>
  <c r="C22" i="18"/>
  <c r="D22" s="1"/>
  <c r="AD22" i="22" s="1"/>
  <c r="C23" i="18"/>
  <c r="C24"/>
  <c r="D24" s="1"/>
  <c r="AD24" i="22" s="1"/>
  <c r="C25" i="18"/>
  <c r="D25" s="1"/>
  <c r="AD25" i="22" s="1"/>
  <c r="C26" i="18"/>
  <c r="AB26" i="22" s="1"/>
  <c r="AC26" s="1"/>
  <c r="C27" i="18"/>
  <c r="D27" s="1"/>
  <c r="AD27" i="22" s="1"/>
  <c r="C28" i="18"/>
  <c r="AB28" i="22" s="1"/>
  <c r="AC28" s="1"/>
  <c r="C29" i="18"/>
  <c r="D29" s="1"/>
  <c r="AD29" i="22" s="1"/>
  <c r="C30" i="18"/>
  <c r="AB30" i="22" s="1"/>
  <c r="AC30" s="1"/>
  <c r="C31" i="18"/>
  <c r="C32"/>
  <c r="AB32" i="22" s="1"/>
  <c r="AC32" s="1"/>
  <c r="C33" i="18"/>
  <c r="D33" s="1"/>
  <c r="C33" i="22" s="1"/>
  <c r="AW33" s="1"/>
  <c r="C34" i="18"/>
  <c r="AB34" i="22" s="1"/>
  <c r="AC34" s="1"/>
  <c r="C35" i="18"/>
  <c r="D35" s="1"/>
  <c r="C36"/>
  <c r="C37"/>
  <c r="AB37" i="22" s="1"/>
  <c r="AC37" s="1"/>
  <c r="C38" i="18"/>
  <c r="AB38" i="22" s="1"/>
  <c r="AC38" s="1"/>
  <c r="C39" i="18"/>
  <c r="AB39" i="22" s="1"/>
  <c r="AC39" s="1"/>
  <c r="C40" i="18"/>
  <c r="C41"/>
  <c r="D41" s="1"/>
  <c r="AD41" i="22" s="1"/>
  <c r="C42" i="18"/>
  <c r="AB42" i="22" s="1"/>
  <c r="AC42" s="1"/>
  <c r="C43" i="18"/>
  <c r="AB43" i="22" s="1"/>
  <c r="AC43" s="1"/>
  <c r="C44" i="18"/>
  <c r="AB44" i="22" s="1"/>
  <c r="AC44" s="1"/>
  <c r="C45" i="18"/>
  <c r="AB45" i="22" s="1"/>
  <c r="AC45" s="1"/>
  <c r="C46" i="18"/>
  <c r="AB46" i="22" s="1"/>
  <c r="AC46" s="1"/>
  <c r="C47" i="18"/>
  <c r="AB47" i="22" s="1"/>
  <c r="AC47" s="1"/>
  <c r="C48" i="18"/>
  <c r="AB48" i="22" s="1"/>
  <c r="AC48" s="1"/>
  <c r="C49" i="18"/>
  <c r="D49" s="1"/>
  <c r="AD49" i="22" s="1"/>
  <c r="C50" i="18"/>
  <c r="AB50" i="22" s="1"/>
  <c r="AC50" s="1"/>
  <c r="C51" i="18"/>
  <c r="AB51" i="22" s="1"/>
  <c r="AC51" s="1"/>
  <c r="C52" i="18"/>
  <c r="C53"/>
  <c r="AB53" i="22" s="1"/>
  <c r="AC53" s="1"/>
  <c r="C54" i="18"/>
  <c r="AB54" i="22" s="1"/>
  <c r="AC54" s="1"/>
  <c r="C55" i="18"/>
  <c r="AB55" i="22" s="1"/>
  <c r="AC55" s="1"/>
  <c r="C56" i="18"/>
  <c r="C57"/>
  <c r="D57" s="1"/>
  <c r="AD57" i="22" s="1"/>
  <c r="C58" i="18"/>
  <c r="AB58" i="22" s="1"/>
  <c r="AC58" s="1"/>
  <c r="C59" i="18"/>
  <c r="AB59" i="22" s="1"/>
  <c r="AC59" s="1"/>
  <c r="C60" i="18"/>
  <c r="AB60" i="22" s="1"/>
  <c r="AC60" s="1"/>
  <c r="C61" i="18"/>
  <c r="C62"/>
  <c r="AB62" i="22" s="1"/>
  <c r="AC62" s="1"/>
  <c r="C63" i="18"/>
  <c r="AB63" i="22" s="1"/>
  <c r="AC63" s="1"/>
  <c r="C64" i="18"/>
  <c r="C65"/>
  <c r="AB65" i="22" s="1"/>
  <c r="AC65" s="1"/>
  <c r="B7" i="18"/>
  <c r="C48" i="23" s="1"/>
  <c r="B8" i="18"/>
  <c r="AA8" i="17" s="1"/>
  <c r="B9" i="18"/>
  <c r="C130" i="23" s="1"/>
  <c r="B10" i="18"/>
  <c r="C171" i="23" s="1"/>
  <c r="B11" i="18"/>
  <c r="C212" i="23" s="1"/>
  <c r="B12" i="18"/>
  <c r="AA12" i="17" s="1"/>
  <c r="B13" i="18"/>
  <c r="AA13" i="22" s="1"/>
  <c r="B14" i="18"/>
  <c r="C335" i="23" s="1"/>
  <c r="B15" i="18"/>
  <c r="C376" i="23" s="1"/>
  <c r="B16" i="18"/>
  <c r="C417" i="10" s="1"/>
  <c r="B17" i="18"/>
  <c r="C458" i="23" s="1"/>
  <c r="B18" i="18"/>
  <c r="C499" i="23" s="1"/>
  <c r="B19" i="18"/>
  <c r="B19" i="22" s="1"/>
  <c r="AV19" s="1"/>
  <c r="B20" i="18"/>
  <c r="B576" i="10" s="1"/>
  <c r="B21" i="18"/>
  <c r="C622" i="23" s="1"/>
  <c r="B22" i="18"/>
  <c r="C663" i="23" s="1"/>
  <c r="B23" i="18"/>
  <c r="B23" i="22" s="1"/>
  <c r="AV23" s="1"/>
  <c r="B24" i="18"/>
  <c r="C745" i="10" s="1"/>
  <c r="B25" i="18"/>
  <c r="C786" i="23" s="1"/>
  <c r="B26" i="18"/>
  <c r="C827" i="23" s="1"/>
  <c r="B27" i="18"/>
  <c r="C868" i="23" s="1"/>
  <c r="B28" i="18"/>
  <c r="B29"/>
  <c r="AA29" i="22" s="1"/>
  <c r="B30" i="18"/>
  <c r="C991" i="23" s="1"/>
  <c r="B31" i="18"/>
  <c r="C1032" i="23" s="1"/>
  <c r="B33" i="18"/>
  <c r="AA33" i="17" s="1"/>
  <c r="B34" i="18"/>
  <c r="B1150" i="23" s="1"/>
  <c r="AM95" i="20"/>
  <c r="AM96"/>
  <c r="AM97"/>
  <c r="AM98"/>
  <c r="AM99"/>
  <c r="AM100"/>
  <c r="AM101"/>
  <c r="AM102"/>
  <c r="AM103"/>
  <c r="AM104"/>
  <c r="AM105"/>
  <c r="AM106"/>
  <c r="AM107"/>
  <c r="AM108"/>
  <c r="AM109"/>
  <c r="AM110"/>
  <c r="AM111"/>
  <c r="AM112"/>
  <c r="AM113"/>
  <c r="AM114"/>
  <c r="AM115"/>
  <c r="AM116"/>
  <c r="AM117"/>
  <c r="AM118"/>
  <c r="AM119"/>
  <c r="AM120"/>
  <c r="AM121"/>
  <c r="AM122"/>
  <c r="AM123"/>
  <c r="AM124"/>
  <c r="AM125"/>
  <c r="AM126"/>
  <c r="AM127"/>
  <c r="AM128"/>
  <c r="AM129"/>
  <c r="AM130"/>
  <c r="AM131"/>
  <c r="AM132"/>
  <c r="AM133"/>
  <c r="AM134"/>
  <c r="AM135"/>
  <c r="AM136"/>
  <c r="AM137"/>
  <c r="AM138"/>
  <c r="AM139"/>
  <c r="AM140"/>
  <c r="AM141"/>
  <c r="AM142"/>
  <c r="AM143"/>
  <c r="AM144"/>
  <c r="AM145"/>
  <c r="AM146"/>
  <c r="AM147"/>
  <c r="AM148"/>
  <c r="AM149"/>
  <c r="AM150"/>
  <c r="AM151"/>
  <c r="AM152"/>
  <c r="AM153"/>
  <c r="AL95"/>
  <c r="AL96"/>
  <c r="AL97"/>
  <c r="AL98"/>
  <c r="AL99"/>
  <c r="AL100"/>
  <c r="AL101"/>
  <c r="AL102"/>
  <c r="AL103"/>
  <c r="AL104"/>
  <c r="AL105"/>
  <c r="AL106"/>
  <c r="AL107"/>
  <c r="AL108"/>
  <c r="AL109"/>
  <c r="AL110"/>
  <c r="AL111"/>
  <c r="AL112"/>
  <c r="AL113"/>
  <c r="AL114"/>
  <c r="AL115"/>
  <c r="AL116"/>
  <c r="AL117"/>
  <c r="AL118"/>
  <c r="AL119"/>
  <c r="AL120"/>
  <c r="AL121"/>
  <c r="AL122"/>
  <c r="AL123"/>
  <c r="AL124"/>
  <c r="AL125"/>
  <c r="AL126"/>
  <c r="AL127"/>
  <c r="AL128"/>
  <c r="AL129"/>
  <c r="AL130"/>
  <c r="AL131"/>
  <c r="AL132"/>
  <c r="AL133"/>
  <c r="AL134"/>
  <c r="AL135"/>
  <c r="AL136"/>
  <c r="AL137"/>
  <c r="AL138"/>
  <c r="AL139"/>
  <c r="AL140"/>
  <c r="AL141"/>
  <c r="AL142"/>
  <c r="AL143"/>
  <c r="AL144"/>
  <c r="AL145"/>
  <c r="AL146"/>
  <c r="AL147"/>
  <c r="AL148"/>
  <c r="AL149"/>
  <c r="AL150"/>
  <c r="AL151"/>
  <c r="AL152"/>
  <c r="AL153"/>
  <c r="AK95"/>
  <c r="AK96"/>
  <c r="AK97"/>
  <c r="AK98"/>
  <c r="AK99"/>
  <c r="AK100"/>
  <c r="AK101"/>
  <c r="AK102"/>
  <c r="AK103"/>
  <c r="AK104"/>
  <c r="AK105"/>
  <c r="AK106"/>
  <c r="AK107"/>
  <c r="AK108"/>
  <c r="AK109"/>
  <c r="AK110"/>
  <c r="AK111"/>
  <c r="AK112"/>
  <c r="AK113"/>
  <c r="AK114"/>
  <c r="AK115"/>
  <c r="AK116"/>
  <c r="AK117"/>
  <c r="AK118"/>
  <c r="AK119"/>
  <c r="AK120"/>
  <c r="AK121"/>
  <c r="AK122"/>
  <c r="AK123"/>
  <c r="AK124"/>
  <c r="AK125"/>
  <c r="AK126"/>
  <c r="AK127"/>
  <c r="AK128"/>
  <c r="AK129"/>
  <c r="AK130"/>
  <c r="AK131"/>
  <c r="AK132"/>
  <c r="AK133"/>
  <c r="AK134"/>
  <c r="AK135"/>
  <c r="AK136"/>
  <c r="AK137"/>
  <c r="AK138"/>
  <c r="AK139"/>
  <c r="AK140"/>
  <c r="AK141"/>
  <c r="AK142"/>
  <c r="AK143"/>
  <c r="AK144"/>
  <c r="AK145"/>
  <c r="AK146"/>
  <c r="AK147"/>
  <c r="AK148"/>
  <c r="AK149"/>
  <c r="AK150"/>
  <c r="AK151"/>
  <c r="AK152"/>
  <c r="AK153"/>
  <c r="AJ95"/>
  <c r="AJ96"/>
  <c r="AJ97"/>
  <c r="AJ98"/>
  <c r="AJ99"/>
  <c r="AJ100"/>
  <c r="AJ101"/>
  <c r="AJ102"/>
  <c r="AJ103"/>
  <c r="AJ104"/>
  <c r="AJ105"/>
  <c r="AJ106"/>
  <c r="AJ107"/>
  <c r="AJ108"/>
  <c r="AJ109"/>
  <c r="AJ110"/>
  <c r="AJ111"/>
  <c r="AJ112"/>
  <c r="AJ113"/>
  <c r="AJ114"/>
  <c r="AJ115"/>
  <c r="AJ116"/>
  <c r="AJ117"/>
  <c r="AJ118"/>
  <c r="AJ119"/>
  <c r="AJ120"/>
  <c r="AJ121"/>
  <c r="AJ122"/>
  <c r="AJ123"/>
  <c r="AJ124"/>
  <c r="AJ125"/>
  <c r="AJ126"/>
  <c r="AJ127"/>
  <c r="AJ128"/>
  <c r="AJ129"/>
  <c r="AJ130"/>
  <c r="AJ131"/>
  <c r="AJ132"/>
  <c r="AJ133"/>
  <c r="AJ134"/>
  <c r="AJ135"/>
  <c r="AJ136"/>
  <c r="AJ137"/>
  <c r="AJ138"/>
  <c r="AJ139"/>
  <c r="AJ140"/>
  <c r="AJ141"/>
  <c r="AJ142"/>
  <c r="AJ143"/>
  <c r="AJ144"/>
  <c r="AJ145"/>
  <c r="AJ146"/>
  <c r="AJ147"/>
  <c r="AJ148"/>
  <c r="AJ149"/>
  <c r="AJ150"/>
  <c r="AJ151"/>
  <c r="AJ152"/>
  <c r="AJ153"/>
  <c r="AI95"/>
  <c r="AI96"/>
  <c r="AI97"/>
  <c r="AI98"/>
  <c r="AI99"/>
  <c r="AI100"/>
  <c r="AI101"/>
  <c r="AI102"/>
  <c r="AI103"/>
  <c r="AI104"/>
  <c r="AI105"/>
  <c r="AI106"/>
  <c r="AI107"/>
  <c r="AI108"/>
  <c r="AI109"/>
  <c r="AI110"/>
  <c r="AI111"/>
  <c r="AI112"/>
  <c r="AI113"/>
  <c r="AI114"/>
  <c r="AI115"/>
  <c r="AI116"/>
  <c r="AI117"/>
  <c r="AI118"/>
  <c r="AI119"/>
  <c r="AI120"/>
  <c r="AI121"/>
  <c r="AI122"/>
  <c r="AI123"/>
  <c r="AI124"/>
  <c r="AI125"/>
  <c r="AI126"/>
  <c r="AI127"/>
  <c r="AI128"/>
  <c r="AI129"/>
  <c r="AI130"/>
  <c r="AI131"/>
  <c r="AI132"/>
  <c r="AI133"/>
  <c r="AI134"/>
  <c r="AI135"/>
  <c r="AI136"/>
  <c r="AI137"/>
  <c r="AI138"/>
  <c r="AI139"/>
  <c r="AI140"/>
  <c r="AI141"/>
  <c r="AI142"/>
  <c r="AI143"/>
  <c r="AI144"/>
  <c r="AI145"/>
  <c r="AI146"/>
  <c r="AI147"/>
  <c r="AI148"/>
  <c r="AI149"/>
  <c r="AI150"/>
  <c r="AI151"/>
  <c r="AI152"/>
  <c r="AI153"/>
  <c r="AH95"/>
  <c r="AH96"/>
  <c r="AH97"/>
  <c r="AH98"/>
  <c r="AH99"/>
  <c r="AH100"/>
  <c r="AH101"/>
  <c r="AH102"/>
  <c r="AH103"/>
  <c r="AH104"/>
  <c r="AH105"/>
  <c r="AH106"/>
  <c r="AH107"/>
  <c r="AH108"/>
  <c r="AH109"/>
  <c r="AH110"/>
  <c r="AH111"/>
  <c r="AH112"/>
  <c r="AH113"/>
  <c r="AH114"/>
  <c r="AH115"/>
  <c r="AH116"/>
  <c r="AH117"/>
  <c r="AH118"/>
  <c r="AH119"/>
  <c r="AH120"/>
  <c r="AH121"/>
  <c r="AH122"/>
  <c r="AH123"/>
  <c r="AH124"/>
  <c r="AH125"/>
  <c r="AH126"/>
  <c r="AH127"/>
  <c r="AH128"/>
  <c r="AH129"/>
  <c r="AH130"/>
  <c r="AH131"/>
  <c r="AH132"/>
  <c r="AH133"/>
  <c r="AH134"/>
  <c r="AH135"/>
  <c r="AH136"/>
  <c r="AH137"/>
  <c r="AH138"/>
  <c r="AH139"/>
  <c r="AH140"/>
  <c r="AH141"/>
  <c r="AH142"/>
  <c r="AH143"/>
  <c r="AH144"/>
  <c r="AH145"/>
  <c r="AH146"/>
  <c r="AH147"/>
  <c r="AH148"/>
  <c r="AH149"/>
  <c r="AH150"/>
  <c r="AH151"/>
  <c r="AH152"/>
  <c r="AH153"/>
  <c r="AG95"/>
  <c r="AG96"/>
  <c r="AG97"/>
  <c r="AG98"/>
  <c r="AG99"/>
  <c r="AG100"/>
  <c r="AG101"/>
  <c r="AG102"/>
  <c r="AG103"/>
  <c r="AG104"/>
  <c r="AG105"/>
  <c r="AG106"/>
  <c r="AG107"/>
  <c r="AG108"/>
  <c r="AG109"/>
  <c r="AG110"/>
  <c r="AG111"/>
  <c r="AG112"/>
  <c r="AG113"/>
  <c r="AG114"/>
  <c r="AG115"/>
  <c r="AG116"/>
  <c r="AG117"/>
  <c r="AG118"/>
  <c r="AG119"/>
  <c r="AG120"/>
  <c r="AG121"/>
  <c r="AG122"/>
  <c r="AG123"/>
  <c r="AG124"/>
  <c r="AG125"/>
  <c r="AG126"/>
  <c r="AG127"/>
  <c r="AG128"/>
  <c r="AG129"/>
  <c r="AG130"/>
  <c r="AG131"/>
  <c r="AG132"/>
  <c r="AG133"/>
  <c r="AG134"/>
  <c r="AG135"/>
  <c r="AG136"/>
  <c r="AG137"/>
  <c r="AG138"/>
  <c r="AG139"/>
  <c r="AG140"/>
  <c r="AG141"/>
  <c r="AG142"/>
  <c r="AG143"/>
  <c r="AG144"/>
  <c r="AG145"/>
  <c r="AG146"/>
  <c r="AG147"/>
  <c r="AG148"/>
  <c r="AG149"/>
  <c r="AG150"/>
  <c r="AG151"/>
  <c r="AG152"/>
  <c r="AG153"/>
  <c r="AF95"/>
  <c r="AF96"/>
  <c r="AF97"/>
  <c r="AF98"/>
  <c r="AF99"/>
  <c r="AF100"/>
  <c r="AF101"/>
  <c r="AF102"/>
  <c r="AF103"/>
  <c r="AF104"/>
  <c r="AF105"/>
  <c r="AF106"/>
  <c r="AF107"/>
  <c r="AF108"/>
  <c r="AF109"/>
  <c r="AF110"/>
  <c r="AF111"/>
  <c r="AF112"/>
  <c r="AF113"/>
  <c r="AF114"/>
  <c r="AF115"/>
  <c r="AF116"/>
  <c r="AF117"/>
  <c r="AF118"/>
  <c r="AF119"/>
  <c r="AF120"/>
  <c r="AF121"/>
  <c r="AF122"/>
  <c r="AF123"/>
  <c r="AF124"/>
  <c r="AF125"/>
  <c r="AF126"/>
  <c r="AF127"/>
  <c r="AF128"/>
  <c r="AF129"/>
  <c r="AF130"/>
  <c r="AF131"/>
  <c r="AF132"/>
  <c r="AF133"/>
  <c r="AF134"/>
  <c r="AF135"/>
  <c r="AF136"/>
  <c r="AF137"/>
  <c r="AF138"/>
  <c r="AF139"/>
  <c r="AF140"/>
  <c r="AF141"/>
  <c r="AF142"/>
  <c r="AF143"/>
  <c r="AF144"/>
  <c r="AF145"/>
  <c r="AF146"/>
  <c r="AF147"/>
  <c r="AF148"/>
  <c r="AF149"/>
  <c r="AF150"/>
  <c r="AF151"/>
  <c r="AF152"/>
  <c r="AF153"/>
  <c r="AE95"/>
  <c r="AE96"/>
  <c r="AE97"/>
  <c r="AE98"/>
  <c r="AE99"/>
  <c r="AE100"/>
  <c r="AE101"/>
  <c r="AE102"/>
  <c r="AE103"/>
  <c r="AE104"/>
  <c r="AE105"/>
  <c r="AE106"/>
  <c r="AE107"/>
  <c r="AE108"/>
  <c r="AE109"/>
  <c r="AE110"/>
  <c r="AE111"/>
  <c r="AE112"/>
  <c r="AE113"/>
  <c r="AE114"/>
  <c r="AE115"/>
  <c r="AE116"/>
  <c r="AE117"/>
  <c r="AE118"/>
  <c r="AE119"/>
  <c r="AE120"/>
  <c r="AE121"/>
  <c r="AE122"/>
  <c r="AE123"/>
  <c r="AE124"/>
  <c r="AE125"/>
  <c r="AE126"/>
  <c r="AE127"/>
  <c r="AE128"/>
  <c r="AE129"/>
  <c r="AE130"/>
  <c r="AE131"/>
  <c r="AE132"/>
  <c r="AE133"/>
  <c r="AE134"/>
  <c r="AE135"/>
  <c r="AE136"/>
  <c r="AE137"/>
  <c r="AE138"/>
  <c r="AE139"/>
  <c r="AE140"/>
  <c r="AE141"/>
  <c r="AE142"/>
  <c r="AE143"/>
  <c r="AE144"/>
  <c r="AE145"/>
  <c r="AE146"/>
  <c r="AE147"/>
  <c r="AE148"/>
  <c r="AE149"/>
  <c r="AE150"/>
  <c r="AE151"/>
  <c r="AE152"/>
  <c r="AE153"/>
  <c r="AD95"/>
  <c r="AD96"/>
  <c r="AD97"/>
  <c r="AD98"/>
  <c r="AD99"/>
  <c r="AD100"/>
  <c r="AD101"/>
  <c r="AD102"/>
  <c r="AD103"/>
  <c r="AD104"/>
  <c r="AD105"/>
  <c r="AD106"/>
  <c r="AD107"/>
  <c r="AD108"/>
  <c r="AD109"/>
  <c r="AD110"/>
  <c r="AD111"/>
  <c r="AD112"/>
  <c r="AD113"/>
  <c r="AD114"/>
  <c r="AD115"/>
  <c r="AD116"/>
  <c r="AD117"/>
  <c r="AD118"/>
  <c r="AD119"/>
  <c r="AD120"/>
  <c r="AD121"/>
  <c r="AD122"/>
  <c r="AD123"/>
  <c r="AD124"/>
  <c r="AD125"/>
  <c r="AD126"/>
  <c r="AD127"/>
  <c r="AD128"/>
  <c r="AD129"/>
  <c r="AD130"/>
  <c r="AD131"/>
  <c r="AD132"/>
  <c r="AD133"/>
  <c r="AD134"/>
  <c r="AD135"/>
  <c r="AD136"/>
  <c r="AD137"/>
  <c r="AD138"/>
  <c r="AD139"/>
  <c r="AD140"/>
  <c r="AD141"/>
  <c r="AD142"/>
  <c r="AD143"/>
  <c r="AD144"/>
  <c r="AD145"/>
  <c r="AD146"/>
  <c r="AD147"/>
  <c r="AD148"/>
  <c r="AD149"/>
  <c r="AD150"/>
  <c r="AD151"/>
  <c r="AD152"/>
  <c r="AD153"/>
  <c r="AC95"/>
  <c r="AC96"/>
  <c r="AC97"/>
  <c r="AC98"/>
  <c r="AC99"/>
  <c r="AC100"/>
  <c r="AC101"/>
  <c r="AC102"/>
  <c r="AC103"/>
  <c r="AC104"/>
  <c r="AC105"/>
  <c r="AC106"/>
  <c r="AC107"/>
  <c r="AC108"/>
  <c r="AC109"/>
  <c r="AC110"/>
  <c r="AC111"/>
  <c r="AC112"/>
  <c r="AC113"/>
  <c r="AC114"/>
  <c r="AC115"/>
  <c r="AC116"/>
  <c r="AC117"/>
  <c r="AC118"/>
  <c r="AC119"/>
  <c r="AC120"/>
  <c r="AC121"/>
  <c r="AC122"/>
  <c r="AC123"/>
  <c r="AC124"/>
  <c r="AC125"/>
  <c r="AC126"/>
  <c r="AC127"/>
  <c r="AC128"/>
  <c r="AC129"/>
  <c r="AC130"/>
  <c r="AC131"/>
  <c r="AC132"/>
  <c r="AC133"/>
  <c r="AC134"/>
  <c r="AC135"/>
  <c r="AC136"/>
  <c r="AC137"/>
  <c r="AC138"/>
  <c r="AC139"/>
  <c r="AC140"/>
  <c r="AC141"/>
  <c r="AC142"/>
  <c r="AC143"/>
  <c r="AC144"/>
  <c r="AC145"/>
  <c r="AC146"/>
  <c r="AC147"/>
  <c r="AC148"/>
  <c r="AC149"/>
  <c r="AC150"/>
  <c r="AC151"/>
  <c r="AC152"/>
  <c r="AC153"/>
  <c r="Y95"/>
  <c r="Y96"/>
  <c r="Y97"/>
  <c r="Y98"/>
  <c r="Y99"/>
  <c r="Y100"/>
  <c r="Y101"/>
  <c r="Y102"/>
  <c r="Y103"/>
  <c r="Y104"/>
  <c r="Y105"/>
  <c r="Y106"/>
  <c r="Y107"/>
  <c r="Y108"/>
  <c r="Y109"/>
  <c r="Y110"/>
  <c r="Y111"/>
  <c r="Y112"/>
  <c r="Y113"/>
  <c r="Y114"/>
  <c r="Y115"/>
  <c r="Y116"/>
  <c r="Y117"/>
  <c r="Y118"/>
  <c r="Y119"/>
  <c r="Y120"/>
  <c r="Y121"/>
  <c r="Y122"/>
  <c r="Y123"/>
  <c r="Y124"/>
  <c r="Y125"/>
  <c r="Y126"/>
  <c r="Y127"/>
  <c r="Y128"/>
  <c r="Y129"/>
  <c r="Y130"/>
  <c r="Y131"/>
  <c r="Y132"/>
  <c r="Y133"/>
  <c r="Y134"/>
  <c r="Y135"/>
  <c r="Y136"/>
  <c r="Y137"/>
  <c r="Y138"/>
  <c r="Y139"/>
  <c r="Y140"/>
  <c r="Y141"/>
  <c r="Y142"/>
  <c r="Y143"/>
  <c r="Y144"/>
  <c r="Y145"/>
  <c r="Y146"/>
  <c r="Y147"/>
  <c r="Y148"/>
  <c r="Y149"/>
  <c r="Y150"/>
  <c r="Y151"/>
  <c r="Y152"/>
  <c r="Y153"/>
  <c r="X95"/>
  <c r="X96"/>
  <c r="X97"/>
  <c r="X98"/>
  <c r="X99"/>
  <c r="X100"/>
  <c r="X101"/>
  <c r="X102"/>
  <c r="X103"/>
  <c r="X104"/>
  <c r="X105"/>
  <c r="X106"/>
  <c r="X107"/>
  <c r="X108"/>
  <c r="X109"/>
  <c r="X110"/>
  <c r="X111"/>
  <c r="X112"/>
  <c r="X113"/>
  <c r="X114"/>
  <c r="X115"/>
  <c r="X116"/>
  <c r="X117"/>
  <c r="X118"/>
  <c r="X119"/>
  <c r="X120"/>
  <c r="X121"/>
  <c r="X122"/>
  <c r="X123"/>
  <c r="X124"/>
  <c r="X125"/>
  <c r="X126"/>
  <c r="X127"/>
  <c r="X128"/>
  <c r="X129"/>
  <c r="X130"/>
  <c r="X131"/>
  <c r="X132"/>
  <c r="X133"/>
  <c r="X134"/>
  <c r="X135"/>
  <c r="X136"/>
  <c r="X137"/>
  <c r="X138"/>
  <c r="X139"/>
  <c r="X140"/>
  <c r="X141"/>
  <c r="X142"/>
  <c r="X143"/>
  <c r="X144"/>
  <c r="X145"/>
  <c r="X146"/>
  <c r="X147"/>
  <c r="X148"/>
  <c r="X149"/>
  <c r="X150"/>
  <c r="X151"/>
  <c r="X152"/>
  <c r="X153"/>
  <c r="W95"/>
  <c r="W96"/>
  <c r="W97"/>
  <c r="W98"/>
  <c r="W99"/>
  <c r="W100"/>
  <c r="W101"/>
  <c r="W102"/>
  <c r="W103"/>
  <c r="W104"/>
  <c r="W105"/>
  <c r="W106"/>
  <c r="W107"/>
  <c r="W108"/>
  <c r="W109"/>
  <c r="W110"/>
  <c r="W111"/>
  <c r="W112"/>
  <c r="W113"/>
  <c r="W114"/>
  <c r="W115"/>
  <c r="W116"/>
  <c r="W117"/>
  <c r="W118"/>
  <c r="W119"/>
  <c r="W120"/>
  <c r="W121"/>
  <c r="W122"/>
  <c r="W123"/>
  <c r="W124"/>
  <c r="W125"/>
  <c r="W126"/>
  <c r="W127"/>
  <c r="W128"/>
  <c r="W129"/>
  <c r="W130"/>
  <c r="W131"/>
  <c r="W132"/>
  <c r="W133"/>
  <c r="W134"/>
  <c r="W135"/>
  <c r="W136"/>
  <c r="W137"/>
  <c r="W138"/>
  <c r="W139"/>
  <c r="W140"/>
  <c r="W141"/>
  <c r="W142"/>
  <c r="W143"/>
  <c r="W144"/>
  <c r="W145"/>
  <c r="W146"/>
  <c r="W147"/>
  <c r="W148"/>
  <c r="W149"/>
  <c r="W150"/>
  <c r="W151"/>
  <c r="W152"/>
  <c r="W153"/>
  <c r="V95"/>
  <c r="V96"/>
  <c r="V97"/>
  <c r="V98"/>
  <c r="V99"/>
  <c r="V100"/>
  <c r="V101"/>
  <c r="V102"/>
  <c r="V103"/>
  <c r="V104"/>
  <c r="V105"/>
  <c r="V106"/>
  <c r="V107"/>
  <c r="V108"/>
  <c r="V109"/>
  <c r="V110"/>
  <c r="V111"/>
  <c r="V112"/>
  <c r="V113"/>
  <c r="V114"/>
  <c r="V115"/>
  <c r="V116"/>
  <c r="V117"/>
  <c r="V118"/>
  <c r="V119"/>
  <c r="V120"/>
  <c r="V121"/>
  <c r="V122"/>
  <c r="V123"/>
  <c r="V124"/>
  <c r="V125"/>
  <c r="V126"/>
  <c r="V127"/>
  <c r="V128"/>
  <c r="V129"/>
  <c r="V130"/>
  <c r="V131"/>
  <c r="V132"/>
  <c r="V133"/>
  <c r="V134"/>
  <c r="V135"/>
  <c r="V136"/>
  <c r="V137"/>
  <c r="V138"/>
  <c r="V139"/>
  <c r="V140"/>
  <c r="V141"/>
  <c r="V142"/>
  <c r="V143"/>
  <c r="V144"/>
  <c r="V145"/>
  <c r="V146"/>
  <c r="V147"/>
  <c r="V148"/>
  <c r="V149"/>
  <c r="V150"/>
  <c r="V151"/>
  <c r="V152"/>
  <c r="V153"/>
  <c r="U153"/>
  <c r="U95"/>
  <c r="U96"/>
  <c r="U97"/>
  <c r="U98"/>
  <c r="U99"/>
  <c r="U100"/>
  <c r="U101"/>
  <c r="U102"/>
  <c r="U103"/>
  <c r="U104"/>
  <c r="U105"/>
  <c r="U106"/>
  <c r="U107"/>
  <c r="U108"/>
  <c r="U109"/>
  <c r="U110"/>
  <c r="U111"/>
  <c r="U112"/>
  <c r="U113"/>
  <c r="U114"/>
  <c r="U115"/>
  <c r="U116"/>
  <c r="U117"/>
  <c r="U118"/>
  <c r="U119"/>
  <c r="U120"/>
  <c r="U121"/>
  <c r="U122"/>
  <c r="U123"/>
  <c r="U124"/>
  <c r="U125"/>
  <c r="U126"/>
  <c r="U127"/>
  <c r="U128"/>
  <c r="U129"/>
  <c r="U130"/>
  <c r="U131"/>
  <c r="U132"/>
  <c r="U133"/>
  <c r="U134"/>
  <c r="U135"/>
  <c r="U136"/>
  <c r="U137"/>
  <c r="U138"/>
  <c r="U139"/>
  <c r="U140"/>
  <c r="U141"/>
  <c r="U142"/>
  <c r="U143"/>
  <c r="U144"/>
  <c r="U145"/>
  <c r="U146"/>
  <c r="U147"/>
  <c r="U148"/>
  <c r="U149"/>
  <c r="U150"/>
  <c r="U151"/>
  <c r="U152"/>
  <c r="T95"/>
  <c r="T96"/>
  <c r="T97"/>
  <c r="T98"/>
  <c r="T99"/>
  <c r="T100"/>
  <c r="T101"/>
  <c r="T102"/>
  <c r="T103"/>
  <c r="T104"/>
  <c r="T105"/>
  <c r="T106"/>
  <c r="T107"/>
  <c r="T108"/>
  <c r="T109"/>
  <c r="T110"/>
  <c r="T111"/>
  <c r="T112"/>
  <c r="T113"/>
  <c r="T114"/>
  <c r="T115"/>
  <c r="T116"/>
  <c r="T117"/>
  <c r="T118"/>
  <c r="T119"/>
  <c r="T120"/>
  <c r="T121"/>
  <c r="T122"/>
  <c r="T123"/>
  <c r="T124"/>
  <c r="T125"/>
  <c r="T126"/>
  <c r="T127"/>
  <c r="T128"/>
  <c r="T129"/>
  <c r="T130"/>
  <c r="T131"/>
  <c r="T132"/>
  <c r="T133"/>
  <c r="T134"/>
  <c r="T135"/>
  <c r="T136"/>
  <c r="T137"/>
  <c r="T138"/>
  <c r="T139"/>
  <c r="T140"/>
  <c r="T141"/>
  <c r="T142"/>
  <c r="T143"/>
  <c r="T144"/>
  <c r="T145"/>
  <c r="T146"/>
  <c r="T147"/>
  <c r="T148"/>
  <c r="T149"/>
  <c r="T150"/>
  <c r="T151"/>
  <c r="T152"/>
  <c r="T153"/>
  <c r="S95"/>
  <c r="S96"/>
  <c r="S97"/>
  <c r="S98"/>
  <c r="S99"/>
  <c r="S100"/>
  <c r="S101"/>
  <c r="S102"/>
  <c r="S103"/>
  <c r="S104"/>
  <c r="S105"/>
  <c r="S106"/>
  <c r="S107"/>
  <c r="S108"/>
  <c r="S109"/>
  <c r="S110"/>
  <c r="S111"/>
  <c r="S112"/>
  <c r="S113"/>
  <c r="S114"/>
  <c r="S115"/>
  <c r="S116"/>
  <c r="S117"/>
  <c r="S118"/>
  <c r="S119"/>
  <c r="S120"/>
  <c r="S121"/>
  <c r="S122"/>
  <c r="S123"/>
  <c r="S124"/>
  <c r="S125"/>
  <c r="S126"/>
  <c r="S127"/>
  <c r="S128"/>
  <c r="S129"/>
  <c r="S130"/>
  <c r="S131"/>
  <c r="S132"/>
  <c r="S133"/>
  <c r="S134"/>
  <c r="S135"/>
  <c r="S136"/>
  <c r="S137"/>
  <c r="S138"/>
  <c r="S139"/>
  <c r="S140"/>
  <c r="S141"/>
  <c r="S142"/>
  <c r="S143"/>
  <c r="S144"/>
  <c r="S145"/>
  <c r="S146"/>
  <c r="S147"/>
  <c r="S148"/>
  <c r="S149"/>
  <c r="S150"/>
  <c r="S151"/>
  <c r="S152"/>
  <c r="S153"/>
  <c r="R95"/>
  <c r="R96"/>
  <c r="R97"/>
  <c r="R98"/>
  <c r="R99"/>
  <c r="R100"/>
  <c r="R101"/>
  <c r="R102"/>
  <c r="R103"/>
  <c r="R104"/>
  <c r="R105"/>
  <c r="R106"/>
  <c r="R107"/>
  <c r="R108"/>
  <c r="R109"/>
  <c r="R110"/>
  <c r="R111"/>
  <c r="R112"/>
  <c r="R113"/>
  <c r="R114"/>
  <c r="R115"/>
  <c r="R116"/>
  <c r="R117"/>
  <c r="R118"/>
  <c r="R119"/>
  <c r="R120"/>
  <c r="R121"/>
  <c r="R122"/>
  <c r="R123"/>
  <c r="R124"/>
  <c r="R125"/>
  <c r="R126"/>
  <c r="R127"/>
  <c r="R128"/>
  <c r="R129"/>
  <c r="R130"/>
  <c r="R131"/>
  <c r="R132"/>
  <c r="R133"/>
  <c r="R134"/>
  <c r="R135"/>
  <c r="R136"/>
  <c r="R137"/>
  <c r="R138"/>
  <c r="R139"/>
  <c r="R140"/>
  <c r="R141"/>
  <c r="R142"/>
  <c r="R143"/>
  <c r="R144"/>
  <c r="R145"/>
  <c r="R146"/>
  <c r="R147"/>
  <c r="R148"/>
  <c r="R149"/>
  <c r="R150"/>
  <c r="R151"/>
  <c r="R152"/>
  <c r="R153"/>
  <c r="Q95"/>
  <c r="Q96"/>
  <c r="Q97"/>
  <c r="Q98"/>
  <c r="Q99"/>
  <c r="Q100"/>
  <c r="Q101"/>
  <c r="Q102"/>
  <c r="Q103"/>
  <c r="Q104"/>
  <c r="Q105"/>
  <c r="Q106"/>
  <c r="Q107"/>
  <c r="Q108"/>
  <c r="Q109"/>
  <c r="Q110"/>
  <c r="Q111"/>
  <c r="Q112"/>
  <c r="Q113"/>
  <c r="Q114"/>
  <c r="Q115"/>
  <c r="Q116"/>
  <c r="Q117"/>
  <c r="Q118"/>
  <c r="Q119"/>
  <c r="Q120"/>
  <c r="Q121"/>
  <c r="Q122"/>
  <c r="Q123"/>
  <c r="Q124"/>
  <c r="Q125"/>
  <c r="Q126"/>
  <c r="Q127"/>
  <c r="Q128"/>
  <c r="Q129"/>
  <c r="Q130"/>
  <c r="Q131"/>
  <c r="Q132"/>
  <c r="Q133"/>
  <c r="Q134"/>
  <c r="Q135"/>
  <c r="Q136"/>
  <c r="Q137"/>
  <c r="Q138"/>
  <c r="Q139"/>
  <c r="Q140"/>
  <c r="Q141"/>
  <c r="Q142"/>
  <c r="Q143"/>
  <c r="Q144"/>
  <c r="Q145"/>
  <c r="Q146"/>
  <c r="Q147"/>
  <c r="Q148"/>
  <c r="Q149"/>
  <c r="Q150"/>
  <c r="Q151"/>
  <c r="Q152"/>
  <c r="Q153"/>
  <c r="P95"/>
  <c r="P96"/>
  <c r="P97"/>
  <c r="P98"/>
  <c r="P99"/>
  <c r="P100"/>
  <c r="P101"/>
  <c r="P102"/>
  <c r="P103"/>
  <c r="P104"/>
  <c r="P105"/>
  <c r="P106"/>
  <c r="P107"/>
  <c r="P108"/>
  <c r="P109"/>
  <c r="P110"/>
  <c r="P111"/>
  <c r="P112"/>
  <c r="P113"/>
  <c r="P114"/>
  <c r="P115"/>
  <c r="P116"/>
  <c r="P117"/>
  <c r="P118"/>
  <c r="P119"/>
  <c r="P120"/>
  <c r="P121"/>
  <c r="P122"/>
  <c r="P123"/>
  <c r="P124"/>
  <c r="P125"/>
  <c r="P126"/>
  <c r="P127"/>
  <c r="P128"/>
  <c r="P129"/>
  <c r="P130"/>
  <c r="P131"/>
  <c r="P132"/>
  <c r="P133"/>
  <c r="P134"/>
  <c r="P135"/>
  <c r="P136"/>
  <c r="P137"/>
  <c r="P138"/>
  <c r="P139"/>
  <c r="P140"/>
  <c r="P141"/>
  <c r="P142"/>
  <c r="P143"/>
  <c r="P144"/>
  <c r="P145"/>
  <c r="P146"/>
  <c r="P147"/>
  <c r="P148"/>
  <c r="P149"/>
  <c r="P150"/>
  <c r="P151"/>
  <c r="P152"/>
  <c r="P153"/>
  <c r="O95"/>
  <c r="O96"/>
  <c r="O97"/>
  <c r="O98"/>
  <c r="O99"/>
  <c r="O100"/>
  <c r="O101"/>
  <c r="O102"/>
  <c r="O103"/>
  <c r="O104"/>
  <c r="O105"/>
  <c r="O106"/>
  <c r="O107"/>
  <c r="O108"/>
  <c r="O109"/>
  <c r="O110"/>
  <c r="O111"/>
  <c r="O112"/>
  <c r="O113"/>
  <c r="O114"/>
  <c r="O115"/>
  <c r="O116"/>
  <c r="O117"/>
  <c r="O118"/>
  <c r="O119"/>
  <c r="O120"/>
  <c r="O121"/>
  <c r="O122"/>
  <c r="O123"/>
  <c r="O124"/>
  <c r="O125"/>
  <c r="O126"/>
  <c r="O127"/>
  <c r="O128"/>
  <c r="O129"/>
  <c r="O130"/>
  <c r="O131"/>
  <c r="O132"/>
  <c r="O133"/>
  <c r="O134"/>
  <c r="O135"/>
  <c r="O136"/>
  <c r="O137"/>
  <c r="O138"/>
  <c r="O139"/>
  <c r="O140"/>
  <c r="O141"/>
  <c r="O142"/>
  <c r="O143"/>
  <c r="O144"/>
  <c r="O145"/>
  <c r="O146"/>
  <c r="O147"/>
  <c r="O148"/>
  <c r="O149"/>
  <c r="O150"/>
  <c r="O151"/>
  <c r="O152"/>
  <c r="O153"/>
  <c r="L95"/>
  <c r="L96"/>
  <c r="L97"/>
  <c r="L98"/>
  <c r="L99"/>
  <c r="L100"/>
  <c r="L101"/>
  <c r="L102"/>
  <c r="L103"/>
  <c r="L104"/>
  <c r="L105"/>
  <c r="L106"/>
  <c r="L107"/>
  <c r="L108"/>
  <c r="L109"/>
  <c r="L110"/>
  <c r="L111"/>
  <c r="L112"/>
  <c r="L113"/>
  <c r="L114"/>
  <c r="L115"/>
  <c r="L116"/>
  <c r="L117"/>
  <c r="L118"/>
  <c r="L119"/>
  <c r="L120"/>
  <c r="L121"/>
  <c r="L122"/>
  <c r="L123"/>
  <c r="L124"/>
  <c r="L125"/>
  <c r="L126"/>
  <c r="L127"/>
  <c r="L128"/>
  <c r="L129"/>
  <c r="L130"/>
  <c r="L131"/>
  <c r="L132"/>
  <c r="L133"/>
  <c r="L134"/>
  <c r="L135"/>
  <c r="L136"/>
  <c r="L137"/>
  <c r="L138"/>
  <c r="L139"/>
  <c r="L140"/>
  <c r="L141"/>
  <c r="L142"/>
  <c r="L143"/>
  <c r="L144"/>
  <c r="L145"/>
  <c r="L146"/>
  <c r="L147"/>
  <c r="L148"/>
  <c r="L149"/>
  <c r="L150"/>
  <c r="L151"/>
  <c r="L152"/>
  <c r="L153"/>
  <c r="K95"/>
  <c r="K96"/>
  <c r="K97"/>
  <c r="K98"/>
  <c r="K99"/>
  <c r="K100"/>
  <c r="K101"/>
  <c r="K102"/>
  <c r="K103"/>
  <c r="K104"/>
  <c r="K105"/>
  <c r="K106"/>
  <c r="K107"/>
  <c r="K108"/>
  <c r="K109"/>
  <c r="K110"/>
  <c r="K111"/>
  <c r="K112"/>
  <c r="K113"/>
  <c r="K114"/>
  <c r="K115"/>
  <c r="K116"/>
  <c r="K117"/>
  <c r="K118"/>
  <c r="K119"/>
  <c r="K120"/>
  <c r="K121"/>
  <c r="K122"/>
  <c r="K123"/>
  <c r="K124"/>
  <c r="K125"/>
  <c r="K126"/>
  <c r="K127"/>
  <c r="K128"/>
  <c r="K129"/>
  <c r="K130"/>
  <c r="K131"/>
  <c r="K132"/>
  <c r="K133"/>
  <c r="K134"/>
  <c r="K135"/>
  <c r="K136"/>
  <c r="K137"/>
  <c r="K138"/>
  <c r="K139"/>
  <c r="K140"/>
  <c r="K141"/>
  <c r="K142"/>
  <c r="K143"/>
  <c r="K144"/>
  <c r="K145"/>
  <c r="K146"/>
  <c r="K147"/>
  <c r="K148"/>
  <c r="K149"/>
  <c r="K150"/>
  <c r="K151"/>
  <c r="K152"/>
  <c r="K153"/>
  <c r="J95"/>
  <c r="J96"/>
  <c r="J97"/>
  <c r="J98"/>
  <c r="J99"/>
  <c r="J100"/>
  <c r="J101"/>
  <c r="J102"/>
  <c r="J103"/>
  <c r="J104"/>
  <c r="J105"/>
  <c r="J106"/>
  <c r="J107"/>
  <c r="J108"/>
  <c r="J109"/>
  <c r="J110"/>
  <c r="J111"/>
  <c r="J112"/>
  <c r="J113"/>
  <c r="J114"/>
  <c r="J115"/>
  <c r="J116"/>
  <c r="J117"/>
  <c r="J118"/>
  <c r="J119"/>
  <c r="J120"/>
  <c r="J121"/>
  <c r="J122"/>
  <c r="J123"/>
  <c r="J124"/>
  <c r="J125"/>
  <c r="J126"/>
  <c r="J127"/>
  <c r="J128"/>
  <c r="J129"/>
  <c r="J130"/>
  <c r="J131"/>
  <c r="J132"/>
  <c r="J133"/>
  <c r="J134"/>
  <c r="J135"/>
  <c r="J136"/>
  <c r="J137"/>
  <c r="J138"/>
  <c r="J139"/>
  <c r="J140"/>
  <c r="J141"/>
  <c r="J142"/>
  <c r="J143"/>
  <c r="J144"/>
  <c r="J145"/>
  <c r="J146"/>
  <c r="J147"/>
  <c r="J148"/>
  <c r="J149"/>
  <c r="J150"/>
  <c r="J151"/>
  <c r="J152"/>
  <c r="J153"/>
  <c r="I95"/>
  <c r="I96"/>
  <c r="I97"/>
  <c r="I98"/>
  <c r="I99"/>
  <c r="I100"/>
  <c r="I101"/>
  <c r="I102"/>
  <c r="I103"/>
  <c r="I104"/>
  <c r="I105"/>
  <c r="I106"/>
  <c r="I107"/>
  <c r="I108"/>
  <c r="I109"/>
  <c r="I110"/>
  <c r="I111"/>
  <c r="I112"/>
  <c r="I113"/>
  <c r="I114"/>
  <c r="I115"/>
  <c r="I116"/>
  <c r="I117"/>
  <c r="I118"/>
  <c r="I119"/>
  <c r="I120"/>
  <c r="I121"/>
  <c r="I122"/>
  <c r="I123"/>
  <c r="I124"/>
  <c r="I125"/>
  <c r="I126"/>
  <c r="I127"/>
  <c r="I128"/>
  <c r="I129"/>
  <c r="I130"/>
  <c r="I131"/>
  <c r="I132"/>
  <c r="I133"/>
  <c r="I134"/>
  <c r="I135"/>
  <c r="I136"/>
  <c r="I137"/>
  <c r="I138"/>
  <c r="I139"/>
  <c r="I140"/>
  <c r="I141"/>
  <c r="I142"/>
  <c r="I143"/>
  <c r="I144"/>
  <c r="I145"/>
  <c r="I146"/>
  <c r="I147"/>
  <c r="I148"/>
  <c r="I149"/>
  <c r="I150"/>
  <c r="I151"/>
  <c r="I152"/>
  <c r="I153"/>
  <c r="H95"/>
  <c r="H96"/>
  <c r="H97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117"/>
  <c r="H118"/>
  <c r="H119"/>
  <c r="H120"/>
  <c r="H121"/>
  <c r="H122"/>
  <c r="H123"/>
  <c r="H124"/>
  <c r="H125"/>
  <c r="H126"/>
  <c r="H127"/>
  <c r="H128"/>
  <c r="H129"/>
  <c r="H130"/>
  <c r="H131"/>
  <c r="H132"/>
  <c r="H133"/>
  <c r="H134"/>
  <c r="H135"/>
  <c r="H136"/>
  <c r="H137"/>
  <c r="H138"/>
  <c r="H139"/>
  <c r="H140"/>
  <c r="H141"/>
  <c r="H142"/>
  <c r="H143"/>
  <c r="H144"/>
  <c r="H145"/>
  <c r="H146"/>
  <c r="H147"/>
  <c r="H148"/>
  <c r="H149"/>
  <c r="H150"/>
  <c r="H151"/>
  <c r="H152"/>
  <c r="H153"/>
  <c r="G95"/>
  <c r="G96"/>
  <c r="G97"/>
  <c r="G98"/>
  <c r="G99"/>
  <c r="G100"/>
  <c r="G101"/>
  <c r="G102"/>
  <c r="G103"/>
  <c r="G104"/>
  <c r="G105"/>
  <c r="G106"/>
  <c r="G107"/>
  <c r="G108"/>
  <c r="G109"/>
  <c r="G110"/>
  <c r="G111"/>
  <c r="G112"/>
  <c r="G113"/>
  <c r="G114"/>
  <c r="G115"/>
  <c r="G116"/>
  <c r="G117"/>
  <c r="G118"/>
  <c r="G119"/>
  <c r="G120"/>
  <c r="G121"/>
  <c r="G122"/>
  <c r="G123"/>
  <c r="G124"/>
  <c r="G125"/>
  <c r="G126"/>
  <c r="G127"/>
  <c r="G128"/>
  <c r="G129"/>
  <c r="G130"/>
  <c r="G131"/>
  <c r="G132"/>
  <c r="G133"/>
  <c r="G134"/>
  <c r="G135"/>
  <c r="G136"/>
  <c r="G137"/>
  <c r="G138"/>
  <c r="G139"/>
  <c r="G140"/>
  <c r="G141"/>
  <c r="G142"/>
  <c r="G143"/>
  <c r="G144"/>
  <c r="G145"/>
  <c r="G146"/>
  <c r="G147"/>
  <c r="G148"/>
  <c r="G149"/>
  <c r="G150"/>
  <c r="G151"/>
  <c r="G152"/>
  <c r="G153"/>
  <c r="F95"/>
  <c r="F96"/>
  <c r="F97"/>
  <c r="F98"/>
  <c r="F99"/>
  <c r="F100"/>
  <c r="F101"/>
  <c r="F102"/>
  <c r="F103"/>
  <c r="F104"/>
  <c r="F105"/>
  <c r="F106"/>
  <c r="F107"/>
  <c r="F108"/>
  <c r="F109"/>
  <c r="F110"/>
  <c r="F111"/>
  <c r="F112"/>
  <c r="F113"/>
  <c r="F114"/>
  <c r="F115"/>
  <c r="F116"/>
  <c r="F117"/>
  <c r="F118"/>
  <c r="F119"/>
  <c r="F120"/>
  <c r="F121"/>
  <c r="F122"/>
  <c r="F123"/>
  <c r="F124"/>
  <c r="F125"/>
  <c r="F126"/>
  <c r="F127"/>
  <c r="F128"/>
  <c r="F129"/>
  <c r="F130"/>
  <c r="F131"/>
  <c r="F132"/>
  <c r="F133"/>
  <c r="F134"/>
  <c r="F135"/>
  <c r="F136"/>
  <c r="F137"/>
  <c r="F138"/>
  <c r="F139"/>
  <c r="F140"/>
  <c r="F141"/>
  <c r="F142"/>
  <c r="F143"/>
  <c r="F144"/>
  <c r="F145"/>
  <c r="F146"/>
  <c r="F147"/>
  <c r="F148"/>
  <c r="F149"/>
  <c r="F150"/>
  <c r="F151"/>
  <c r="F152"/>
  <c r="F153"/>
  <c r="D95"/>
  <c r="E95" s="1"/>
  <c r="D96"/>
  <c r="E96" s="1"/>
  <c r="D97"/>
  <c r="E97" s="1"/>
  <c r="D98"/>
  <c r="E98" s="1"/>
  <c r="D99"/>
  <c r="E99" s="1"/>
  <c r="D100"/>
  <c r="E100" s="1"/>
  <c r="D101"/>
  <c r="E101" s="1"/>
  <c r="D102"/>
  <c r="E102" s="1"/>
  <c r="D103"/>
  <c r="E103" s="1"/>
  <c r="D104"/>
  <c r="E104" s="1"/>
  <c r="D105"/>
  <c r="E105" s="1"/>
  <c r="D106"/>
  <c r="E106" s="1"/>
  <c r="D107"/>
  <c r="E107" s="1"/>
  <c r="D108"/>
  <c r="E108" s="1"/>
  <c r="D109"/>
  <c r="E109" s="1"/>
  <c r="D110"/>
  <c r="E110" s="1"/>
  <c r="D111"/>
  <c r="E111" s="1"/>
  <c r="D112"/>
  <c r="E112" s="1"/>
  <c r="D113"/>
  <c r="E113" s="1"/>
  <c r="D114"/>
  <c r="E114" s="1"/>
  <c r="D115"/>
  <c r="E115" s="1"/>
  <c r="D116"/>
  <c r="E116" s="1"/>
  <c r="D117"/>
  <c r="E117" s="1"/>
  <c r="D118"/>
  <c r="E118" s="1"/>
  <c r="D119"/>
  <c r="E119" s="1"/>
  <c r="D120"/>
  <c r="E120" s="1"/>
  <c r="D121"/>
  <c r="E121" s="1"/>
  <c r="D122"/>
  <c r="E122" s="1"/>
  <c r="D123"/>
  <c r="E123" s="1"/>
  <c r="D124"/>
  <c r="E124" s="1"/>
  <c r="D125"/>
  <c r="E125" s="1"/>
  <c r="D126"/>
  <c r="E126" s="1"/>
  <c r="D127"/>
  <c r="E127" s="1"/>
  <c r="D128"/>
  <c r="E128" s="1"/>
  <c r="D129"/>
  <c r="E129" s="1"/>
  <c r="D130"/>
  <c r="E130" s="1"/>
  <c r="D131"/>
  <c r="E131" s="1"/>
  <c r="D132"/>
  <c r="E132" s="1"/>
  <c r="D133"/>
  <c r="E133" s="1"/>
  <c r="D134"/>
  <c r="E134" s="1"/>
  <c r="D135"/>
  <c r="E135" s="1"/>
  <c r="D136"/>
  <c r="E136" s="1"/>
  <c r="D137"/>
  <c r="E137" s="1"/>
  <c r="D138"/>
  <c r="E138" s="1"/>
  <c r="D139"/>
  <c r="E139" s="1"/>
  <c r="D140"/>
  <c r="E140" s="1"/>
  <c r="D141"/>
  <c r="E141" s="1"/>
  <c r="D142"/>
  <c r="E142" s="1"/>
  <c r="D143"/>
  <c r="E143" s="1"/>
  <c r="D144"/>
  <c r="E144" s="1"/>
  <c r="D145"/>
  <c r="E145" s="1"/>
  <c r="D146"/>
  <c r="E146" s="1"/>
  <c r="D147"/>
  <c r="E147" s="1"/>
  <c r="D148"/>
  <c r="E148" s="1"/>
  <c r="D149"/>
  <c r="E149" s="1"/>
  <c r="D150"/>
  <c r="E150" s="1"/>
  <c r="D151"/>
  <c r="E151" s="1"/>
  <c r="D152"/>
  <c r="E152" s="1"/>
  <c r="D153"/>
  <c r="E153" s="1"/>
  <c r="C95"/>
  <c r="C96"/>
  <c r="C97"/>
  <c r="C98"/>
  <c r="C99"/>
  <c r="C100"/>
  <c r="C101"/>
  <c r="C102"/>
  <c r="C103"/>
  <c r="C104"/>
  <c r="C105"/>
  <c r="C106"/>
  <c r="C107"/>
  <c r="C108"/>
  <c r="C109"/>
  <c r="C110"/>
  <c r="C111"/>
  <c r="C112"/>
  <c r="C113"/>
  <c r="C114"/>
  <c r="C115"/>
  <c r="C116"/>
  <c r="C117"/>
  <c r="C118"/>
  <c r="C119"/>
  <c r="C120"/>
  <c r="C121"/>
  <c r="C122"/>
  <c r="C123"/>
  <c r="C124"/>
  <c r="C125"/>
  <c r="C126"/>
  <c r="C127"/>
  <c r="C128"/>
  <c r="C129"/>
  <c r="C130"/>
  <c r="C131"/>
  <c r="C132"/>
  <c r="C133"/>
  <c r="C134"/>
  <c r="C135"/>
  <c r="C136"/>
  <c r="C137"/>
  <c r="C138"/>
  <c r="C139"/>
  <c r="C140"/>
  <c r="C141"/>
  <c r="C142"/>
  <c r="C143"/>
  <c r="C144"/>
  <c r="C145"/>
  <c r="C146"/>
  <c r="C147"/>
  <c r="C148"/>
  <c r="C149"/>
  <c r="C150"/>
  <c r="C151"/>
  <c r="C152"/>
  <c r="C153"/>
  <c r="B95"/>
  <c r="B96"/>
  <c r="B97"/>
  <c r="B98"/>
  <c r="B99"/>
  <c r="B100"/>
  <c r="B101"/>
  <c r="B102"/>
  <c r="B103"/>
  <c r="B104"/>
  <c r="B105"/>
  <c r="B106"/>
  <c r="B107"/>
  <c r="B108"/>
  <c r="B109"/>
  <c r="B110"/>
  <c r="B111"/>
  <c r="B112"/>
  <c r="B113"/>
  <c r="B114"/>
  <c r="B115"/>
  <c r="B116"/>
  <c r="B117"/>
  <c r="B118"/>
  <c r="B119"/>
  <c r="B120"/>
  <c r="B121"/>
  <c r="B122"/>
  <c r="B123"/>
  <c r="B124"/>
  <c r="B125"/>
  <c r="B126"/>
  <c r="B127"/>
  <c r="B128"/>
  <c r="B129"/>
  <c r="B130"/>
  <c r="B131"/>
  <c r="B132"/>
  <c r="B133"/>
  <c r="B134"/>
  <c r="B135"/>
  <c r="B136"/>
  <c r="B137"/>
  <c r="B138"/>
  <c r="B139"/>
  <c r="B140"/>
  <c r="B141"/>
  <c r="B142"/>
  <c r="B143"/>
  <c r="B144"/>
  <c r="B145"/>
  <c r="B146"/>
  <c r="B147"/>
  <c r="B148"/>
  <c r="B149"/>
  <c r="B150"/>
  <c r="B151"/>
  <c r="B152"/>
  <c r="B153"/>
  <c r="AX15"/>
  <c r="AX16"/>
  <c r="AX17"/>
  <c r="AX18"/>
  <c r="AX19"/>
  <c r="AX20"/>
  <c r="AX21"/>
  <c r="AX22"/>
  <c r="AX23"/>
  <c r="AX24"/>
  <c r="AX25"/>
  <c r="AX26"/>
  <c r="AX27"/>
  <c r="AX28"/>
  <c r="AX29"/>
  <c r="AX30"/>
  <c r="AX31"/>
  <c r="AX32"/>
  <c r="AX33"/>
  <c r="AX34"/>
  <c r="AX35"/>
  <c r="AX36"/>
  <c r="AX37"/>
  <c r="AX38"/>
  <c r="AX39"/>
  <c r="AX40"/>
  <c r="AX41"/>
  <c r="AX42"/>
  <c r="AX43"/>
  <c r="AX44"/>
  <c r="AX45"/>
  <c r="AX46"/>
  <c r="AX47"/>
  <c r="AX48"/>
  <c r="AX49"/>
  <c r="AX50"/>
  <c r="AX51"/>
  <c r="AX52"/>
  <c r="AX53"/>
  <c r="AX54"/>
  <c r="AX55"/>
  <c r="AX56"/>
  <c r="AX57"/>
  <c r="AX58"/>
  <c r="AX59"/>
  <c r="AX60"/>
  <c r="AX61"/>
  <c r="AX62"/>
  <c r="AX63"/>
  <c r="AX64"/>
  <c r="AX65"/>
  <c r="AX66"/>
  <c r="AX67"/>
  <c r="AX68"/>
  <c r="AX69"/>
  <c r="AX70"/>
  <c r="AX71"/>
  <c r="AX72"/>
  <c r="AX73"/>
  <c r="AW15"/>
  <c r="AW16"/>
  <c r="AW17"/>
  <c r="AW18"/>
  <c r="AW19"/>
  <c r="AW20"/>
  <c r="AW21"/>
  <c r="AW22"/>
  <c r="AW23"/>
  <c r="AW24"/>
  <c r="AW25"/>
  <c r="AW26"/>
  <c r="AW27"/>
  <c r="AW28"/>
  <c r="AW29"/>
  <c r="AW30"/>
  <c r="AW31"/>
  <c r="AW32"/>
  <c r="AW33"/>
  <c r="AW34"/>
  <c r="AW35"/>
  <c r="AW36"/>
  <c r="AW37"/>
  <c r="AW38"/>
  <c r="AW39"/>
  <c r="AW40"/>
  <c r="AW41"/>
  <c r="AW42"/>
  <c r="AW43"/>
  <c r="AW44"/>
  <c r="AW45"/>
  <c r="AW46"/>
  <c r="AW47"/>
  <c r="AW48"/>
  <c r="AW49"/>
  <c r="AW50"/>
  <c r="AW51"/>
  <c r="AW52"/>
  <c r="AW53"/>
  <c r="AW54"/>
  <c r="AW55"/>
  <c r="AW56"/>
  <c r="AW57"/>
  <c r="AW58"/>
  <c r="AW59"/>
  <c r="AW60"/>
  <c r="AW61"/>
  <c r="AW62"/>
  <c r="AW63"/>
  <c r="AW64"/>
  <c r="AW65"/>
  <c r="AW66"/>
  <c r="AW67"/>
  <c r="AW68"/>
  <c r="AW69"/>
  <c r="AW70"/>
  <c r="AW71"/>
  <c r="AW72"/>
  <c r="AW73"/>
  <c r="AV15"/>
  <c r="AV16"/>
  <c r="AV17"/>
  <c r="AV18"/>
  <c r="AV19"/>
  <c r="AV20"/>
  <c r="AV21"/>
  <c r="AV22"/>
  <c r="AV23"/>
  <c r="AV24"/>
  <c r="AV25"/>
  <c r="AV26"/>
  <c r="AV27"/>
  <c r="AV28"/>
  <c r="AV29"/>
  <c r="AV30"/>
  <c r="AV31"/>
  <c r="AV32"/>
  <c r="AV33"/>
  <c r="AV34"/>
  <c r="AV35"/>
  <c r="AV36"/>
  <c r="AV37"/>
  <c r="AV38"/>
  <c r="AV39"/>
  <c r="AV40"/>
  <c r="AV41"/>
  <c r="AV42"/>
  <c r="AV43"/>
  <c r="AV44"/>
  <c r="AV45"/>
  <c r="AV46"/>
  <c r="AV47"/>
  <c r="AV48"/>
  <c r="AV49"/>
  <c r="AV50"/>
  <c r="AV51"/>
  <c r="AV52"/>
  <c r="AV53"/>
  <c r="AV54"/>
  <c r="AV55"/>
  <c r="AV56"/>
  <c r="AV57"/>
  <c r="AV58"/>
  <c r="AV59"/>
  <c r="AV60"/>
  <c r="AV61"/>
  <c r="AV62"/>
  <c r="AV63"/>
  <c r="AV64"/>
  <c r="AV65"/>
  <c r="AV66"/>
  <c r="AV67"/>
  <c r="AV68"/>
  <c r="AV69"/>
  <c r="AV70"/>
  <c r="AV71"/>
  <c r="AV72"/>
  <c r="AV73"/>
  <c r="AU15"/>
  <c r="AU16"/>
  <c r="AU17"/>
  <c r="AU18"/>
  <c r="AU19"/>
  <c r="AU20"/>
  <c r="AU21"/>
  <c r="AU22"/>
  <c r="AU23"/>
  <c r="AU24"/>
  <c r="AU25"/>
  <c r="AU26"/>
  <c r="AU27"/>
  <c r="AU28"/>
  <c r="AU29"/>
  <c r="AU30"/>
  <c r="AU31"/>
  <c r="AU32"/>
  <c r="AU33"/>
  <c r="AU34"/>
  <c r="AU35"/>
  <c r="AU36"/>
  <c r="AU37"/>
  <c r="AU38"/>
  <c r="AU39"/>
  <c r="AU40"/>
  <c r="AU41"/>
  <c r="AU42"/>
  <c r="AU43"/>
  <c r="AU44"/>
  <c r="AU45"/>
  <c r="AU46"/>
  <c r="AU47"/>
  <c r="AU48"/>
  <c r="AU49"/>
  <c r="AU50"/>
  <c r="AU51"/>
  <c r="AU52"/>
  <c r="AU53"/>
  <c r="AU54"/>
  <c r="AU55"/>
  <c r="AU56"/>
  <c r="AU57"/>
  <c r="AU58"/>
  <c r="AU59"/>
  <c r="AU60"/>
  <c r="AU61"/>
  <c r="AU62"/>
  <c r="AU63"/>
  <c r="AU64"/>
  <c r="AU65"/>
  <c r="AU66"/>
  <c r="AU67"/>
  <c r="AU68"/>
  <c r="AU69"/>
  <c r="AU70"/>
  <c r="AU71"/>
  <c r="AU72"/>
  <c r="AU73"/>
  <c r="AT15"/>
  <c r="AT16"/>
  <c r="AT17"/>
  <c r="AT18"/>
  <c r="AT19"/>
  <c r="AT20"/>
  <c r="AT21"/>
  <c r="AT22"/>
  <c r="AT23"/>
  <c r="AT24"/>
  <c r="AT25"/>
  <c r="AT26"/>
  <c r="AT27"/>
  <c r="AT28"/>
  <c r="AT29"/>
  <c r="AT30"/>
  <c r="AT31"/>
  <c r="AT32"/>
  <c r="AT33"/>
  <c r="AT34"/>
  <c r="AT35"/>
  <c r="AT36"/>
  <c r="AT37"/>
  <c r="AT38"/>
  <c r="AT39"/>
  <c r="AT40"/>
  <c r="AT41"/>
  <c r="AT42"/>
  <c r="AT43"/>
  <c r="AT44"/>
  <c r="AT45"/>
  <c r="AT46"/>
  <c r="AT47"/>
  <c r="AT48"/>
  <c r="AT49"/>
  <c r="AT50"/>
  <c r="AT51"/>
  <c r="AT52"/>
  <c r="AT53"/>
  <c r="AT54"/>
  <c r="AT55"/>
  <c r="AT56"/>
  <c r="AT57"/>
  <c r="AT58"/>
  <c r="AT59"/>
  <c r="AT60"/>
  <c r="AT61"/>
  <c r="AT62"/>
  <c r="AT63"/>
  <c r="AT64"/>
  <c r="AT65"/>
  <c r="AT66"/>
  <c r="AT67"/>
  <c r="AT68"/>
  <c r="AT69"/>
  <c r="AT70"/>
  <c r="AT71"/>
  <c r="AT72"/>
  <c r="AT73"/>
  <c r="AS15"/>
  <c r="AS16"/>
  <c r="AS17"/>
  <c r="AS18"/>
  <c r="AS19"/>
  <c r="AS20"/>
  <c r="AS21"/>
  <c r="AS22"/>
  <c r="AS23"/>
  <c r="AS24"/>
  <c r="AS25"/>
  <c r="AS26"/>
  <c r="AS27"/>
  <c r="AS28"/>
  <c r="AS29"/>
  <c r="AS30"/>
  <c r="AS31"/>
  <c r="AS32"/>
  <c r="AS33"/>
  <c r="AS34"/>
  <c r="AS35"/>
  <c r="AS36"/>
  <c r="AS37"/>
  <c r="AS38"/>
  <c r="AS39"/>
  <c r="AS40"/>
  <c r="AS41"/>
  <c r="AS42"/>
  <c r="AS43"/>
  <c r="AS44"/>
  <c r="AS45"/>
  <c r="AS46"/>
  <c r="AS47"/>
  <c r="AS48"/>
  <c r="AS49"/>
  <c r="AS50"/>
  <c r="AS51"/>
  <c r="AS52"/>
  <c r="AS53"/>
  <c r="AS54"/>
  <c r="AS55"/>
  <c r="AS56"/>
  <c r="AS57"/>
  <c r="AS58"/>
  <c r="AS59"/>
  <c r="AS60"/>
  <c r="AS61"/>
  <c r="AS62"/>
  <c r="AS63"/>
  <c r="AS64"/>
  <c r="AS65"/>
  <c r="AS66"/>
  <c r="AS67"/>
  <c r="AS68"/>
  <c r="AS69"/>
  <c r="AS70"/>
  <c r="AS71"/>
  <c r="AS72"/>
  <c r="AS73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N15"/>
  <c r="AN16"/>
  <c r="AN17"/>
  <c r="AN18"/>
  <c r="AN19"/>
  <c r="AN20"/>
  <c r="AN21"/>
  <c r="AN22"/>
  <c r="AN23"/>
  <c r="AN24"/>
  <c r="AN25"/>
  <c r="AN26"/>
  <c r="AN27"/>
  <c r="AN28"/>
  <c r="AN29"/>
  <c r="AN30"/>
  <c r="AN31"/>
  <c r="AN32"/>
  <c r="AN33"/>
  <c r="AN34"/>
  <c r="AN35"/>
  <c r="AN36"/>
  <c r="AN37"/>
  <c r="AN38"/>
  <c r="AN39"/>
  <c r="AN40"/>
  <c r="AN41"/>
  <c r="AN42"/>
  <c r="AN43"/>
  <c r="AN44"/>
  <c r="AN45"/>
  <c r="AN46"/>
  <c r="AN47"/>
  <c r="AN48"/>
  <c r="AN49"/>
  <c r="AN50"/>
  <c r="AN51"/>
  <c r="AN52"/>
  <c r="AN53"/>
  <c r="AN54"/>
  <c r="AN55"/>
  <c r="AN56"/>
  <c r="AN57"/>
  <c r="AN58"/>
  <c r="AN59"/>
  <c r="AN60"/>
  <c r="AN61"/>
  <c r="AN62"/>
  <c r="AN63"/>
  <c r="AN64"/>
  <c r="AN65"/>
  <c r="AN66"/>
  <c r="AN67"/>
  <c r="AN68"/>
  <c r="AN69"/>
  <c r="AN70"/>
  <c r="AN71"/>
  <c r="AN72"/>
  <c r="AN73"/>
  <c r="AM15"/>
  <c r="AM16"/>
  <c r="AM17"/>
  <c r="AM18"/>
  <c r="AM19"/>
  <c r="AM20"/>
  <c r="AM21"/>
  <c r="AM22"/>
  <c r="AM23"/>
  <c r="AM24"/>
  <c r="AM25"/>
  <c r="AM26"/>
  <c r="AM27"/>
  <c r="AM28"/>
  <c r="AM29"/>
  <c r="AM30"/>
  <c r="AM31"/>
  <c r="AM32"/>
  <c r="AM33"/>
  <c r="AM34"/>
  <c r="AM35"/>
  <c r="AM36"/>
  <c r="AM37"/>
  <c r="AM38"/>
  <c r="AM39"/>
  <c r="AM40"/>
  <c r="AM41"/>
  <c r="AM42"/>
  <c r="AM43"/>
  <c r="AM44"/>
  <c r="AM45"/>
  <c r="AM46"/>
  <c r="AM47"/>
  <c r="AM48"/>
  <c r="AM49"/>
  <c r="AM50"/>
  <c r="AM51"/>
  <c r="AM52"/>
  <c r="AM53"/>
  <c r="AM54"/>
  <c r="AM55"/>
  <c r="AM56"/>
  <c r="AM57"/>
  <c r="AM58"/>
  <c r="AM59"/>
  <c r="AM60"/>
  <c r="AM61"/>
  <c r="AM62"/>
  <c r="AM63"/>
  <c r="AM64"/>
  <c r="AM65"/>
  <c r="AM66"/>
  <c r="AM67"/>
  <c r="AM68"/>
  <c r="AM69"/>
  <c r="AM70"/>
  <c r="AM71"/>
  <c r="AM72"/>
  <c r="AM73"/>
  <c r="AL15"/>
  <c r="AL16"/>
  <c r="AL17"/>
  <c r="AL18"/>
  <c r="AL19"/>
  <c r="AL20"/>
  <c r="AL21"/>
  <c r="AL22"/>
  <c r="AL23"/>
  <c r="AL24"/>
  <c r="AL25"/>
  <c r="AL26"/>
  <c r="AL27"/>
  <c r="AL28"/>
  <c r="AL29"/>
  <c r="AL30"/>
  <c r="AL31"/>
  <c r="AL32"/>
  <c r="AL33"/>
  <c r="AL34"/>
  <c r="AL35"/>
  <c r="AL36"/>
  <c r="AL37"/>
  <c r="AL38"/>
  <c r="AL39"/>
  <c r="AL40"/>
  <c r="AL41"/>
  <c r="AL42"/>
  <c r="AL43"/>
  <c r="AL44"/>
  <c r="AL45"/>
  <c r="AL46"/>
  <c r="AL47"/>
  <c r="AL48"/>
  <c r="AL49"/>
  <c r="AL50"/>
  <c r="AL51"/>
  <c r="AL52"/>
  <c r="AL53"/>
  <c r="AL54"/>
  <c r="AL55"/>
  <c r="AL56"/>
  <c r="AL57"/>
  <c r="AL58"/>
  <c r="AL59"/>
  <c r="AL60"/>
  <c r="AL61"/>
  <c r="AL62"/>
  <c r="AL63"/>
  <c r="AL64"/>
  <c r="AL65"/>
  <c r="AL66"/>
  <c r="AL67"/>
  <c r="AL68"/>
  <c r="AL69"/>
  <c r="AL70"/>
  <c r="AL71"/>
  <c r="AL72"/>
  <c r="AL73"/>
  <c r="AK15"/>
  <c r="AK16"/>
  <c r="AK17"/>
  <c r="AK18"/>
  <c r="AK19"/>
  <c r="AK20"/>
  <c r="AK21"/>
  <c r="AK22"/>
  <c r="AK23"/>
  <c r="AK24"/>
  <c r="AK25"/>
  <c r="AK26"/>
  <c r="AK27"/>
  <c r="AK28"/>
  <c r="AK29"/>
  <c r="AK30"/>
  <c r="AK31"/>
  <c r="AK32"/>
  <c r="AK33"/>
  <c r="AK34"/>
  <c r="AK35"/>
  <c r="AK36"/>
  <c r="AK37"/>
  <c r="AK38"/>
  <c r="AK39"/>
  <c r="AK40"/>
  <c r="AK41"/>
  <c r="AK42"/>
  <c r="AK43"/>
  <c r="AK44"/>
  <c r="AK45"/>
  <c r="AK46"/>
  <c r="AK47"/>
  <c r="AK48"/>
  <c r="AK49"/>
  <c r="AK50"/>
  <c r="AK51"/>
  <c r="AK52"/>
  <c r="AK53"/>
  <c r="AK54"/>
  <c r="AK55"/>
  <c r="AK56"/>
  <c r="AK57"/>
  <c r="AK58"/>
  <c r="AK59"/>
  <c r="AK60"/>
  <c r="AK61"/>
  <c r="AK62"/>
  <c r="AK63"/>
  <c r="AK64"/>
  <c r="AK65"/>
  <c r="AK66"/>
  <c r="AK67"/>
  <c r="AK68"/>
  <c r="AK69"/>
  <c r="AK70"/>
  <c r="AK71"/>
  <c r="AK72"/>
  <c r="AK73"/>
  <c r="AJ15"/>
  <c r="AJ16"/>
  <c r="AJ17"/>
  <c r="AJ18"/>
  <c r="AJ19"/>
  <c r="AJ20"/>
  <c r="AJ21"/>
  <c r="AJ22"/>
  <c r="AJ23"/>
  <c r="AJ24"/>
  <c r="AJ25"/>
  <c r="AJ26"/>
  <c r="AJ27"/>
  <c r="AJ28"/>
  <c r="AJ29"/>
  <c r="AJ30"/>
  <c r="AJ31"/>
  <c r="AJ32"/>
  <c r="AJ33"/>
  <c r="AJ34"/>
  <c r="AJ35"/>
  <c r="AJ36"/>
  <c r="AJ37"/>
  <c r="AJ38"/>
  <c r="AJ39"/>
  <c r="AJ40"/>
  <c r="AJ41"/>
  <c r="AJ42"/>
  <c r="AJ43"/>
  <c r="AJ44"/>
  <c r="AJ45"/>
  <c r="AJ46"/>
  <c r="AJ47"/>
  <c r="AJ48"/>
  <c r="AJ49"/>
  <c r="AJ50"/>
  <c r="AJ51"/>
  <c r="AJ52"/>
  <c r="AJ53"/>
  <c r="AJ54"/>
  <c r="AJ55"/>
  <c r="AJ56"/>
  <c r="AJ57"/>
  <c r="AJ58"/>
  <c r="AJ59"/>
  <c r="AJ60"/>
  <c r="AJ61"/>
  <c r="AJ62"/>
  <c r="AJ63"/>
  <c r="AJ64"/>
  <c r="AJ65"/>
  <c r="AJ66"/>
  <c r="AJ67"/>
  <c r="AJ68"/>
  <c r="AJ69"/>
  <c r="AJ70"/>
  <c r="AJ71"/>
  <c r="AJ72"/>
  <c r="AJ73"/>
  <c r="AI15"/>
  <c r="AI16"/>
  <c r="AI17"/>
  <c r="AI18"/>
  <c r="AI19"/>
  <c r="AI20"/>
  <c r="AI21"/>
  <c r="AI22"/>
  <c r="AI23"/>
  <c r="AI24"/>
  <c r="AI25"/>
  <c r="AI26"/>
  <c r="AI27"/>
  <c r="AI28"/>
  <c r="AI29"/>
  <c r="AI30"/>
  <c r="AI31"/>
  <c r="AI32"/>
  <c r="AI33"/>
  <c r="AI34"/>
  <c r="AI35"/>
  <c r="AI36"/>
  <c r="AI37"/>
  <c r="AI38"/>
  <c r="AI39"/>
  <c r="AI40"/>
  <c r="AI41"/>
  <c r="AI42"/>
  <c r="AI43"/>
  <c r="AI44"/>
  <c r="AI45"/>
  <c r="AI46"/>
  <c r="AI47"/>
  <c r="AI48"/>
  <c r="AI49"/>
  <c r="AI50"/>
  <c r="AI51"/>
  <c r="AI52"/>
  <c r="AI53"/>
  <c r="AI54"/>
  <c r="AI55"/>
  <c r="AI56"/>
  <c r="AI57"/>
  <c r="AI58"/>
  <c r="AI59"/>
  <c r="AI60"/>
  <c r="AI61"/>
  <c r="AI62"/>
  <c r="AI63"/>
  <c r="AI64"/>
  <c r="AI65"/>
  <c r="AI66"/>
  <c r="AI67"/>
  <c r="AI68"/>
  <c r="AI69"/>
  <c r="AI70"/>
  <c r="AI71"/>
  <c r="AI72"/>
  <c r="AI73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D15"/>
  <c r="AD16"/>
  <c r="AD17"/>
  <c r="AD18"/>
  <c r="AD19"/>
  <c r="AD20"/>
  <c r="AD21"/>
  <c r="AD22"/>
  <c r="AD23"/>
  <c r="AD24"/>
  <c r="AD25"/>
  <c r="AD26"/>
  <c r="AD27"/>
  <c r="AD28"/>
  <c r="AD29"/>
  <c r="AD30"/>
  <c r="AD31"/>
  <c r="AD32"/>
  <c r="AD33"/>
  <c r="AD34"/>
  <c r="AD35"/>
  <c r="AD36"/>
  <c r="AD37"/>
  <c r="AD38"/>
  <c r="AD39"/>
  <c r="AD40"/>
  <c r="AD41"/>
  <c r="AD42"/>
  <c r="AD43"/>
  <c r="AD44"/>
  <c r="AD45"/>
  <c r="AD46"/>
  <c r="AD47"/>
  <c r="AD48"/>
  <c r="AD49"/>
  <c r="AD50"/>
  <c r="AD51"/>
  <c r="AD52"/>
  <c r="AD53"/>
  <c r="AD54"/>
  <c r="AD55"/>
  <c r="AD56"/>
  <c r="AD57"/>
  <c r="AD58"/>
  <c r="AD59"/>
  <c r="AD60"/>
  <c r="AD61"/>
  <c r="AD62"/>
  <c r="AD63"/>
  <c r="AD64"/>
  <c r="AD65"/>
  <c r="AD66"/>
  <c r="AD67"/>
  <c r="AD68"/>
  <c r="AD69"/>
  <c r="AD70"/>
  <c r="AD71"/>
  <c r="AD72"/>
  <c r="AD73"/>
  <c r="AC15"/>
  <c r="AC16"/>
  <c r="AC17"/>
  <c r="AC18"/>
  <c r="AC19"/>
  <c r="AC20"/>
  <c r="AC21"/>
  <c r="AC22"/>
  <c r="AC23"/>
  <c r="AC24"/>
  <c r="AC25"/>
  <c r="AC26"/>
  <c r="AC27"/>
  <c r="AC28"/>
  <c r="AC29"/>
  <c r="AC30"/>
  <c r="AC31"/>
  <c r="AC32"/>
  <c r="AC33"/>
  <c r="AC34"/>
  <c r="AC35"/>
  <c r="AC36"/>
  <c r="AC37"/>
  <c r="AC38"/>
  <c r="AC39"/>
  <c r="AC40"/>
  <c r="AC41"/>
  <c r="AC42"/>
  <c r="AC43"/>
  <c r="AC44"/>
  <c r="AC45"/>
  <c r="AC46"/>
  <c r="AC47"/>
  <c r="AC48"/>
  <c r="AC49"/>
  <c r="AC50"/>
  <c r="AC51"/>
  <c r="AC52"/>
  <c r="AC53"/>
  <c r="AC54"/>
  <c r="AC55"/>
  <c r="AC56"/>
  <c r="AC57"/>
  <c r="AC58"/>
  <c r="AC59"/>
  <c r="AC60"/>
  <c r="AC61"/>
  <c r="AC62"/>
  <c r="AC63"/>
  <c r="AC64"/>
  <c r="AC65"/>
  <c r="AC66"/>
  <c r="AC67"/>
  <c r="AC68"/>
  <c r="AC69"/>
  <c r="AC70"/>
  <c r="AC71"/>
  <c r="AC72"/>
  <c r="AC73"/>
  <c r="AB15"/>
  <c r="AB16"/>
  <c r="AB17"/>
  <c r="AB18"/>
  <c r="AB19"/>
  <c r="AB20"/>
  <c r="AB21"/>
  <c r="AB22"/>
  <c r="AB23"/>
  <c r="AB24"/>
  <c r="AB25"/>
  <c r="AB26"/>
  <c r="AB27"/>
  <c r="AB28"/>
  <c r="AB29"/>
  <c r="AB30"/>
  <c r="AB31"/>
  <c r="AB32"/>
  <c r="AB33"/>
  <c r="AB34"/>
  <c r="AB35"/>
  <c r="AB36"/>
  <c r="AB37"/>
  <c r="AB38"/>
  <c r="AB39"/>
  <c r="AB40"/>
  <c r="AB41"/>
  <c r="AB42"/>
  <c r="AB43"/>
  <c r="AB44"/>
  <c r="AB45"/>
  <c r="AB46"/>
  <c r="AB47"/>
  <c r="AB48"/>
  <c r="AB49"/>
  <c r="AB50"/>
  <c r="AB51"/>
  <c r="AB52"/>
  <c r="AB53"/>
  <c r="AB54"/>
  <c r="AB55"/>
  <c r="AB56"/>
  <c r="AB57"/>
  <c r="AB58"/>
  <c r="AB59"/>
  <c r="AB60"/>
  <c r="AB61"/>
  <c r="AB62"/>
  <c r="AB63"/>
  <c r="AB64"/>
  <c r="AB65"/>
  <c r="AB66"/>
  <c r="AB67"/>
  <c r="AB68"/>
  <c r="AB69"/>
  <c r="AB70"/>
  <c r="AB71"/>
  <c r="AB72"/>
  <c r="AB73"/>
  <c r="AA15"/>
  <c r="AA16"/>
  <c r="AA17"/>
  <c r="AA18"/>
  <c r="AA19"/>
  <c r="AA20"/>
  <c r="AA21"/>
  <c r="AA22"/>
  <c r="AA23"/>
  <c r="AA24"/>
  <c r="AA25"/>
  <c r="AA26"/>
  <c r="AA27"/>
  <c r="AA28"/>
  <c r="AA29"/>
  <c r="AA30"/>
  <c r="AA31"/>
  <c r="AA32"/>
  <c r="AA33"/>
  <c r="AA34"/>
  <c r="AA35"/>
  <c r="AA36"/>
  <c r="AA37"/>
  <c r="AA38"/>
  <c r="AA39"/>
  <c r="AA40"/>
  <c r="AA41"/>
  <c r="AA42"/>
  <c r="AA43"/>
  <c r="AA44"/>
  <c r="AA45"/>
  <c r="AA46"/>
  <c r="AA47"/>
  <c r="AA48"/>
  <c r="AA49"/>
  <c r="AA50"/>
  <c r="AA51"/>
  <c r="AA52"/>
  <c r="AA53"/>
  <c r="AA54"/>
  <c r="AA55"/>
  <c r="AA56"/>
  <c r="AA57"/>
  <c r="AA58"/>
  <c r="AA59"/>
  <c r="AA60"/>
  <c r="AA61"/>
  <c r="AA62"/>
  <c r="AA63"/>
  <c r="AA64"/>
  <c r="AA65"/>
  <c r="AA66"/>
  <c r="AA67"/>
  <c r="AA68"/>
  <c r="AA69"/>
  <c r="AA70"/>
  <c r="AA71"/>
  <c r="AA72"/>
  <c r="AA73"/>
  <c r="Z15"/>
  <c r="Z16"/>
  <c r="Z17"/>
  <c r="Z18"/>
  <c r="Z19"/>
  <c r="Z20"/>
  <c r="Z21"/>
  <c r="Z22"/>
  <c r="Z23"/>
  <c r="Z24"/>
  <c r="Z25"/>
  <c r="Z26"/>
  <c r="Z27"/>
  <c r="Z28"/>
  <c r="Z29"/>
  <c r="Z30"/>
  <c r="Z31"/>
  <c r="Z32"/>
  <c r="Z33"/>
  <c r="Z34"/>
  <c r="Z35"/>
  <c r="Z36"/>
  <c r="Z37"/>
  <c r="Z38"/>
  <c r="Z39"/>
  <c r="Z40"/>
  <c r="Z41"/>
  <c r="Z42"/>
  <c r="Z43"/>
  <c r="Z44"/>
  <c r="Z45"/>
  <c r="Z46"/>
  <c r="Z47"/>
  <c r="Z48"/>
  <c r="Z49"/>
  <c r="Z50"/>
  <c r="Z51"/>
  <c r="Z52"/>
  <c r="Z53"/>
  <c r="Z54"/>
  <c r="Z55"/>
  <c r="Z56"/>
  <c r="Z57"/>
  <c r="Z58"/>
  <c r="Z59"/>
  <c r="Z60"/>
  <c r="Z61"/>
  <c r="Z62"/>
  <c r="Z63"/>
  <c r="Z64"/>
  <c r="Z65"/>
  <c r="Z66"/>
  <c r="Z67"/>
  <c r="Z68"/>
  <c r="Z69"/>
  <c r="Z70"/>
  <c r="Z71"/>
  <c r="Z72"/>
  <c r="Z73"/>
  <c r="Y15"/>
  <c r="Y16"/>
  <c r="Y17"/>
  <c r="Y18"/>
  <c r="Y19"/>
  <c r="Y20"/>
  <c r="Y21"/>
  <c r="Y22"/>
  <c r="Y23"/>
  <c r="Y24"/>
  <c r="Y25"/>
  <c r="Y26"/>
  <c r="Y27"/>
  <c r="Y28"/>
  <c r="Y29"/>
  <c r="Y30"/>
  <c r="Y31"/>
  <c r="Y32"/>
  <c r="Y33"/>
  <c r="Y34"/>
  <c r="Y35"/>
  <c r="Y36"/>
  <c r="Y37"/>
  <c r="Y38"/>
  <c r="Y39"/>
  <c r="Y40"/>
  <c r="Y41"/>
  <c r="Y42"/>
  <c r="Y43"/>
  <c r="Y44"/>
  <c r="Y45"/>
  <c r="Y46"/>
  <c r="Y47"/>
  <c r="Y48"/>
  <c r="Y49"/>
  <c r="Y50"/>
  <c r="Y51"/>
  <c r="Y52"/>
  <c r="Y53"/>
  <c r="Y54"/>
  <c r="Y55"/>
  <c r="Y56"/>
  <c r="Y57"/>
  <c r="Y58"/>
  <c r="Y59"/>
  <c r="Y60"/>
  <c r="Y61"/>
  <c r="Y62"/>
  <c r="Y63"/>
  <c r="Y64"/>
  <c r="Y65"/>
  <c r="Y66"/>
  <c r="Y67"/>
  <c r="Y68"/>
  <c r="Y69"/>
  <c r="Y70"/>
  <c r="Y71"/>
  <c r="Y72"/>
  <c r="Y73"/>
  <c r="X15"/>
  <c r="X16"/>
  <c r="X17"/>
  <c r="X18"/>
  <c r="X19"/>
  <c r="X20"/>
  <c r="X21"/>
  <c r="X22"/>
  <c r="X23"/>
  <c r="X24"/>
  <c r="X25"/>
  <c r="X26"/>
  <c r="X27"/>
  <c r="X28"/>
  <c r="X29"/>
  <c r="X30"/>
  <c r="X31"/>
  <c r="X32"/>
  <c r="X33"/>
  <c r="X34"/>
  <c r="X35"/>
  <c r="X36"/>
  <c r="X37"/>
  <c r="X38"/>
  <c r="X39"/>
  <c r="X40"/>
  <c r="X41"/>
  <c r="X42"/>
  <c r="X43"/>
  <c r="X44"/>
  <c r="X45"/>
  <c r="X46"/>
  <c r="X47"/>
  <c r="X48"/>
  <c r="X49"/>
  <c r="X50"/>
  <c r="X51"/>
  <c r="X52"/>
  <c r="X53"/>
  <c r="X54"/>
  <c r="X55"/>
  <c r="X56"/>
  <c r="X57"/>
  <c r="X58"/>
  <c r="X59"/>
  <c r="X60"/>
  <c r="X61"/>
  <c r="X62"/>
  <c r="X63"/>
  <c r="X64"/>
  <c r="X65"/>
  <c r="X66"/>
  <c r="X67"/>
  <c r="X68"/>
  <c r="X69"/>
  <c r="X70"/>
  <c r="X71"/>
  <c r="X72"/>
  <c r="X73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U15"/>
  <c r="U16"/>
  <c r="U17"/>
  <c r="U18"/>
  <c r="U19"/>
  <c r="U20"/>
  <c r="U21"/>
  <c r="U22"/>
  <c r="U23"/>
  <c r="U24"/>
  <c r="U25"/>
  <c r="U26"/>
  <c r="U27"/>
  <c r="U28"/>
  <c r="U29"/>
  <c r="U30"/>
  <c r="U31"/>
  <c r="U32"/>
  <c r="U33"/>
  <c r="U34"/>
  <c r="U35"/>
  <c r="U36"/>
  <c r="U37"/>
  <c r="U38"/>
  <c r="U39"/>
  <c r="U40"/>
  <c r="U41"/>
  <c r="U42"/>
  <c r="U43"/>
  <c r="U44"/>
  <c r="U45"/>
  <c r="U46"/>
  <c r="U47"/>
  <c r="U48"/>
  <c r="U49"/>
  <c r="U50"/>
  <c r="U51"/>
  <c r="U52"/>
  <c r="U53"/>
  <c r="U54"/>
  <c r="U55"/>
  <c r="U56"/>
  <c r="U57"/>
  <c r="U58"/>
  <c r="U59"/>
  <c r="U60"/>
  <c r="U61"/>
  <c r="U62"/>
  <c r="U63"/>
  <c r="U64"/>
  <c r="U65"/>
  <c r="U66"/>
  <c r="U67"/>
  <c r="U68"/>
  <c r="U69"/>
  <c r="U70"/>
  <c r="U71"/>
  <c r="U72"/>
  <c r="U73"/>
  <c r="T15"/>
  <c r="T16"/>
  <c r="T17"/>
  <c r="T18"/>
  <c r="T19"/>
  <c r="T20"/>
  <c r="T21"/>
  <c r="T22"/>
  <c r="T23"/>
  <c r="T24"/>
  <c r="T25"/>
  <c r="T26"/>
  <c r="T27"/>
  <c r="T28"/>
  <c r="T29"/>
  <c r="T30"/>
  <c r="T31"/>
  <c r="T32"/>
  <c r="T33"/>
  <c r="T34"/>
  <c r="T35"/>
  <c r="T36"/>
  <c r="T37"/>
  <c r="T38"/>
  <c r="T39"/>
  <c r="T40"/>
  <c r="T41"/>
  <c r="T42"/>
  <c r="T43"/>
  <c r="T44"/>
  <c r="T45"/>
  <c r="T46"/>
  <c r="T47"/>
  <c r="T48"/>
  <c r="T49"/>
  <c r="T50"/>
  <c r="T51"/>
  <c r="T52"/>
  <c r="T53"/>
  <c r="T54"/>
  <c r="T55"/>
  <c r="T56"/>
  <c r="T57"/>
  <c r="T58"/>
  <c r="T59"/>
  <c r="T60"/>
  <c r="T61"/>
  <c r="T62"/>
  <c r="T63"/>
  <c r="T64"/>
  <c r="T65"/>
  <c r="T66"/>
  <c r="T67"/>
  <c r="T68"/>
  <c r="T69"/>
  <c r="T70"/>
  <c r="T71"/>
  <c r="T72"/>
  <c r="T73"/>
  <c r="S15"/>
  <c r="S16"/>
  <c r="S17"/>
  <c r="S18"/>
  <c r="S19"/>
  <c r="S20"/>
  <c r="S21"/>
  <c r="S22"/>
  <c r="S23"/>
  <c r="S24"/>
  <c r="S25"/>
  <c r="S26"/>
  <c r="S27"/>
  <c r="S28"/>
  <c r="S29"/>
  <c r="S30"/>
  <c r="S31"/>
  <c r="S32"/>
  <c r="S33"/>
  <c r="S34"/>
  <c r="S35"/>
  <c r="S36"/>
  <c r="S37"/>
  <c r="S38"/>
  <c r="S39"/>
  <c r="S40"/>
  <c r="S41"/>
  <c r="S42"/>
  <c r="S43"/>
  <c r="S44"/>
  <c r="S45"/>
  <c r="S46"/>
  <c r="S47"/>
  <c r="S48"/>
  <c r="S49"/>
  <c r="S50"/>
  <c r="S51"/>
  <c r="S52"/>
  <c r="S53"/>
  <c r="S54"/>
  <c r="S55"/>
  <c r="S56"/>
  <c r="S57"/>
  <c r="S58"/>
  <c r="S59"/>
  <c r="S60"/>
  <c r="S61"/>
  <c r="S62"/>
  <c r="S63"/>
  <c r="S64"/>
  <c r="S65"/>
  <c r="S66"/>
  <c r="S67"/>
  <c r="S68"/>
  <c r="S69"/>
  <c r="S70"/>
  <c r="S71"/>
  <c r="S72"/>
  <c r="S73"/>
  <c r="R15"/>
  <c r="R16"/>
  <c r="R17"/>
  <c r="R18"/>
  <c r="R19"/>
  <c r="R20"/>
  <c r="R21"/>
  <c r="R22"/>
  <c r="R23"/>
  <c r="R24"/>
  <c r="R25"/>
  <c r="R26"/>
  <c r="R27"/>
  <c r="R28"/>
  <c r="R29"/>
  <c r="R30"/>
  <c r="R31"/>
  <c r="R32"/>
  <c r="R33"/>
  <c r="R34"/>
  <c r="R35"/>
  <c r="R36"/>
  <c r="R37"/>
  <c r="R38"/>
  <c r="R39"/>
  <c r="R40"/>
  <c r="R41"/>
  <c r="R42"/>
  <c r="R43"/>
  <c r="R44"/>
  <c r="R45"/>
  <c r="R46"/>
  <c r="R47"/>
  <c r="R48"/>
  <c r="R49"/>
  <c r="R50"/>
  <c r="R51"/>
  <c r="R52"/>
  <c r="R53"/>
  <c r="R54"/>
  <c r="R55"/>
  <c r="R56"/>
  <c r="R57"/>
  <c r="R58"/>
  <c r="R59"/>
  <c r="R60"/>
  <c r="R61"/>
  <c r="R62"/>
  <c r="R63"/>
  <c r="R64"/>
  <c r="R65"/>
  <c r="R66"/>
  <c r="R67"/>
  <c r="R68"/>
  <c r="R69"/>
  <c r="R70"/>
  <c r="R71"/>
  <c r="R72"/>
  <c r="R73"/>
  <c r="Q15"/>
  <c r="Q16"/>
  <c r="Q17"/>
  <c r="Q18"/>
  <c r="Q19"/>
  <c r="Q20"/>
  <c r="Q21"/>
  <c r="Q22"/>
  <c r="Q23"/>
  <c r="Q24"/>
  <c r="Q25"/>
  <c r="Q26"/>
  <c r="Q27"/>
  <c r="Q28"/>
  <c r="Q29"/>
  <c r="Q30"/>
  <c r="Q31"/>
  <c r="Q32"/>
  <c r="Q33"/>
  <c r="Q34"/>
  <c r="Q35"/>
  <c r="Q36"/>
  <c r="Q37"/>
  <c r="Q38"/>
  <c r="Q39"/>
  <c r="Q40"/>
  <c r="Q41"/>
  <c r="Q42"/>
  <c r="Q43"/>
  <c r="Q44"/>
  <c r="Q45"/>
  <c r="Q46"/>
  <c r="Q47"/>
  <c r="Q48"/>
  <c r="Q49"/>
  <c r="Q50"/>
  <c r="Q51"/>
  <c r="Q52"/>
  <c r="Q53"/>
  <c r="Q54"/>
  <c r="Q55"/>
  <c r="Q56"/>
  <c r="Q57"/>
  <c r="Q58"/>
  <c r="Q59"/>
  <c r="Q60"/>
  <c r="Q61"/>
  <c r="Q62"/>
  <c r="Q63"/>
  <c r="Q64"/>
  <c r="Q65"/>
  <c r="Q66"/>
  <c r="Q67"/>
  <c r="Q68"/>
  <c r="Q69"/>
  <c r="Q70"/>
  <c r="Q71"/>
  <c r="Q72"/>
  <c r="Q73"/>
  <c r="N15"/>
  <c r="N16"/>
  <c r="N17"/>
  <c r="N18"/>
  <c r="N19"/>
  <c r="N20"/>
  <c r="N21"/>
  <c r="N22"/>
  <c r="N23"/>
  <c r="N24"/>
  <c r="N25"/>
  <c r="N26"/>
  <c r="N27"/>
  <c r="N28"/>
  <c r="N29"/>
  <c r="N30"/>
  <c r="N31"/>
  <c r="N32"/>
  <c r="N33"/>
  <c r="N34"/>
  <c r="N35"/>
  <c r="N36"/>
  <c r="N37"/>
  <c r="N38"/>
  <c r="N39"/>
  <c r="N40"/>
  <c r="N41"/>
  <c r="N42"/>
  <c r="N43"/>
  <c r="N44"/>
  <c r="N45"/>
  <c r="N46"/>
  <c r="N47"/>
  <c r="N48"/>
  <c r="N49"/>
  <c r="N50"/>
  <c r="N51"/>
  <c r="N52"/>
  <c r="N53"/>
  <c r="N54"/>
  <c r="N55"/>
  <c r="N56"/>
  <c r="N57"/>
  <c r="N58"/>
  <c r="N59"/>
  <c r="N60"/>
  <c r="N61"/>
  <c r="N62"/>
  <c r="N63"/>
  <c r="N64"/>
  <c r="N65"/>
  <c r="N66"/>
  <c r="N67"/>
  <c r="N68"/>
  <c r="N69"/>
  <c r="N70"/>
  <c r="N71"/>
  <c r="N72"/>
  <c r="N73"/>
  <c r="M15"/>
  <c r="M16"/>
  <c r="M17"/>
  <c r="M18"/>
  <c r="M19"/>
  <c r="M20"/>
  <c r="M21"/>
  <c r="M22"/>
  <c r="M23"/>
  <c r="M24"/>
  <c r="M25"/>
  <c r="M26"/>
  <c r="M27"/>
  <c r="M28"/>
  <c r="M29"/>
  <c r="M30"/>
  <c r="M31"/>
  <c r="M32"/>
  <c r="M33"/>
  <c r="M34"/>
  <c r="M35"/>
  <c r="M36"/>
  <c r="M37"/>
  <c r="M38"/>
  <c r="M39"/>
  <c r="M40"/>
  <c r="M41"/>
  <c r="M42"/>
  <c r="M43"/>
  <c r="M44"/>
  <c r="M45"/>
  <c r="M46"/>
  <c r="M47"/>
  <c r="M48"/>
  <c r="M49"/>
  <c r="M50"/>
  <c r="M51"/>
  <c r="M52"/>
  <c r="M53"/>
  <c r="M54"/>
  <c r="M55"/>
  <c r="M56"/>
  <c r="M57"/>
  <c r="M58"/>
  <c r="M59"/>
  <c r="M60"/>
  <c r="M61"/>
  <c r="M62"/>
  <c r="M63"/>
  <c r="M64"/>
  <c r="M65"/>
  <c r="M66"/>
  <c r="M67"/>
  <c r="M68"/>
  <c r="M69"/>
  <c r="M70"/>
  <c r="M71"/>
  <c r="M72"/>
  <c r="M73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K73"/>
  <c r="K15"/>
  <c r="K16"/>
  <c r="P16" s="1"/>
  <c r="K17"/>
  <c r="K18"/>
  <c r="P18" s="1"/>
  <c r="K19"/>
  <c r="K20"/>
  <c r="P20" s="1"/>
  <c r="K21"/>
  <c r="K22"/>
  <c r="P22" s="1"/>
  <c r="K23"/>
  <c r="P23" s="1"/>
  <c r="K24"/>
  <c r="K25"/>
  <c r="P25" s="1"/>
  <c r="K26"/>
  <c r="P26" s="1"/>
  <c r="K27"/>
  <c r="P27" s="1"/>
  <c r="K28"/>
  <c r="P28" s="1"/>
  <c r="K29"/>
  <c r="P29" s="1"/>
  <c r="K30"/>
  <c r="K31"/>
  <c r="K32"/>
  <c r="K33"/>
  <c r="P33" s="1"/>
  <c r="K34"/>
  <c r="P34" s="1"/>
  <c r="K35"/>
  <c r="K36"/>
  <c r="P36" s="1"/>
  <c r="K37"/>
  <c r="P37" s="1"/>
  <c r="K38"/>
  <c r="K39"/>
  <c r="P39" s="1"/>
  <c r="K40"/>
  <c r="K41"/>
  <c r="K42"/>
  <c r="K43"/>
  <c r="K44"/>
  <c r="P44" s="1"/>
  <c r="K45"/>
  <c r="P45" s="1"/>
  <c r="K46"/>
  <c r="P46" s="1"/>
  <c r="K47"/>
  <c r="P47" s="1"/>
  <c r="K48"/>
  <c r="P48" s="1"/>
  <c r="K49"/>
  <c r="P49" s="1"/>
  <c r="K50"/>
  <c r="P50" s="1"/>
  <c r="K51"/>
  <c r="P51" s="1"/>
  <c r="K52"/>
  <c r="P52" s="1"/>
  <c r="K53"/>
  <c r="P53" s="1"/>
  <c r="K54"/>
  <c r="P54" s="1"/>
  <c r="K55"/>
  <c r="P55" s="1"/>
  <c r="K56"/>
  <c r="P56" s="1"/>
  <c r="K57"/>
  <c r="P57" s="1"/>
  <c r="K58"/>
  <c r="P58" s="1"/>
  <c r="K59"/>
  <c r="P59" s="1"/>
  <c r="K60"/>
  <c r="P60" s="1"/>
  <c r="K61"/>
  <c r="P61" s="1"/>
  <c r="K62"/>
  <c r="P62" s="1"/>
  <c r="K63"/>
  <c r="P63" s="1"/>
  <c r="K64"/>
  <c r="P64" s="1"/>
  <c r="K65"/>
  <c r="P65" s="1"/>
  <c r="K66"/>
  <c r="P66" s="1"/>
  <c r="K67"/>
  <c r="P67" s="1"/>
  <c r="K68"/>
  <c r="P68" s="1"/>
  <c r="K69"/>
  <c r="P69" s="1"/>
  <c r="K70"/>
  <c r="P70" s="1"/>
  <c r="K71"/>
  <c r="P71" s="1"/>
  <c r="K72"/>
  <c r="P72" s="1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D73"/>
  <c r="E73" s="1"/>
  <c r="D15"/>
  <c r="E15" s="1"/>
  <c r="D16"/>
  <c r="E16" s="1"/>
  <c r="D17"/>
  <c r="E17" s="1"/>
  <c r="D18"/>
  <c r="E18" s="1"/>
  <c r="D19"/>
  <c r="E19" s="1"/>
  <c r="D20"/>
  <c r="E20" s="1"/>
  <c r="D21"/>
  <c r="E21" s="1"/>
  <c r="D22"/>
  <c r="E22" s="1"/>
  <c r="D23"/>
  <c r="E23" s="1"/>
  <c r="D24"/>
  <c r="E24" s="1"/>
  <c r="D25"/>
  <c r="E25" s="1"/>
  <c r="D26"/>
  <c r="E26" s="1"/>
  <c r="D27"/>
  <c r="E27" s="1"/>
  <c r="D28"/>
  <c r="E28" s="1"/>
  <c r="D29"/>
  <c r="E29" s="1"/>
  <c r="D30"/>
  <c r="E30" s="1"/>
  <c r="D31"/>
  <c r="E31" s="1"/>
  <c r="D32"/>
  <c r="E32" s="1"/>
  <c r="D33"/>
  <c r="E33" s="1"/>
  <c r="D34"/>
  <c r="E34" s="1"/>
  <c r="D35"/>
  <c r="E35" s="1"/>
  <c r="D36"/>
  <c r="E36" s="1"/>
  <c r="D37"/>
  <c r="E37" s="1"/>
  <c r="D38"/>
  <c r="E38" s="1"/>
  <c r="D39"/>
  <c r="E39" s="1"/>
  <c r="D40"/>
  <c r="E40" s="1"/>
  <c r="D41"/>
  <c r="E41" s="1"/>
  <c r="D42"/>
  <c r="E42" s="1"/>
  <c r="D43"/>
  <c r="E43" s="1"/>
  <c r="D44"/>
  <c r="E44" s="1"/>
  <c r="D45"/>
  <c r="E45" s="1"/>
  <c r="D46"/>
  <c r="E46" s="1"/>
  <c r="D47"/>
  <c r="E47" s="1"/>
  <c r="D48"/>
  <c r="E48" s="1"/>
  <c r="D49"/>
  <c r="E49" s="1"/>
  <c r="D50"/>
  <c r="E50" s="1"/>
  <c r="D51"/>
  <c r="E51" s="1"/>
  <c r="D52"/>
  <c r="E52" s="1"/>
  <c r="D53"/>
  <c r="E53" s="1"/>
  <c r="D54"/>
  <c r="E54" s="1"/>
  <c r="D55"/>
  <c r="E55" s="1"/>
  <c r="D56"/>
  <c r="E56" s="1"/>
  <c r="D57"/>
  <c r="E57" s="1"/>
  <c r="D58"/>
  <c r="E58" s="1"/>
  <c r="D59"/>
  <c r="E59" s="1"/>
  <c r="D60"/>
  <c r="E60" s="1"/>
  <c r="D61"/>
  <c r="E61" s="1"/>
  <c r="D62"/>
  <c r="E62" s="1"/>
  <c r="D63"/>
  <c r="E63" s="1"/>
  <c r="D64"/>
  <c r="E64" s="1"/>
  <c r="D65"/>
  <c r="E65" s="1"/>
  <c r="D66"/>
  <c r="E66" s="1"/>
  <c r="D67"/>
  <c r="E67" s="1"/>
  <c r="D68"/>
  <c r="E68" s="1"/>
  <c r="D69"/>
  <c r="E69" s="1"/>
  <c r="D70"/>
  <c r="E70" s="1"/>
  <c r="D71"/>
  <c r="E71" s="1"/>
  <c r="D72"/>
  <c r="E72" s="1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C38"/>
  <c r="C39"/>
  <c r="C40"/>
  <c r="C41"/>
  <c r="C42"/>
  <c r="C43"/>
  <c r="C44"/>
  <c r="C45"/>
  <c r="C46"/>
  <c r="C47"/>
  <c r="C48"/>
  <c r="C49"/>
  <c r="C50"/>
  <c r="C51"/>
  <c r="C52"/>
  <c r="C53"/>
  <c r="C54"/>
  <c r="C55"/>
  <c r="C56"/>
  <c r="C57"/>
  <c r="C58"/>
  <c r="C59"/>
  <c r="C60"/>
  <c r="C61"/>
  <c r="C62"/>
  <c r="C63"/>
  <c r="C64"/>
  <c r="C65"/>
  <c r="C66"/>
  <c r="C67"/>
  <c r="C68"/>
  <c r="C69"/>
  <c r="C70"/>
  <c r="C71"/>
  <c r="C72"/>
  <c r="C73"/>
  <c r="B15"/>
  <c r="B16"/>
  <c r="B17"/>
  <c r="B18"/>
  <c r="B19"/>
  <c r="B20"/>
  <c r="B21"/>
  <c r="B22"/>
  <c r="B23"/>
  <c r="B24"/>
  <c r="B25"/>
  <c r="B26"/>
  <c r="B27"/>
  <c r="B28"/>
  <c r="B29"/>
  <c r="B30"/>
  <c r="B31"/>
  <c r="B32"/>
  <c r="B33"/>
  <c r="B34"/>
  <c r="B35"/>
  <c r="B36"/>
  <c r="B37"/>
  <c r="B38"/>
  <c r="B39"/>
  <c r="B40"/>
  <c r="B41"/>
  <c r="B42"/>
  <c r="B43"/>
  <c r="B44"/>
  <c r="B45"/>
  <c r="B46"/>
  <c r="B47"/>
  <c r="B48"/>
  <c r="B49"/>
  <c r="B50"/>
  <c r="B51"/>
  <c r="B52"/>
  <c r="B53"/>
  <c r="B54"/>
  <c r="B55"/>
  <c r="B56"/>
  <c r="B57"/>
  <c r="B58"/>
  <c r="B59"/>
  <c r="B60"/>
  <c r="B61"/>
  <c r="B62"/>
  <c r="B63"/>
  <c r="B64"/>
  <c r="B65"/>
  <c r="B66"/>
  <c r="B67"/>
  <c r="B68"/>
  <c r="B69"/>
  <c r="B70"/>
  <c r="B71"/>
  <c r="B72"/>
  <c r="B73"/>
  <c r="AI94"/>
  <c r="AH94"/>
  <c r="AG94"/>
  <c r="D50" i="18"/>
  <c r="C50" i="22" s="1"/>
  <c r="AW50" s="1"/>
  <c r="D42" i="18"/>
  <c r="C42" i="22" s="1"/>
  <c r="AW42" s="1"/>
  <c r="D48" i="18"/>
  <c r="C48" i="22" s="1"/>
  <c r="AW48" s="1"/>
  <c r="D32" i="18"/>
  <c r="AD32" i="22" s="1"/>
  <c r="AA65"/>
  <c r="B65"/>
  <c r="AV65" s="1"/>
  <c r="B64"/>
  <c r="AV64" s="1"/>
  <c r="AA64"/>
  <c r="B62"/>
  <c r="AV62" s="1"/>
  <c r="AA62"/>
  <c r="B60"/>
  <c r="AV60" s="1"/>
  <c r="AA60"/>
  <c r="B58"/>
  <c r="AV58" s="1"/>
  <c r="AA58"/>
  <c r="B56"/>
  <c r="AV56" s="1"/>
  <c r="AA56"/>
  <c r="B54"/>
  <c r="AV54" s="1"/>
  <c r="AA54"/>
  <c r="B52"/>
  <c r="AV52" s="1"/>
  <c r="AA52"/>
  <c r="B50"/>
  <c r="AV50" s="1"/>
  <c r="AA50"/>
  <c r="B48"/>
  <c r="AV48" s="1"/>
  <c r="AA48"/>
  <c r="B46"/>
  <c r="AV46" s="1"/>
  <c r="AA46"/>
  <c r="B44"/>
  <c r="AV44" s="1"/>
  <c r="AA44"/>
  <c r="B42"/>
  <c r="AV42" s="1"/>
  <c r="AA42"/>
  <c r="B40"/>
  <c r="AV40" s="1"/>
  <c r="AA40"/>
  <c r="AA38"/>
  <c r="B36"/>
  <c r="AV36" s="1"/>
  <c r="AA36"/>
  <c r="B34"/>
  <c r="AV34" s="1"/>
  <c r="AA32"/>
  <c r="C1073" i="23"/>
  <c r="B32" i="22"/>
  <c r="AV32" s="1"/>
  <c r="B986" i="23"/>
  <c r="B658"/>
  <c r="B330"/>
  <c r="AA63" i="22"/>
  <c r="B63"/>
  <c r="AV63" s="1"/>
  <c r="AA61"/>
  <c r="B61"/>
  <c r="AV61" s="1"/>
  <c r="AA59"/>
  <c r="B59"/>
  <c r="AV59" s="1"/>
  <c r="AA57"/>
  <c r="B57"/>
  <c r="AV57" s="1"/>
  <c r="AA55"/>
  <c r="B55"/>
  <c r="AV55" s="1"/>
  <c r="AA53"/>
  <c r="B53"/>
  <c r="AV53" s="1"/>
  <c r="AA51"/>
  <c r="B51"/>
  <c r="AV51" s="1"/>
  <c r="AA49"/>
  <c r="B49"/>
  <c r="AV49" s="1"/>
  <c r="AA47"/>
  <c r="B47"/>
  <c r="AV47" s="1"/>
  <c r="AA45"/>
  <c r="B45"/>
  <c r="AV45" s="1"/>
  <c r="AA43"/>
  <c r="B43"/>
  <c r="AV43" s="1"/>
  <c r="AA41"/>
  <c r="B41"/>
  <c r="AV41" s="1"/>
  <c r="AA39"/>
  <c r="B39"/>
  <c r="AV39" s="1"/>
  <c r="AA35"/>
  <c r="C1196" i="10"/>
  <c r="C1196" i="23"/>
  <c r="B35" i="22"/>
  <c r="AV35" s="1"/>
  <c r="B31"/>
  <c r="AV31" s="1"/>
  <c r="B1027" i="23"/>
  <c r="B29" i="22"/>
  <c r="AV29" s="1"/>
  <c r="B27"/>
  <c r="AV27" s="1"/>
  <c r="B863" i="23"/>
  <c r="B25" i="22"/>
  <c r="AV25" s="1"/>
  <c r="AA25"/>
  <c r="C704" i="23"/>
  <c r="AA23" i="22"/>
  <c r="B617" i="23"/>
  <c r="C540"/>
  <c r="AA19" i="22"/>
  <c r="B15"/>
  <c r="AV15" s="1"/>
  <c r="B371" i="23"/>
  <c r="B13" i="22"/>
  <c r="AV13" s="1"/>
  <c r="B11"/>
  <c r="AV11" s="1"/>
  <c r="B207" i="23"/>
  <c r="B9" i="22"/>
  <c r="AV9" s="1"/>
  <c r="AA9"/>
  <c r="B43" i="23"/>
  <c r="B7" i="22"/>
  <c r="AV7" s="1"/>
  <c r="D64"/>
  <c r="AX64" s="1"/>
  <c r="D60"/>
  <c r="AX60" s="1"/>
  <c r="E65"/>
  <c r="AY65" s="1"/>
  <c r="E63"/>
  <c r="AY63" s="1"/>
  <c r="E61"/>
  <c r="AY61" s="1"/>
  <c r="E59"/>
  <c r="AY59" s="1"/>
  <c r="F64"/>
  <c r="AZ64" s="1"/>
  <c r="F62"/>
  <c r="AZ62" s="1"/>
  <c r="F60"/>
  <c r="AZ60" s="1"/>
  <c r="F58"/>
  <c r="AZ58" s="1"/>
  <c r="BB62"/>
  <c r="BB58"/>
  <c r="BD63"/>
  <c r="BD61"/>
  <c r="BD59"/>
  <c r="BF63"/>
  <c r="BF61"/>
  <c r="BH63"/>
  <c r="BH61"/>
  <c r="BH59"/>
  <c r="BJ64"/>
  <c r="BJ58"/>
  <c r="BL63"/>
  <c r="BL61"/>
  <c r="BL59"/>
  <c r="BN64"/>
  <c r="BN62"/>
  <c r="BN58"/>
  <c r="BP61"/>
  <c r="D62" i="18"/>
  <c r="C62" i="22" s="1"/>
  <c r="AW62" s="1"/>
  <c r="D58" i="18"/>
  <c r="C58" i="22" s="1"/>
  <c r="AW58" s="1"/>
  <c r="AF61"/>
  <c r="AH65"/>
  <c r="E64"/>
  <c r="AY64" s="1"/>
  <c r="E62"/>
  <c r="AY62" s="1"/>
  <c r="E60"/>
  <c r="AY60" s="1"/>
  <c r="E58"/>
  <c r="AY58" s="1"/>
  <c r="F65"/>
  <c r="AZ65" s="1"/>
  <c r="F63"/>
  <c r="AZ63" s="1"/>
  <c r="F61"/>
  <c r="AZ61" s="1"/>
  <c r="F59"/>
  <c r="AZ59" s="1"/>
  <c r="BB63"/>
  <c r="BB61"/>
  <c r="BB59"/>
  <c r="BD64"/>
  <c r="BD62"/>
  <c r="BD60"/>
  <c r="BD58"/>
  <c r="BF60"/>
  <c r="BF58"/>
  <c r="BH64"/>
  <c r="BH62"/>
  <c r="BH60"/>
  <c r="BH58"/>
  <c r="BJ63"/>
  <c r="BJ61"/>
  <c r="BJ59"/>
  <c r="BL64"/>
  <c r="BL62"/>
  <c r="BL60"/>
  <c r="BL58"/>
  <c r="BN61"/>
  <c r="BN59"/>
  <c r="BP62"/>
  <c r="BP60"/>
  <c r="BP58"/>
  <c r="D63" i="18"/>
  <c r="C63" i="22" s="1"/>
  <c r="AW63" s="1"/>
  <c r="D56"/>
  <c r="AX56" s="1"/>
  <c r="D52"/>
  <c r="AX52" s="1"/>
  <c r="D48"/>
  <c r="AX48" s="1"/>
  <c r="AF44"/>
  <c r="AF40"/>
  <c r="AF36"/>
  <c r="D32"/>
  <c r="AX32" s="1"/>
  <c r="Q1068" i="23"/>
  <c r="E57" i="22"/>
  <c r="AY57" s="1"/>
  <c r="E55"/>
  <c r="AY55" s="1"/>
  <c r="E53"/>
  <c r="AY53" s="1"/>
  <c r="E51"/>
  <c r="AY51" s="1"/>
  <c r="E49"/>
  <c r="AY49" s="1"/>
  <c r="E47"/>
  <c r="AY47" s="1"/>
  <c r="E45"/>
  <c r="AY45" s="1"/>
  <c r="E43"/>
  <c r="AY43" s="1"/>
  <c r="E41"/>
  <c r="AY41" s="1"/>
  <c r="E39"/>
  <c r="AY39" s="1"/>
  <c r="E37"/>
  <c r="AY37" s="1"/>
  <c r="E35"/>
  <c r="AY35" s="1"/>
  <c r="AI33"/>
  <c r="F56"/>
  <c r="AZ56" s="1"/>
  <c r="F54"/>
  <c r="AZ54" s="1"/>
  <c r="F52"/>
  <c r="AZ52" s="1"/>
  <c r="F50"/>
  <c r="AZ50" s="1"/>
  <c r="F48"/>
  <c r="AZ48" s="1"/>
  <c r="F46"/>
  <c r="AZ46" s="1"/>
  <c r="F44"/>
  <c r="AZ44" s="1"/>
  <c r="F42"/>
  <c r="AZ42" s="1"/>
  <c r="F40"/>
  <c r="AZ40" s="1"/>
  <c r="F38"/>
  <c r="AZ38" s="1"/>
  <c r="AJ36"/>
  <c r="AJ34"/>
  <c r="K1068" i="23"/>
  <c r="F32" i="22"/>
  <c r="AZ32" s="1"/>
  <c r="BB54"/>
  <c r="BB50"/>
  <c r="BB48"/>
  <c r="BB46"/>
  <c r="BB44"/>
  <c r="BB42"/>
  <c r="BB38"/>
  <c r="BD55"/>
  <c r="BD53"/>
  <c r="BD51"/>
  <c r="BD49"/>
  <c r="BD47"/>
  <c r="BD43"/>
  <c r="BD37"/>
  <c r="BF57"/>
  <c r="BF55"/>
  <c r="BF53"/>
  <c r="BF51"/>
  <c r="BF49"/>
  <c r="BF47"/>
  <c r="BF45"/>
  <c r="BF43"/>
  <c r="BF41"/>
  <c r="BF37"/>
  <c r="BH57"/>
  <c r="BH55"/>
  <c r="BH53"/>
  <c r="BH49"/>
  <c r="BH45"/>
  <c r="BH43"/>
  <c r="BH41"/>
  <c r="BJ54"/>
  <c r="BJ52"/>
  <c r="BJ50"/>
  <c r="BJ46"/>
  <c r="BJ42"/>
  <c r="BJ38"/>
  <c r="BL55"/>
  <c r="BL53"/>
  <c r="BL51"/>
  <c r="BL47"/>
  <c r="BL43"/>
  <c r="BL41"/>
  <c r="BL39"/>
  <c r="BN52"/>
  <c r="BN48"/>
  <c r="BN44"/>
  <c r="BN40"/>
  <c r="BN38"/>
  <c r="BN36"/>
  <c r="BP53"/>
  <c r="BP51"/>
  <c r="BP49"/>
  <c r="BP45"/>
  <c r="BP41"/>
  <c r="BP37"/>
  <c r="D51" i="18"/>
  <c r="AD51" i="22" s="1"/>
  <c r="D39" i="18"/>
  <c r="C39" i="22" s="1"/>
  <c r="AW39" s="1"/>
  <c r="D57"/>
  <c r="AX57" s="1"/>
  <c r="AF51"/>
  <c r="AF45"/>
  <c r="D41"/>
  <c r="AX41" s="1"/>
  <c r="AF37"/>
  <c r="AF35"/>
  <c r="D33"/>
  <c r="AX33" s="1"/>
  <c r="AH33"/>
  <c r="E56"/>
  <c r="AY56" s="1"/>
  <c r="E54"/>
  <c r="AY54" s="1"/>
  <c r="E52"/>
  <c r="AY52" s="1"/>
  <c r="E50"/>
  <c r="AY50" s="1"/>
  <c r="E48"/>
  <c r="AY48" s="1"/>
  <c r="E46"/>
  <c r="AY46" s="1"/>
  <c r="E44"/>
  <c r="AY44" s="1"/>
  <c r="E42"/>
  <c r="AY42" s="1"/>
  <c r="E40"/>
  <c r="AY40" s="1"/>
  <c r="E38"/>
  <c r="AY38" s="1"/>
  <c r="E36"/>
  <c r="AY36" s="1"/>
  <c r="F1068" i="23"/>
  <c r="AI32" i="22"/>
  <c r="F57"/>
  <c r="AZ57" s="1"/>
  <c r="F55"/>
  <c r="AZ55" s="1"/>
  <c r="F53"/>
  <c r="AZ53" s="1"/>
  <c r="F51"/>
  <c r="AZ51" s="1"/>
  <c r="F49"/>
  <c r="AZ49" s="1"/>
  <c r="F47"/>
  <c r="AZ47" s="1"/>
  <c r="F45"/>
  <c r="AZ45" s="1"/>
  <c r="F43"/>
  <c r="AZ43" s="1"/>
  <c r="F41"/>
  <c r="AZ41" s="1"/>
  <c r="F39"/>
  <c r="AZ39" s="1"/>
  <c r="F37"/>
  <c r="AZ37" s="1"/>
  <c r="AJ35"/>
  <c r="F35"/>
  <c r="AZ35" s="1"/>
  <c r="F33"/>
  <c r="AZ33" s="1"/>
  <c r="BB57"/>
  <c r="BB55"/>
  <c r="BB53"/>
  <c r="BB51"/>
  <c r="BB49"/>
  <c r="BB47"/>
  <c r="BB45"/>
  <c r="BB43"/>
  <c r="BB41"/>
  <c r="BB39"/>
  <c r="BB37"/>
  <c r="BD56"/>
  <c r="BD54"/>
  <c r="BD52"/>
  <c r="BD50"/>
  <c r="BD48"/>
  <c r="BD46"/>
  <c r="BD44"/>
  <c r="BD40"/>
  <c r="BD38"/>
  <c r="BD36"/>
  <c r="BF56"/>
  <c r="BF48"/>
  <c r="BF46"/>
  <c r="BF42"/>
  <c r="BF40"/>
  <c r="BF38"/>
  <c r="BH56"/>
  <c r="BH54"/>
  <c r="BH52"/>
  <c r="BH50"/>
  <c r="BH48"/>
  <c r="BH46"/>
  <c r="BH42"/>
  <c r="BH40"/>
  <c r="BH38"/>
  <c r="BH36"/>
  <c r="BJ57"/>
  <c r="BJ55"/>
  <c r="BJ53"/>
  <c r="BJ51"/>
  <c r="BJ49"/>
  <c r="BJ47"/>
  <c r="BJ45"/>
  <c r="BJ43"/>
  <c r="BJ41"/>
  <c r="BJ39"/>
  <c r="BL56"/>
  <c r="BL54"/>
  <c r="BL52"/>
  <c r="BL48"/>
  <c r="BL46"/>
  <c r="BL44"/>
  <c r="BL42"/>
  <c r="BL40"/>
  <c r="BL38"/>
  <c r="BN57"/>
  <c r="BN55"/>
  <c r="BN53"/>
  <c r="BN51"/>
  <c r="BN49"/>
  <c r="BN45"/>
  <c r="BN43"/>
  <c r="BN41"/>
  <c r="BN37"/>
  <c r="BP56"/>
  <c r="BP54"/>
  <c r="BP50"/>
  <c r="BP48"/>
  <c r="BP46"/>
  <c r="BP44"/>
  <c r="BP42"/>
  <c r="BP40"/>
  <c r="BP38"/>
  <c r="BP36"/>
  <c r="D30" i="18"/>
  <c r="AD30" i="22" s="1"/>
  <c r="D26" i="18"/>
  <c r="AD26" i="22" s="1"/>
  <c r="AB24"/>
  <c r="AC24" s="1"/>
  <c r="AB22"/>
  <c r="AC22" s="1"/>
  <c r="AB18"/>
  <c r="AC18" s="1"/>
  <c r="AB14"/>
  <c r="AC14" s="1"/>
  <c r="D10" i="18"/>
  <c r="AD10" i="22" s="1"/>
  <c r="AB8"/>
  <c r="AC8" s="1"/>
  <c r="AF24"/>
  <c r="AF16"/>
  <c r="AF10"/>
  <c r="D8"/>
  <c r="AX8" s="1"/>
  <c r="Q904" i="23"/>
  <c r="Q822"/>
  <c r="AH24" i="22"/>
  <c r="Q576" i="23"/>
  <c r="Q494"/>
  <c r="AH16" i="22"/>
  <c r="Q248" i="23"/>
  <c r="Q166"/>
  <c r="AH8" i="22"/>
  <c r="F945" i="23"/>
  <c r="AI29" i="22"/>
  <c r="E27"/>
  <c r="AY27" s="1"/>
  <c r="E25"/>
  <c r="AY25" s="1"/>
  <c r="E23"/>
  <c r="AY23" s="1"/>
  <c r="AI21"/>
  <c r="F535" i="23"/>
  <c r="AI17" i="22"/>
  <c r="E15"/>
  <c r="AY15" s="1"/>
  <c r="F207" i="23"/>
  <c r="F43"/>
  <c r="E7" i="22"/>
  <c r="AY7" s="1"/>
  <c r="AI7"/>
  <c r="F30"/>
  <c r="AZ30" s="1"/>
  <c r="K822" i="23"/>
  <c r="F22" i="22"/>
  <c r="AZ22" s="1"/>
  <c r="AJ20"/>
  <c r="K412" i="23"/>
  <c r="AJ14" i="22"/>
  <c r="AJ12"/>
  <c r="K166" i="23"/>
  <c r="F10" i="22"/>
  <c r="AZ10" s="1"/>
  <c r="P19" i="21"/>
  <c r="P37"/>
  <c r="BN10" i="22"/>
  <c r="BN8"/>
  <c r="BF8"/>
  <c r="BN7"/>
  <c r="BD10"/>
  <c r="BL9"/>
  <c r="AB27"/>
  <c r="AC27" s="1"/>
  <c r="D19" i="18"/>
  <c r="AD19" i="22" s="1"/>
  <c r="D17" i="18"/>
  <c r="AD17" i="22" s="1"/>
  <c r="D13" i="18"/>
  <c r="AD13" i="22" s="1"/>
  <c r="D11" i="18"/>
  <c r="AD11" i="22" s="1"/>
  <c r="D29"/>
  <c r="AX29" s="1"/>
  <c r="AF25"/>
  <c r="AF21"/>
  <c r="AF17"/>
  <c r="D15"/>
  <c r="AX15" s="1"/>
  <c r="D13"/>
  <c r="AX13" s="1"/>
  <c r="AF9"/>
  <c r="D7"/>
  <c r="AX7" s="1"/>
  <c r="Q945" i="23"/>
  <c r="Q863"/>
  <c r="AH25" i="22"/>
  <c r="Q617" i="23"/>
  <c r="Q535"/>
  <c r="AH17" i="22"/>
  <c r="Q289" i="23"/>
  <c r="Q125"/>
  <c r="Q43"/>
  <c r="F904"/>
  <c r="AI28" i="22"/>
  <c r="F740" i="23"/>
  <c r="E24" i="22"/>
  <c r="AY24" s="1"/>
  <c r="F576" i="23"/>
  <c r="E20" i="22"/>
  <c r="AY20" s="1"/>
  <c r="AI16"/>
  <c r="AI14"/>
  <c r="AI12"/>
  <c r="E8"/>
  <c r="AY8" s="1"/>
  <c r="AJ31"/>
  <c r="K945" i="23"/>
  <c r="AJ27" i="22"/>
  <c r="AJ25"/>
  <c r="K699" i="23"/>
  <c r="AJ17" i="22"/>
  <c r="K371" i="23"/>
  <c r="F15" i="22"/>
  <c r="AZ15" s="1"/>
  <c r="K207" i="23"/>
  <c r="F9" i="22"/>
  <c r="AZ9" s="1"/>
  <c r="K43" i="23"/>
  <c r="AJ7" i="22"/>
  <c r="F7"/>
  <c r="AZ7" s="1"/>
  <c r="AP14" i="20"/>
  <c r="AO14"/>
  <c r="AX14"/>
  <c r="AW14"/>
  <c r="AV14"/>
  <c r="AU14"/>
  <c r="AM94"/>
  <c r="AL94"/>
  <c r="AF94"/>
  <c r="AT14"/>
  <c r="AS14"/>
  <c r="AR14"/>
  <c r="AQ14"/>
  <c r="AN14"/>
  <c r="AM14"/>
  <c r="AL14"/>
  <c r="AK14"/>
  <c r="AJ14"/>
  <c r="AI14"/>
  <c r="AE14"/>
  <c r="AD14"/>
  <c r="AC14"/>
  <c r="AB14"/>
  <c r="AA14"/>
  <c r="Z14"/>
  <c r="Y14"/>
  <c r="X14"/>
  <c r="W14"/>
  <c r="V14"/>
  <c r="U14"/>
  <c r="T14"/>
  <c r="S14"/>
  <c r="R14"/>
  <c r="Q14"/>
  <c r="N14"/>
  <c r="M14"/>
  <c r="L14"/>
  <c r="K14"/>
  <c r="B14"/>
  <c r="C3"/>
  <c r="O94"/>
  <c r="P94"/>
  <c r="R94"/>
  <c r="X94"/>
  <c r="C84"/>
  <c r="C85"/>
  <c r="C83"/>
  <c r="AC94"/>
  <c r="T94"/>
  <c r="V94"/>
  <c r="Y94"/>
  <c r="W94"/>
  <c r="U94"/>
  <c r="S94"/>
  <c r="C94"/>
  <c r="D94"/>
  <c r="E94" s="1"/>
  <c r="F94"/>
  <c r="G94"/>
  <c r="H94"/>
  <c r="I94"/>
  <c r="J94"/>
  <c r="K94"/>
  <c r="AN94" s="1"/>
  <c r="X35" i="23" s="1"/>
  <c r="T39" s="1"/>
  <c r="L94" i="20"/>
  <c r="Q94"/>
  <c r="AD94"/>
  <c r="AE94"/>
  <c r="AJ94"/>
  <c r="AK94"/>
  <c r="B94"/>
  <c r="A94"/>
  <c r="C14"/>
  <c r="D14"/>
  <c r="E14" s="1"/>
  <c r="O22" i="17"/>
  <c r="P22" s="1"/>
  <c r="O26"/>
  <c r="L827" i="10" s="1"/>
  <c r="M14" i="17"/>
  <c r="N14" s="1"/>
  <c r="M16"/>
  <c r="N16" s="1"/>
  <c r="M20"/>
  <c r="N20" s="1"/>
  <c r="M24"/>
  <c r="N24" s="1"/>
  <c r="M33"/>
  <c r="N33" s="1"/>
  <c r="C6" i="20"/>
  <c r="C5"/>
  <c r="C4"/>
  <c r="J14"/>
  <c r="I14"/>
  <c r="H14"/>
  <c r="G14"/>
  <c r="F14"/>
  <c r="A14"/>
  <c r="A6" i="18"/>
  <c r="K9" i="17"/>
  <c r="L9" s="1"/>
  <c r="K11"/>
  <c r="K17"/>
  <c r="K19"/>
  <c r="K20"/>
  <c r="L20" s="1"/>
  <c r="K21"/>
  <c r="L21" s="1"/>
  <c r="K23"/>
  <c r="L23" s="1"/>
  <c r="K24"/>
  <c r="L24" s="1"/>
  <c r="K32"/>
  <c r="L32" s="1"/>
  <c r="K33"/>
  <c r="L33" s="1"/>
  <c r="AL8"/>
  <c r="AL10"/>
  <c r="AL11"/>
  <c r="X226" i="10" s="1"/>
  <c r="AL17" i="17"/>
  <c r="X472" i="10" s="1"/>
  <c r="AL18" i="17"/>
  <c r="X513" i="10" s="1"/>
  <c r="AL19" i="17"/>
  <c r="AL20"/>
  <c r="X595" i="10" s="1"/>
  <c r="AL24" i="17"/>
  <c r="X759" i="10" s="1"/>
  <c r="AL25" i="17"/>
  <c r="X800" i="10" s="1"/>
  <c r="AL26" i="17"/>
  <c r="X841" i="10" s="1"/>
  <c r="AL28" i="17"/>
  <c r="X923" i="10" s="1"/>
  <c r="AL29" i="17"/>
  <c r="X964" i="10" s="1"/>
  <c r="AL32" i="17"/>
  <c r="X1087" i="10" s="1"/>
  <c r="AL33" i="17"/>
  <c r="X1128" i="10" s="1"/>
  <c r="AL34" i="17"/>
  <c r="X1169" i="10" s="1"/>
  <c r="Q7" i="17"/>
  <c r="R7" s="1"/>
  <c r="Q9"/>
  <c r="R9" s="1"/>
  <c r="Q10"/>
  <c r="N171" i="10" s="1"/>
  <c r="Q11" i="17"/>
  <c r="Q16"/>
  <c r="N417" i="10" s="1"/>
  <c r="Q19" i="17"/>
  <c r="N540" i="10" s="1"/>
  <c r="Q20" i="17"/>
  <c r="BL20" s="1"/>
  <c r="Q22"/>
  <c r="R22" s="1"/>
  <c r="Q26"/>
  <c r="N827" i="10" s="1"/>
  <c r="Q29" i="17"/>
  <c r="BL29" s="1"/>
  <c r="Q33"/>
  <c r="BL33" s="1"/>
  <c r="I14"/>
  <c r="BD14" s="1"/>
  <c r="I22"/>
  <c r="I23"/>
  <c r="J23" s="1"/>
  <c r="I26"/>
  <c r="J26" s="1"/>
  <c r="I31"/>
  <c r="J31" s="1"/>
  <c r="I32"/>
  <c r="F1073" i="10" s="1"/>
  <c r="G6" i="17"/>
  <c r="A1196" i="10"/>
  <c r="A1155"/>
  <c r="A1114"/>
  <c r="A1073"/>
  <c r="A1032"/>
  <c r="A991"/>
  <c r="A950"/>
  <c r="A909"/>
  <c r="A868"/>
  <c r="A827"/>
  <c r="A786"/>
  <c r="A745"/>
  <c r="A704"/>
  <c r="A663"/>
  <c r="A622"/>
  <c r="A581"/>
  <c r="A540"/>
  <c r="A499"/>
  <c r="A458"/>
  <c r="A417"/>
  <c r="A376"/>
  <c r="A335"/>
  <c r="A294"/>
  <c r="A253"/>
  <c r="A212"/>
  <c r="A171"/>
  <c r="A130"/>
  <c r="A89"/>
  <c r="A48"/>
  <c r="A7"/>
  <c r="W7"/>
  <c r="A1190"/>
  <c r="A1149"/>
  <c r="A1108"/>
  <c r="A1067"/>
  <c r="A1026"/>
  <c r="A985"/>
  <c r="A944"/>
  <c r="A903"/>
  <c r="A862"/>
  <c r="A821"/>
  <c r="A780"/>
  <c r="A739"/>
  <c r="A698"/>
  <c r="A657"/>
  <c r="A616"/>
  <c r="A575"/>
  <c r="A534"/>
  <c r="A493"/>
  <c r="A452"/>
  <c r="A411"/>
  <c r="A370"/>
  <c r="A329"/>
  <c r="A288"/>
  <c r="A247"/>
  <c r="A206"/>
  <c r="A165"/>
  <c r="A124"/>
  <c r="A83"/>
  <c r="A42"/>
  <c r="S7" i="17"/>
  <c r="T7" s="1"/>
  <c r="S10"/>
  <c r="BN10" s="1"/>
  <c r="S12"/>
  <c r="BN12" s="1"/>
  <c r="S14"/>
  <c r="BN14" s="1"/>
  <c r="S15"/>
  <c r="S16"/>
  <c r="P417" i="10" s="1"/>
  <c r="S17" i="17"/>
  <c r="T17" s="1"/>
  <c r="S19"/>
  <c r="S20"/>
  <c r="S21"/>
  <c r="T21" s="1"/>
  <c r="S22"/>
  <c r="P663" i="10" s="1"/>
  <c r="S23" i="17"/>
  <c r="T23" s="1"/>
  <c r="S24"/>
  <c r="P745" i="10" s="1"/>
  <c r="S29" i="17"/>
  <c r="P950" i="10" s="1"/>
  <c r="S31" i="17"/>
  <c r="BN31" s="1"/>
  <c r="S32"/>
  <c r="S33"/>
  <c r="P1114" i="10" s="1"/>
  <c r="S34" i="17"/>
  <c r="T34" s="1"/>
  <c r="U7"/>
  <c r="R48" i="10" s="1"/>
  <c r="U10" i="17"/>
  <c r="R171" i="10" s="1"/>
  <c r="U12" i="17"/>
  <c r="V12" s="1"/>
  <c r="BQ12" s="1"/>
  <c r="U14"/>
  <c r="R335" i="10" s="1"/>
  <c r="U15" i="17"/>
  <c r="R376" i="10" s="1"/>
  <c r="U16" i="17"/>
  <c r="V16" s="1"/>
  <c r="BQ16" s="1"/>
  <c r="U17"/>
  <c r="BP17" s="1"/>
  <c r="U19"/>
  <c r="U20"/>
  <c r="V20" s="1"/>
  <c r="BQ20" s="1"/>
  <c r="U21"/>
  <c r="BP21" s="1"/>
  <c r="U22"/>
  <c r="R663" i="10" s="1"/>
  <c r="U24" i="17"/>
  <c r="BP24" s="1"/>
  <c r="U29"/>
  <c r="U32"/>
  <c r="BP32" s="1"/>
  <c r="U33"/>
  <c r="R1114" i="10" s="1"/>
  <c r="AJ6" i="22"/>
  <c r="G10" i="17"/>
  <c r="H10" s="1"/>
  <c r="G12"/>
  <c r="BB12" s="1"/>
  <c r="G14"/>
  <c r="D335" i="10" s="1"/>
  <c r="G19" i="17"/>
  <c r="H19" s="1"/>
  <c r="G20"/>
  <c r="D581" i="10" s="1"/>
  <c r="G21" i="17"/>
  <c r="G22"/>
  <c r="BB22" s="1"/>
  <c r="G23"/>
  <c r="H23" s="1"/>
  <c r="G26"/>
  <c r="BB26" s="1"/>
  <c r="G29"/>
  <c r="BB29" s="1"/>
  <c r="G34"/>
  <c r="S2" i="10"/>
  <c r="W48"/>
  <c r="W62"/>
  <c r="W89"/>
  <c r="W103"/>
  <c r="W130"/>
  <c r="W144"/>
  <c r="W171"/>
  <c r="W185"/>
  <c r="W212"/>
  <c r="W226"/>
  <c r="W253"/>
  <c r="W267"/>
  <c r="W294"/>
  <c r="W308"/>
  <c r="W335"/>
  <c r="W349"/>
  <c r="W376"/>
  <c r="W390"/>
  <c r="W417"/>
  <c r="W431"/>
  <c r="W458"/>
  <c r="W472"/>
  <c r="W499"/>
  <c r="W513"/>
  <c r="W540"/>
  <c r="W554"/>
  <c r="W581"/>
  <c r="W595"/>
  <c r="W622"/>
  <c r="W636"/>
  <c r="W663"/>
  <c r="W677"/>
  <c r="W704"/>
  <c r="W718"/>
  <c r="W745"/>
  <c r="W759"/>
  <c r="W786"/>
  <c r="W800"/>
  <c r="W827"/>
  <c r="W841"/>
  <c r="W868"/>
  <c r="W882"/>
  <c r="W909"/>
  <c r="W923"/>
  <c r="W950"/>
  <c r="W964"/>
  <c r="W991"/>
  <c r="W1005"/>
  <c r="W1032"/>
  <c r="W1046"/>
  <c r="W1073"/>
  <c r="W1087"/>
  <c r="W1114"/>
  <c r="W1128"/>
  <c r="W1155"/>
  <c r="W1169"/>
  <c r="W1196"/>
  <c r="W1210"/>
  <c r="S1191"/>
  <c r="S1150"/>
  <c r="S1109"/>
  <c r="S1068"/>
  <c r="S1027"/>
  <c r="S986"/>
  <c r="S945"/>
  <c r="S904"/>
  <c r="S863"/>
  <c r="S822"/>
  <c r="S781"/>
  <c r="S740"/>
  <c r="S699"/>
  <c r="S658"/>
  <c r="S617"/>
  <c r="S576"/>
  <c r="S535"/>
  <c r="S494"/>
  <c r="S453"/>
  <c r="S412"/>
  <c r="S371"/>
  <c r="S330"/>
  <c r="S289"/>
  <c r="S248"/>
  <c r="S207"/>
  <c r="S166"/>
  <c r="S125"/>
  <c r="S84"/>
  <c r="S43"/>
  <c r="W21"/>
  <c r="AG11" i="17"/>
  <c r="AJ10"/>
  <c r="K330" i="10"/>
  <c r="F15" i="17"/>
  <c r="AZ15" s="1"/>
  <c r="AJ23"/>
  <c r="K740" i="10"/>
  <c r="F25" i="17"/>
  <c r="AZ25" s="1"/>
  <c r="K986" i="10"/>
  <c r="K1027"/>
  <c r="I6" i="18"/>
  <c r="E6" i="22" s="1"/>
  <c r="AY6" s="1"/>
  <c r="E13" i="17"/>
  <c r="AY13" s="1"/>
  <c r="AI21"/>
  <c r="F658" i="10"/>
  <c r="F699"/>
  <c r="F863"/>
  <c r="F945"/>
  <c r="H6" i="18"/>
  <c r="AH6" i="22" s="1"/>
  <c r="Q43" i="10"/>
  <c r="Q84"/>
  <c r="Q330"/>
  <c r="Q576"/>
  <c r="AH23" i="17"/>
  <c r="Q863" i="10"/>
  <c r="Q986"/>
  <c r="Q1109"/>
  <c r="Q1150"/>
  <c r="G6" i="18"/>
  <c r="B1027" i="10"/>
  <c r="AA32" i="17"/>
  <c r="B34"/>
  <c r="AV34" s="1"/>
  <c r="AG8"/>
  <c r="AG9"/>
  <c r="AG10"/>
  <c r="AG13"/>
  <c r="AG14"/>
  <c r="AG15"/>
  <c r="AG21"/>
  <c r="AG22"/>
  <c r="AG23"/>
  <c r="AG27"/>
  <c r="AG31"/>
  <c r="AG34"/>
  <c r="F6" i="18"/>
  <c r="AF6" i="22" s="1"/>
  <c r="AF7" i="17"/>
  <c r="AF8"/>
  <c r="AF9"/>
  <c r="AF13"/>
  <c r="AF17"/>
  <c r="D20"/>
  <c r="AX20" s="1"/>
  <c r="AF25"/>
  <c r="AF30"/>
  <c r="AF34"/>
  <c r="E6" i="18"/>
  <c r="AE6" i="17" s="1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C6" i="18"/>
  <c r="AB6" i="17" s="1"/>
  <c r="AC6" s="1"/>
  <c r="B6" i="18"/>
  <c r="B6" i="17" s="1"/>
  <c r="AV6" s="1"/>
  <c r="B125" i="10"/>
  <c r="B13" i="17"/>
  <c r="AV13" s="1"/>
  <c r="B412" i="10"/>
  <c r="AA18" i="17"/>
  <c r="AA20"/>
  <c r="B781" i="10"/>
  <c r="B29" i="17"/>
  <c r="AV29" s="1"/>
  <c r="A7" i="18"/>
  <c r="A7" i="22" s="1"/>
  <c r="AU7" s="1"/>
  <c r="R1195" i="10"/>
  <c r="P1195"/>
  <c r="N1195"/>
  <c r="L1195"/>
  <c r="J1195"/>
  <c r="H1195"/>
  <c r="F1195"/>
  <c r="D1195"/>
  <c r="R1154"/>
  <c r="P1154"/>
  <c r="N1154"/>
  <c r="L1154"/>
  <c r="J1154"/>
  <c r="H1154"/>
  <c r="F1154"/>
  <c r="D1154"/>
  <c r="R1113"/>
  <c r="P1113"/>
  <c r="N1113"/>
  <c r="L1113"/>
  <c r="J1113"/>
  <c r="H1113"/>
  <c r="F1113"/>
  <c r="D1113"/>
  <c r="R1072"/>
  <c r="P1072"/>
  <c r="N1072"/>
  <c r="L1072"/>
  <c r="J1072"/>
  <c r="H1072"/>
  <c r="F1072"/>
  <c r="D1072"/>
  <c r="R1031"/>
  <c r="P1031"/>
  <c r="N1031"/>
  <c r="L1031"/>
  <c r="J1031"/>
  <c r="H1031"/>
  <c r="F1031"/>
  <c r="D1031"/>
  <c r="R990"/>
  <c r="P990"/>
  <c r="N990"/>
  <c r="L990"/>
  <c r="J990"/>
  <c r="H990"/>
  <c r="F990"/>
  <c r="D990"/>
  <c r="R949"/>
  <c r="P949"/>
  <c r="N949"/>
  <c r="L949"/>
  <c r="J949"/>
  <c r="H949"/>
  <c r="F949"/>
  <c r="D949"/>
  <c r="R908"/>
  <c r="P908"/>
  <c r="N908"/>
  <c r="L908"/>
  <c r="J908"/>
  <c r="H908"/>
  <c r="F908"/>
  <c r="D908"/>
  <c r="R867"/>
  <c r="P867"/>
  <c r="N867"/>
  <c r="L867"/>
  <c r="J867"/>
  <c r="H867"/>
  <c r="F867"/>
  <c r="D867"/>
  <c r="R826"/>
  <c r="P826"/>
  <c r="N826"/>
  <c r="L826"/>
  <c r="J826"/>
  <c r="H826"/>
  <c r="F826"/>
  <c r="D826"/>
  <c r="R785"/>
  <c r="P785"/>
  <c r="N785"/>
  <c r="L785"/>
  <c r="J785"/>
  <c r="H785"/>
  <c r="F785"/>
  <c r="D785"/>
  <c r="R744"/>
  <c r="P744"/>
  <c r="N744"/>
  <c r="L744"/>
  <c r="J744"/>
  <c r="H744"/>
  <c r="F744"/>
  <c r="D744"/>
  <c r="R703"/>
  <c r="P703"/>
  <c r="N703"/>
  <c r="L703"/>
  <c r="J703"/>
  <c r="H703"/>
  <c r="F703"/>
  <c r="D703"/>
  <c r="R662"/>
  <c r="P662"/>
  <c r="N662"/>
  <c r="L662"/>
  <c r="J662"/>
  <c r="H662"/>
  <c r="F662"/>
  <c r="D662"/>
  <c r="R621"/>
  <c r="P621"/>
  <c r="N621"/>
  <c r="L621"/>
  <c r="J621"/>
  <c r="H621"/>
  <c r="F621"/>
  <c r="D621"/>
  <c r="R580"/>
  <c r="P580"/>
  <c r="N580"/>
  <c r="L580"/>
  <c r="J580"/>
  <c r="H580"/>
  <c r="F580"/>
  <c r="D580"/>
  <c r="R539"/>
  <c r="P539"/>
  <c r="N539"/>
  <c r="L539"/>
  <c r="J539"/>
  <c r="H539"/>
  <c r="F539"/>
  <c r="D539"/>
  <c r="R498"/>
  <c r="P498"/>
  <c r="N498"/>
  <c r="L498"/>
  <c r="J498"/>
  <c r="H498"/>
  <c r="F498"/>
  <c r="D498"/>
  <c r="R457"/>
  <c r="P457"/>
  <c r="N457"/>
  <c r="L457"/>
  <c r="J457"/>
  <c r="H457"/>
  <c r="F457"/>
  <c r="D457"/>
  <c r="R416"/>
  <c r="P416"/>
  <c r="N416"/>
  <c r="L416"/>
  <c r="J416"/>
  <c r="H416"/>
  <c r="F416"/>
  <c r="D416"/>
  <c r="R375"/>
  <c r="P375"/>
  <c r="N375"/>
  <c r="L375"/>
  <c r="J375"/>
  <c r="H375"/>
  <c r="F375"/>
  <c r="D375"/>
  <c r="R334"/>
  <c r="P334"/>
  <c r="N334"/>
  <c r="L334"/>
  <c r="J334"/>
  <c r="H334"/>
  <c r="F334"/>
  <c r="D334"/>
  <c r="R293"/>
  <c r="P293"/>
  <c r="N293"/>
  <c r="L293"/>
  <c r="J293"/>
  <c r="H293"/>
  <c r="F293"/>
  <c r="D293"/>
  <c r="R252"/>
  <c r="P252"/>
  <c r="N252"/>
  <c r="L252"/>
  <c r="J252"/>
  <c r="H252"/>
  <c r="F252"/>
  <c r="D252"/>
  <c r="R211"/>
  <c r="P211"/>
  <c r="N211"/>
  <c r="L211"/>
  <c r="J211"/>
  <c r="H211"/>
  <c r="F211"/>
  <c r="D211"/>
  <c r="R170"/>
  <c r="P170"/>
  <c r="N170"/>
  <c r="L170"/>
  <c r="J170"/>
  <c r="H170"/>
  <c r="F170"/>
  <c r="D170"/>
  <c r="R129"/>
  <c r="P129"/>
  <c r="N129"/>
  <c r="L129"/>
  <c r="J129"/>
  <c r="H129"/>
  <c r="F129"/>
  <c r="D129"/>
  <c r="R88"/>
  <c r="P88"/>
  <c r="N88"/>
  <c r="L88"/>
  <c r="J88"/>
  <c r="H88"/>
  <c r="F88"/>
  <c r="D88"/>
  <c r="R47"/>
  <c r="P47"/>
  <c r="N47"/>
  <c r="L47"/>
  <c r="J47"/>
  <c r="H47"/>
  <c r="F47"/>
  <c r="D47"/>
  <c r="D6"/>
  <c r="F6"/>
  <c r="H6"/>
  <c r="J6"/>
  <c r="L6"/>
  <c r="N6"/>
  <c r="P6"/>
  <c r="R6"/>
  <c r="BP5" i="17"/>
  <c r="BN5"/>
  <c r="BL5"/>
  <c r="BJ5"/>
  <c r="BH5"/>
  <c r="BF5"/>
  <c r="BD5"/>
  <c r="BB5"/>
  <c r="U5"/>
  <c r="S5"/>
  <c r="Q5"/>
  <c r="O5"/>
  <c r="M5"/>
  <c r="K5"/>
  <c r="I5"/>
  <c r="G5"/>
  <c r="F904" i="10"/>
  <c r="Q17" i="17"/>
  <c r="R17" s="1"/>
  <c r="M11"/>
  <c r="N11" s="1"/>
  <c r="M15"/>
  <c r="BH15" s="1"/>
  <c r="J868" i="10"/>
  <c r="M32" i="17"/>
  <c r="I7"/>
  <c r="I29"/>
  <c r="AI24"/>
  <c r="F18"/>
  <c r="AZ18" s="1"/>
  <c r="O7"/>
  <c r="P7" s="1"/>
  <c r="O11"/>
  <c r="P11" s="1"/>
  <c r="O15"/>
  <c r="O21"/>
  <c r="L622" i="10" s="1"/>
  <c r="K26" i="17"/>
  <c r="L26" s="1"/>
  <c r="K34"/>
  <c r="L34" s="1"/>
  <c r="B31"/>
  <c r="AV31" s="1"/>
  <c r="Z7"/>
  <c r="Z8"/>
  <c r="Z9"/>
  <c r="Z10"/>
  <c r="Z11" s="1"/>
  <c r="Z12" s="1"/>
  <c r="Z13" s="1"/>
  <c r="Z14" s="1"/>
  <c r="Z15" s="1"/>
  <c r="Z16" s="1"/>
  <c r="Z17" s="1"/>
  <c r="Z18" s="1"/>
  <c r="Z19" s="1"/>
  <c r="Z20" s="1"/>
  <c r="Z21" s="1"/>
  <c r="Z22" s="1"/>
  <c r="Z23" s="1"/>
  <c r="Z24" s="1"/>
  <c r="Z25" s="1"/>
  <c r="Z26" s="1"/>
  <c r="Z27" s="1"/>
  <c r="Z28" s="1"/>
  <c r="Z29" s="1"/>
  <c r="Z30" s="1"/>
  <c r="Z31" s="1"/>
  <c r="Z32" s="1"/>
  <c r="Z33" s="1"/>
  <c r="Z34" s="1"/>
  <c r="Z35" s="1"/>
  <c r="E27"/>
  <c r="AY27" s="1"/>
  <c r="D9"/>
  <c r="AX9" s="1"/>
  <c r="AB19"/>
  <c r="AC19" s="1"/>
  <c r="N130" i="10"/>
  <c r="AH7" i="17"/>
  <c r="B43" i="10"/>
  <c r="Q1027"/>
  <c r="BJ28" i="17"/>
  <c r="L909" i="10"/>
  <c r="C950"/>
  <c r="AJ33" i="17"/>
  <c r="R868" i="10"/>
  <c r="P499"/>
  <c r="J786"/>
  <c r="A6" i="22"/>
  <c r="AU6" s="1"/>
  <c r="Y48" i="23"/>
  <c r="D6" i="22"/>
  <c r="AX6" s="1"/>
  <c r="T14" i="17"/>
  <c r="X103" i="10"/>
  <c r="I6" i="17"/>
  <c r="V10"/>
  <c r="R26"/>
  <c r="M6"/>
  <c r="BD25"/>
  <c r="H868" i="10"/>
  <c r="N499"/>
  <c r="C1073"/>
  <c r="AB23" i="17"/>
  <c r="AC23" s="1"/>
  <c r="D17"/>
  <c r="AX17" s="1"/>
  <c r="BF32"/>
  <c r="R1196" i="10"/>
  <c r="V35" i="17"/>
  <c r="BB28"/>
  <c r="B17"/>
  <c r="AV17" s="1"/>
  <c r="F535" i="10"/>
  <c r="D26" i="17"/>
  <c r="AX26" s="1"/>
  <c r="AB22"/>
  <c r="AC22" s="1"/>
  <c r="Q294" i="10"/>
  <c r="AD294" s="1"/>
  <c r="BN27" i="17"/>
  <c r="BP27"/>
  <c r="BN30"/>
  <c r="Q499" i="10"/>
  <c r="AD499" s="1"/>
  <c r="BL18" i="17"/>
  <c r="BL8"/>
  <c r="H786" i="10"/>
  <c r="K786"/>
  <c r="AA786" s="1"/>
  <c r="AB16" i="17"/>
  <c r="AC16" s="1"/>
  <c r="B330" i="10"/>
  <c r="AH8" i="17"/>
  <c r="B494" i="10"/>
  <c r="AB15" i="17"/>
  <c r="AC15" s="1"/>
  <c r="F23"/>
  <c r="AZ23" s="1"/>
  <c r="F7"/>
  <c r="AZ7" s="1"/>
  <c r="AH30"/>
  <c r="F166" i="10"/>
  <c r="BP35" i="17"/>
  <c r="AB17"/>
  <c r="AC17" s="1"/>
  <c r="AB25"/>
  <c r="AC25" s="1"/>
  <c r="D11"/>
  <c r="AX11" s="1"/>
  <c r="D19"/>
  <c r="AX19" s="1"/>
  <c r="Q904" i="10"/>
  <c r="AB28" i="17"/>
  <c r="AC28" s="1"/>
  <c r="AI10"/>
  <c r="AF28"/>
  <c r="K2" i="10"/>
  <c r="K945"/>
  <c r="AI11" i="17"/>
  <c r="D22"/>
  <c r="AX22" s="1"/>
  <c r="BF18"/>
  <c r="Q371" i="10"/>
  <c r="H335"/>
  <c r="AI29" i="17"/>
  <c r="BF14"/>
  <c r="F27"/>
  <c r="AZ27" s="1"/>
  <c r="S868" i="10"/>
  <c r="AE868" s="1"/>
  <c r="K1109"/>
  <c r="D909"/>
  <c r="F207"/>
  <c r="D16" i="17"/>
  <c r="AX16" s="1"/>
  <c r="AH33"/>
  <c r="AH32"/>
  <c r="Q740" i="10"/>
  <c r="Q412"/>
  <c r="AH12" i="17"/>
  <c r="Q2" i="10"/>
  <c r="F1068"/>
  <c r="AI26" i="17"/>
  <c r="E22"/>
  <c r="AY22" s="1"/>
  <c r="AI20"/>
  <c r="E18"/>
  <c r="AY18" s="1"/>
  <c r="F412" i="10"/>
  <c r="E6" i="17"/>
  <c r="AY6" s="1"/>
  <c r="F32"/>
  <c r="AZ32" s="1"/>
  <c r="AJ26"/>
  <c r="F20"/>
  <c r="AZ20" s="1"/>
  <c r="K494" i="10"/>
  <c r="K412"/>
  <c r="AJ12" i="17"/>
  <c r="K248" i="10"/>
  <c r="A95" i="20"/>
  <c r="A15"/>
  <c r="C868" i="10"/>
  <c r="C786"/>
  <c r="B25" i="17"/>
  <c r="AV25" s="1"/>
  <c r="AA23"/>
  <c r="B617" i="10"/>
  <c r="C540"/>
  <c r="AA15" i="17"/>
  <c r="C376" i="10"/>
  <c r="C294"/>
  <c r="C212"/>
  <c r="B9" i="17"/>
  <c r="AV9" s="1"/>
  <c r="B7"/>
  <c r="AV7" s="1"/>
  <c r="D27"/>
  <c r="AX27" s="1"/>
  <c r="B33"/>
  <c r="AV33" s="1"/>
  <c r="Q945" i="10"/>
  <c r="R458"/>
  <c r="Q991"/>
  <c r="AD991" s="1"/>
  <c r="P991"/>
  <c r="P909"/>
  <c r="F663"/>
  <c r="K658"/>
  <c r="K576"/>
  <c r="AJ30" i="17"/>
  <c r="AH14"/>
  <c r="AI28"/>
  <c r="F30"/>
  <c r="AZ30" s="1"/>
  <c r="F24"/>
  <c r="AZ24" s="1"/>
  <c r="D31"/>
  <c r="AX31" s="1"/>
  <c r="E11"/>
  <c r="AY11" s="1"/>
  <c r="F1027" i="10"/>
  <c r="B863"/>
  <c r="AA19" i="17"/>
  <c r="AA17"/>
  <c r="BN21"/>
  <c r="BN25"/>
  <c r="AB31"/>
  <c r="AC31" s="1"/>
  <c r="B32"/>
  <c r="AV32" s="1"/>
  <c r="B1068" i="10"/>
  <c r="Q781"/>
  <c r="AH21" i="17"/>
  <c r="AH17"/>
  <c r="F781" i="10"/>
  <c r="E23" i="17"/>
  <c r="AY23" s="1"/>
  <c r="F617" i="10"/>
  <c r="AI19" i="17"/>
  <c r="F371" i="10"/>
  <c r="F289"/>
  <c r="AJ31" i="17"/>
  <c r="AJ25"/>
  <c r="K453" i="10"/>
  <c r="AJ15" i="17"/>
  <c r="K125" i="10"/>
  <c r="AJ7" i="17"/>
  <c r="K43" i="10"/>
  <c r="E294"/>
  <c r="X294" s="1"/>
  <c r="Q868"/>
  <c r="AD868" s="1"/>
  <c r="BF25" i="17"/>
  <c r="C909" i="10"/>
  <c r="AA22" i="17"/>
  <c r="B20"/>
  <c r="AV20" s="1"/>
  <c r="C253" i="10"/>
  <c r="C89"/>
  <c r="AF33" i="17"/>
  <c r="AF29"/>
  <c r="D14"/>
  <c r="AX14" s="1"/>
  <c r="D10"/>
  <c r="AX10" s="1"/>
  <c r="BJ8"/>
  <c r="Q786" i="10"/>
  <c r="AD786" s="1"/>
  <c r="D868"/>
  <c r="BB27" i="17"/>
  <c r="BN13"/>
  <c r="P294" i="10"/>
  <c r="AF24" i="17"/>
  <c r="F43" i="10"/>
  <c r="K617"/>
  <c r="D991"/>
  <c r="AH13" i="17"/>
  <c r="AH9"/>
  <c r="K166" i="10"/>
  <c r="K84"/>
  <c r="BB30" i="17"/>
  <c r="AH34"/>
  <c r="E7"/>
  <c r="AY7" s="1"/>
  <c r="AH27"/>
  <c r="E868" i="10"/>
  <c r="X868" s="1"/>
  <c r="BH25" i="17"/>
  <c r="M909" i="10"/>
  <c r="AB909" s="1"/>
  <c r="F7" i="23"/>
  <c r="BD6" i="22"/>
  <c r="I335" i="10"/>
  <c r="Z335" s="1"/>
  <c r="E909"/>
  <c r="X909" s="1"/>
  <c r="E991"/>
  <c r="X991" s="1"/>
  <c r="AN85" i="21" l="1"/>
  <c r="AN87"/>
  <c r="P27"/>
  <c r="AJ21" i="17"/>
  <c r="AH10"/>
  <c r="F8"/>
  <c r="AZ8" s="1"/>
  <c r="F10"/>
  <c r="AZ10" s="1"/>
  <c r="AB32"/>
  <c r="AC32" s="1"/>
  <c r="F21"/>
  <c r="AZ21" s="1"/>
  <c r="AB10"/>
  <c r="AC10" s="1"/>
  <c r="AF10"/>
  <c r="AB18"/>
  <c r="AC18" s="1"/>
  <c r="K371" i="10"/>
  <c r="F17" i="17"/>
  <c r="AZ17" s="1"/>
  <c r="F19"/>
  <c r="AZ19" s="1"/>
  <c r="K781" i="10"/>
  <c r="F31" i="17"/>
  <c r="AZ31" s="1"/>
  <c r="B21"/>
  <c r="AV21" s="1"/>
  <c r="C458" i="10"/>
  <c r="D8" i="17"/>
  <c r="AX8" s="1"/>
  <c r="E10"/>
  <c r="AY10" s="1"/>
  <c r="AH26"/>
  <c r="F494" i="10"/>
  <c r="F576"/>
  <c r="E24" i="17"/>
  <c r="AY24" s="1"/>
  <c r="AH18"/>
  <c r="AB24"/>
  <c r="AC24" s="1"/>
  <c r="AA7"/>
  <c r="AA9"/>
  <c r="B11"/>
  <c r="AV11" s="1"/>
  <c r="AA13"/>
  <c r="B371" i="10"/>
  <c r="B19" i="17"/>
  <c r="AV19" s="1"/>
  <c r="AA21"/>
  <c r="C622" i="10"/>
  <c r="B699"/>
  <c r="AA25" i="17"/>
  <c r="B27"/>
  <c r="AV27" s="1"/>
  <c r="F12"/>
  <c r="AZ12" s="1"/>
  <c r="E8"/>
  <c r="AY8" s="1"/>
  <c r="E16"/>
  <c r="AY16" s="1"/>
  <c r="AI18"/>
  <c r="E20"/>
  <c r="AY20" s="1"/>
  <c r="F822" i="10"/>
  <c r="E30" i="17"/>
  <c r="AY30" s="1"/>
  <c r="AI32"/>
  <c r="Q248" i="10"/>
  <c r="AH16" i="17"/>
  <c r="AH24"/>
  <c r="Q1068" i="10"/>
  <c r="C1032"/>
  <c r="AA31" i="17"/>
  <c r="B945" i="10"/>
  <c r="C130"/>
  <c r="AA29" i="17"/>
  <c r="K863" i="10"/>
  <c r="AA11" i="17"/>
  <c r="F740" i="10"/>
  <c r="Q658"/>
  <c r="C1155"/>
  <c r="B289"/>
  <c r="C704"/>
  <c r="D34" i="17"/>
  <c r="AX34" s="1"/>
  <c r="AJ27"/>
  <c r="AH20"/>
  <c r="AA34"/>
  <c r="B1150" i="10"/>
  <c r="AA27" i="17"/>
  <c r="B23"/>
  <c r="AV23" s="1"/>
  <c r="B535" i="10"/>
  <c r="B453"/>
  <c r="B15" i="17"/>
  <c r="AV15" s="1"/>
  <c r="B207" i="10"/>
  <c r="C48"/>
  <c r="AB26" i="17"/>
  <c r="AC26" s="1"/>
  <c r="D32"/>
  <c r="AX32" s="1"/>
  <c r="D28"/>
  <c r="AX28" s="1"/>
  <c r="AG29"/>
  <c r="AG25"/>
  <c r="AG17"/>
  <c r="AH28"/>
  <c r="Q822" i="10"/>
  <c r="AH22" i="17"/>
  <c r="Q494" i="10"/>
  <c r="Q166"/>
  <c r="E32" i="17"/>
  <c r="AY32" s="1"/>
  <c r="E28"/>
  <c r="AY28" s="1"/>
  <c r="F84" i="10"/>
  <c r="AJ17" i="17"/>
  <c r="AJ8"/>
  <c r="F27" i="22"/>
  <c r="AZ27" s="1"/>
  <c r="F31"/>
  <c r="AZ31" s="1"/>
  <c r="E16"/>
  <c r="AY16" s="1"/>
  <c r="AI22"/>
  <c r="F986" i="23"/>
  <c r="Q330"/>
  <c r="Q658"/>
  <c r="Q986"/>
  <c r="D12" i="22"/>
  <c r="AX12" s="1"/>
  <c r="D20"/>
  <c r="AX20" s="1"/>
  <c r="D28"/>
  <c r="AX28" s="1"/>
  <c r="D12" i="18"/>
  <c r="AD12" i="22" s="1"/>
  <c r="AB16"/>
  <c r="AC16" s="1"/>
  <c r="D28" i="18"/>
  <c r="AD28" i="22" s="1"/>
  <c r="AH34"/>
  <c r="D34"/>
  <c r="AX34" s="1"/>
  <c r="D46"/>
  <c r="AX46" s="1"/>
  <c r="D60" i="18"/>
  <c r="C60" i="22" s="1"/>
  <c r="AW60" s="1"/>
  <c r="AA7"/>
  <c r="B125" i="23"/>
  <c r="AA11" i="22"/>
  <c r="AA15"/>
  <c r="B535" i="23"/>
  <c r="B699"/>
  <c r="B781"/>
  <c r="AA27" i="22"/>
  <c r="AA31"/>
  <c r="D44" i="18"/>
  <c r="C44" i="22" s="1"/>
  <c r="AW44" s="1"/>
  <c r="D38" i="18"/>
  <c r="C38" i="22" s="1"/>
  <c r="AW38" s="1"/>
  <c r="D46" i="18"/>
  <c r="C46" i="22" s="1"/>
  <c r="AW46" s="1"/>
  <c r="D54" i="18"/>
  <c r="C54" i="22" s="1"/>
  <c r="AW54" s="1"/>
  <c r="AN65" i="21"/>
  <c r="AN66"/>
  <c r="X117" i="10" s="1"/>
  <c r="T121" s="1"/>
  <c r="AN67" i="21"/>
  <c r="X158" i="10" s="1"/>
  <c r="T162" s="1"/>
  <c r="AN68" i="21"/>
  <c r="X199" i="10" s="1"/>
  <c r="T203" s="1"/>
  <c r="AN69" i="21"/>
  <c r="X240" i="10" s="1"/>
  <c r="T244" s="1"/>
  <c r="AN70" i="21"/>
  <c r="X281" i="10" s="1"/>
  <c r="T285" s="1"/>
  <c r="AN71" i="21"/>
  <c r="X322" i="10" s="1"/>
  <c r="T326" s="1"/>
  <c r="AN72" i="21"/>
  <c r="X363" i="10" s="1"/>
  <c r="T367" s="1"/>
  <c r="AN73" i="21"/>
  <c r="X404" i="10" s="1"/>
  <c r="T408" s="1"/>
  <c r="AN74" i="21"/>
  <c r="X445" i="10" s="1"/>
  <c r="T449" s="1"/>
  <c r="AN75" i="21"/>
  <c r="X486" i="10" s="1"/>
  <c r="T490" s="1"/>
  <c r="AN76" i="21"/>
  <c r="X527" i="10" s="1"/>
  <c r="T531" s="1"/>
  <c r="AN77" i="21"/>
  <c r="X568" i="10" s="1"/>
  <c r="T572" s="1"/>
  <c r="AN78" i="21"/>
  <c r="X609" i="10" s="1"/>
  <c r="T613" s="1"/>
  <c r="AN79" i="21"/>
  <c r="AN80"/>
  <c r="AN81"/>
  <c r="AN82"/>
  <c r="AN83"/>
  <c r="AN84"/>
  <c r="P17"/>
  <c r="P21"/>
  <c r="P35"/>
  <c r="Y1046" i="23"/>
  <c r="P253" i="10"/>
  <c r="Q125"/>
  <c r="Q289"/>
  <c r="AH19" i="17"/>
  <c r="D29"/>
  <c r="AX29" s="1"/>
  <c r="D33"/>
  <c r="AX33" s="1"/>
  <c r="B166" i="10"/>
  <c r="C663"/>
  <c r="K289"/>
  <c r="AI13" i="17"/>
  <c r="AI15"/>
  <c r="E19"/>
  <c r="AY19" s="1"/>
  <c r="E21"/>
  <c r="AY21" s="1"/>
  <c r="E25"/>
  <c r="AY25" s="1"/>
  <c r="AI27"/>
  <c r="Q453" i="10"/>
  <c r="Q617"/>
  <c r="AH25" i="17"/>
  <c r="C171" i="10"/>
  <c r="AI31" i="17"/>
  <c r="F453" i="10"/>
  <c r="AJ34" i="17"/>
  <c r="F26"/>
  <c r="AZ26" s="1"/>
  <c r="AH29"/>
  <c r="AF27"/>
  <c r="F16"/>
  <c r="AZ16" s="1"/>
  <c r="AJ20"/>
  <c r="AJ22"/>
  <c r="K1068" i="10"/>
  <c r="AJ32" i="17"/>
  <c r="BN7"/>
  <c r="E29"/>
  <c r="AY29" s="1"/>
  <c r="Q699" i="10"/>
  <c r="AJ28" i="17"/>
  <c r="D23"/>
  <c r="AX23" s="1"/>
  <c r="D15"/>
  <c r="AX15" s="1"/>
  <c r="D7"/>
  <c r="AX7" s="1"/>
  <c r="AB21"/>
  <c r="AC21" s="1"/>
  <c r="AB13"/>
  <c r="AC13" s="1"/>
  <c r="C991" i="10"/>
  <c r="D13" i="17"/>
  <c r="AX13" s="1"/>
  <c r="J32"/>
  <c r="F34"/>
  <c r="AZ34" s="1"/>
  <c r="D25"/>
  <c r="AX25" s="1"/>
  <c r="AB27"/>
  <c r="AC27" s="1"/>
  <c r="D21"/>
  <c r="AX21" s="1"/>
  <c r="AA30"/>
  <c r="AF21"/>
  <c r="AF15"/>
  <c r="AF11"/>
  <c r="AG32"/>
  <c r="AG26"/>
  <c r="AH31"/>
  <c r="Q535" i="10"/>
  <c r="AH15" i="17"/>
  <c r="Q207" i="10"/>
  <c r="E31" i="17"/>
  <c r="AY31" s="1"/>
  <c r="AI25"/>
  <c r="K1150" i="10"/>
  <c r="AJ16" i="17"/>
  <c r="F11" i="22"/>
  <c r="AZ11" s="1"/>
  <c r="Q371" i="23"/>
  <c r="Q699"/>
  <c r="Q1027"/>
  <c r="D11" i="22"/>
  <c r="AX11" s="1"/>
  <c r="AF27"/>
  <c r="AB21"/>
  <c r="AC21" s="1"/>
  <c r="F16"/>
  <c r="AZ16" s="1"/>
  <c r="F20"/>
  <c r="AZ20" s="1"/>
  <c r="K740" i="23"/>
  <c r="F28" i="22"/>
  <c r="AZ28" s="1"/>
  <c r="F125" i="23"/>
  <c r="F289"/>
  <c r="E21" i="22"/>
  <c r="AY21" s="1"/>
  <c r="AI25"/>
  <c r="D39"/>
  <c r="AX39" s="1"/>
  <c r="AF43"/>
  <c r="D49"/>
  <c r="AX49" s="1"/>
  <c r="AF53"/>
  <c r="D45" i="18"/>
  <c r="C45" i="22" s="1"/>
  <c r="AW45" s="1"/>
  <c r="D55" i="18"/>
  <c r="AD55" i="22" s="1"/>
  <c r="F34"/>
  <c r="AZ34" s="1"/>
  <c r="D59"/>
  <c r="AX59" s="1"/>
  <c r="D65"/>
  <c r="AX65" s="1"/>
  <c r="B166" i="23"/>
  <c r="B494"/>
  <c r="B822"/>
  <c r="AN88" i="21"/>
  <c r="F2221" i="23"/>
  <c r="BP15" i="17"/>
  <c r="BH14"/>
  <c r="A7"/>
  <c r="AU7" s="1"/>
  <c r="BN33"/>
  <c r="P48" i="10"/>
  <c r="T33" i="17"/>
  <c r="R16"/>
  <c r="V15"/>
  <c r="BQ15" s="1"/>
  <c r="AN153" i="20"/>
  <c r="AN151"/>
  <c r="AN149"/>
  <c r="AN147"/>
  <c r="AN145"/>
  <c r="AN143"/>
  <c r="AN141"/>
  <c r="AN139"/>
  <c r="AN137"/>
  <c r="AN135"/>
  <c r="AN133"/>
  <c r="AN131"/>
  <c r="AN129"/>
  <c r="AN127"/>
  <c r="AN125"/>
  <c r="AN123"/>
  <c r="AN121"/>
  <c r="AN119"/>
  <c r="AN117"/>
  <c r="AN115"/>
  <c r="AN113"/>
  <c r="AN111"/>
  <c r="AN109"/>
  <c r="AN107"/>
  <c r="X568" i="23" s="1"/>
  <c r="T572" s="1"/>
  <c r="AN105" i="20"/>
  <c r="X486" i="23" s="1"/>
  <c r="T490" s="1"/>
  <c r="AN103" i="20"/>
  <c r="X404" i="23" s="1"/>
  <c r="T408" s="1"/>
  <c r="AN101" i="20"/>
  <c r="X322" i="23" s="1"/>
  <c r="T326" s="1"/>
  <c r="AN99" i="20"/>
  <c r="X240" i="23" s="1"/>
  <c r="T244" s="1"/>
  <c r="AN97" i="20"/>
  <c r="X158" i="23" s="1"/>
  <c r="T162" s="1"/>
  <c r="AN95" i="20"/>
  <c r="X76" i="23" s="1"/>
  <c r="T80" s="1"/>
  <c r="AN86" i="21"/>
  <c r="AN89"/>
  <c r="AN90"/>
  <c r="AN91"/>
  <c r="AN92"/>
  <c r="P73" i="20"/>
  <c r="AN152"/>
  <c r="AN150"/>
  <c r="AN148"/>
  <c r="AN146"/>
  <c r="AN144"/>
  <c r="AN142"/>
  <c r="AN140"/>
  <c r="AN138"/>
  <c r="AN136"/>
  <c r="AN134"/>
  <c r="AN132"/>
  <c r="AN130"/>
  <c r="AN128"/>
  <c r="AN126"/>
  <c r="AN124"/>
  <c r="AN122"/>
  <c r="AN120"/>
  <c r="AN118"/>
  <c r="AN116"/>
  <c r="AN114"/>
  <c r="AN112"/>
  <c r="AN110"/>
  <c r="AN108"/>
  <c r="X609" i="23" s="1"/>
  <c r="T613" s="1"/>
  <c r="AN106" i="20"/>
  <c r="X527" i="23" s="1"/>
  <c r="T531" s="1"/>
  <c r="AN104" i="20"/>
  <c r="X445" i="23" s="1"/>
  <c r="T449" s="1"/>
  <c r="AN102" i="20"/>
  <c r="X363" i="23" s="1"/>
  <c r="T367" s="1"/>
  <c r="AN100" i="20"/>
  <c r="X281" i="23" s="1"/>
  <c r="T285" s="1"/>
  <c r="AN98" i="20"/>
  <c r="X199" i="23" s="1"/>
  <c r="T203" s="1"/>
  <c r="AN96" i="20"/>
  <c r="X117" i="23" s="1"/>
  <c r="T121" s="1"/>
  <c r="AN64" i="21"/>
  <c r="X35" i="10" s="1"/>
  <c r="T39" s="1"/>
  <c r="BG34" i="22"/>
  <c r="L34"/>
  <c r="L33"/>
  <c r="BG33"/>
  <c r="H1073" i="23"/>
  <c r="BG32" i="22"/>
  <c r="L32"/>
  <c r="H827" i="23"/>
  <c r="BG26" i="22"/>
  <c r="L26"/>
  <c r="L25"/>
  <c r="BG25"/>
  <c r="L13"/>
  <c r="BG13"/>
  <c r="L11"/>
  <c r="BG11"/>
  <c r="H130" i="23"/>
  <c r="L9" i="22"/>
  <c r="BG9"/>
  <c r="AN93" i="21"/>
  <c r="BF17" i="17"/>
  <c r="L17"/>
  <c r="H540" i="10"/>
  <c r="L19" i="17"/>
  <c r="BF11"/>
  <c r="L11"/>
  <c r="BG64" i="22"/>
  <c r="L64"/>
  <c r="H2344" i="23"/>
  <c r="L63" i="22"/>
  <c r="BG63"/>
  <c r="BG62"/>
  <c r="L62"/>
  <c r="L61"/>
  <c r="BG61"/>
  <c r="BG60"/>
  <c r="L60"/>
  <c r="L59"/>
  <c r="BG59"/>
  <c r="BG58"/>
  <c r="L58"/>
  <c r="L57"/>
  <c r="BG57"/>
  <c r="BG56"/>
  <c r="L56"/>
  <c r="L55"/>
  <c r="BG55"/>
  <c r="BF54"/>
  <c r="BG54"/>
  <c r="L54"/>
  <c r="H1934" i="23"/>
  <c r="L53" i="22"/>
  <c r="BG53"/>
  <c r="BG52"/>
  <c r="L52"/>
  <c r="L51"/>
  <c r="BG51"/>
  <c r="BG50"/>
  <c r="L50"/>
  <c r="L49"/>
  <c r="BG49"/>
  <c r="BG48"/>
  <c r="L48"/>
  <c r="H1688" i="23"/>
  <c r="L47" i="22"/>
  <c r="BG47"/>
  <c r="BG46"/>
  <c r="L46"/>
  <c r="L45"/>
  <c r="I1606" i="23" s="1"/>
  <c r="Z1606" s="1"/>
  <c r="BG45" i="22"/>
  <c r="BG44"/>
  <c r="L44"/>
  <c r="H1524" i="23"/>
  <c r="L43" i="22"/>
  <c r="BG43"/>
  <c r="BG42"/>
  <c r="L42"/>
  <c r="L41"/>
  <c r="BG41"/>
  <c r="BG40"/>
  <c r="L40"/>
  <c r="L39"/>
  <c r="BG39"/>
  <c r="BG38"/>
  <c r="L38"/>
  <c r="L37"/>
  <c r="BG37"/>
  <c r="BG36"/>
  <c r="L36"/>
  <c r="L29"/>
  <c r="BG29"/>
  <c r="H745" i="23"/>
  <c r="BG24" i="22"/>
  <c r="L24"/>
  <c r="L23"/>
  <c r="BG23"/>
  <c r="H663" i="23"/>
  <c r="BG22" i="22"/>
  <c r="L22"/>
  <c r="L21"/>
  <c r="BG21"/>
  <c r="BG20"/>
  <c r="L20"/>
  <c r="L19"/>
  <c r="BG19"/>
  <c r="H499" i="23"/>
  <c r="BG18" i="22"/>
  <c r="L18"/>
  <c r="L17"/>
  <c r="BG17"/>
  <c r="BG16"/>
  <c r="L16"/>
  <c r="BG14"/>
  <c r="L14"/>
  <c r="BG8"/>
  <c r="L8"/>
  <c r="BG7"/>
  <c r="L7"/>
  <c r="BG6"/>
  <c r="L6"/>
  <c r="L65"/>
  <c r="BG65"/>
  <c r="BF13" i="17"/>
  <c r="L13"/>
  <c r="BF20"/>
  <c r="P335" i="10"/>
  <c r="BF23" i="17"/>
  <c r="X650" i="23"/>
  <c r="T654" s="1"/>
  <c r="R2303"/>
  <c r="N65" i="22"/>
  <c r="J2426" i="23"/>
  <c r="BH65" i="22"/>
  <c r="D6" i="18"/>
  <c r="C6" i="17" s="1"/>
  <c r="AW6" s="1"/>
  <c r="B2" i="10"/>
  <c r="AA6" i="17"/>
  <c r="C7" i="10"/>
  <c r="Y1579" i="23"/>
  <c r="BF62" i="22"/>
  <c r="N6" i="17"/>
  <c r="H7" i="10"/>
  <c r="S171"/>
  <c r="AE171" s="1"/>
  <c r="BQ10" i="17"/>
  <c r="BD6"/>
  <c r="O48" i="10"/>
  <c r="AC48" s="1"/>
  <c r="K1114"/>
  <c r="AA1114" s="1"/>
  <c r="AJ156" i="20"/>
  <c r="AJ158"/>
  <c r="AJ154"/>
  <c r="AJ159"/>
  <c r="AJ155"/>
  <c r="AJ157"/>
  <c r="AD156"/>
  <c r="AD158"/>
  <c r="AD154"/>
  <c r="AD159"/>
  <c r="AD155"/>
  <c r="AD157"/>
  <c r="Q157"/>
  <c r="Q158"/>
  <c r="Q154"/>
  <c r="Q159"/>
  <c r="Q155"/>
  <c r="Q156"/>
  <c r="K157"/>
  <c r="K154"/>
  <c r="K159"/>
  <c r="K156"/>
  <c r="K158"/>
  <c r="K155"/>
  <c r="S156"/>
  <c r="S158"/>
  <c r="S154"/>
  <c r="S159"/>
  <c r="S155"/>
  <c r="S157"/>
  <c r="U157"/>
  <c r="U156"/>
  <c r="U158"/>
  <c r="U154"/>
  <c r="U159"/>
  <c r="U155"/>
  <c r="Y157"/>
  <c r="Y156"/>
  <c r="Y158"/>
  <c r="Y154"/>
  <c r="Y159"/>
  <c r="Y155"/>
  <c r="T157"/>
  <c r="T158"/>
  <c r="T154"/>
  <c r="T159"/>
  <c r="T155"/>
  <c r="T156"/>
  <c r="R156"/>
  <c r="R157"/>
  <c r="R158"/>
  <c r="R154"/>
  <c r="R159"/>
  <c r="R155"/>
  <c r="O157"/>
  <c r="O158"/>
  <c r="O159"/>
  <c r="O155"/>
  <c r="O156"/>
  <c r="O154"/>
  <c r="L77"/>
  <c r="L76"/>
  <c r="L79"/>
  <c r="L75"/>
  <c r="L74"/>
  <c r="L78"/>
  <c r="N76"/>
  <c r="N77"/>
  <c r="N79"/>
  <c r="N75"/>
  <c r="N74"/>
  <c r="N78"/>
  <c r="R77"/>
  <c r="R76"/>
  <c r="R79"/>
  <c r="R75"/>
  <c r="R74"/>
  <c r="R78"/>
  <c r="S77"/>
  <c r="S76"/>
  <c r="S79"/>
  <c r="S75"/>
  <c r="S74"/>
  <c r="S78"/>
  <c r="T77"/>
  <c r="T76"/>
  <c r="T79"/>
  <c r="T75"/>
  <c r="T74"/>
  <c r="T78"/>
  <c r="V77"/>
  <c r="V76"/>
  <c r="V79"/>
  <c r="V75"/>
  <c r="V74"/>
  <c r="V78"/>
  <c r="X77"/>
  <c r="X76"/>
  <c r="X79"/>
  <c r="X75"/>
  <c r="X74"/>
  <c r="X78"/>
  <c r="Z77"/>
  <c r="Z76"/>
  <c r="Z79"/>
  <c r="Z75"/>
  <c r="Z74"/>
  <c r="Z78"/>
  <c r="AB77"/>
  <c r="AB76"/>
  <c r="AB79"/>
  <c r="AB75"/>
  <c r="AB74"/>
  <c r="AB78"/>
  <c r="AD77"/>
  <c r="AD76"/>
  <c r="AD79"/>
  <c r="AD75"/>
  <c r="AD74"/>
  <c r="AD78"/>
  <c r="AI76"/>
  <c r="AI77"/>
  <c r="AI79"/>
  <c r="AI75"/>
  <c r="AI74"/>
  <c r="AI78"/>
  <c r="AK76"/>
  <c r="AK77"/>
  <c r="AK79"/>
  <c r="AK75"/>
  <c r="AK74"/>
  <c r="AK78"/>
  <c r="AM76"/>
  <c r="AM77"/>
  <c r="AM79"/>
  <c r="AM75"/>
  <c r="AM74"/>
  <c r="AM78"/>
  <c r="AQ76"/>
  <c r="AQ77"/>
  <c r="AQ79"/>
  <c r="AQ75"/>
  <c r="AQ74"/>
  <c r="AQ78"/>
  <c r="AS76"/>
  <c r="AS77"/>
  <c r="AS79"/>
  <c r="AS75"/>
  <c r="AS74"/>
  <c r="AS78"/>
  <c r="AF156"/>
  <c r="AF158"/>
  <c r="AF154"/>
  <c r="AF159"/>
  <c r="AF155"/>
  <c r="AF157"/>
  <c r="AM157"/>
  <c r="AM156"/>
  <c r="AM158"/>
  <c r="AM154"/>
  <c r="AM159"/>
  <c r="AM155"/>
  <c r="AV77"/>
  <c r="AV79"/>
  <c r="AV76"/>
  <c r="AV75"/>
  <c r="AV78"/>
  <c r="AV74"/>
  <c r="AX77"/>
  <c r="AX79"/>
  <c r="AX76"/>
  <c r="AX75"/>
  <c r="AX78"/>
  <c r="AX74"/>
  <c r="AP77"/>
  <c r="AP79"/>
  <c r="AP76"/>
  <c r="AP75"/>
  <c r="AP78"/>
  <c r="AP74"/>
  <c r="AG157"/>
  <c r="AG156"/>
  <c r="AG158"/>
  <c r="AG154"/>
  <c r="AG159"/>
  <c r="AG155"/>
  <c r="AI157"/>
  <c r="AI156"/>
  <c r="AI158"/>
  <c r="AI154"/>
  <c r="AI159"/>
  <c r="AI155"/>
  <c r="L49" i="21"/>
  <c r="L45"/>
  <c r="L46"/>
  <c r="L47"/>
  <c r="L44"/>
  <c r="L48"/>
  <c r="N49"/>
  <c r="N45"/>
  <c r="N44"/>
  <c r="N46"/>
  <c r="N47"/>
  <c r="N48"/>
  <c r="R49"/>
  <c r="R45"/>
  <c r="R46"/>
  <c r="R47"/>
  <c r="R44"/>
  <c r="R48"/>
  <c r="S49"/>
  <c r="S45"/>
  <c r="S46"/>
  <c r="S47"/>
  <c r="S44"/>
  <c r="S48"/>
  <c r="T49"/>
  <c r="T45"/>
  <c r="T46"/>
  <c r="T47"/>
  <c r="T44"/>
  <c r="T48"/>
  <c r="V49"/>
  <c r="V45"/>
  <c r="V46"/>
  <c r="V47"/>
  <c r="V44"/>
  <c r="V48"/>
  <c r="X49"/>
  <c r="X45"/>
  <c r="X47"/>
  <c r="X44"/>
  <c r="X46"/>
  <c r="X48"/>
  <c r="Z49"/>
  <c r="Z45"/>
  <c r="Z47"/>
  <c r="Z44"/>
  <c r="Z46"/>
  <c r="Z48"/>
  <c r="AB49"/>
  <c r="AB45"/>
  <c r="AB47"/>
  <c r="AB44"/>
  <c r="AB46"/>
  <c r="AB48"/>
  <c r="AD49"/>
  <c r="AD45"/>
  <c r="AD47"/>
  <c r="AD44"/>
  <c r="AD46"/>
  <c r="AD48"/>
  <c r="AI45"/>
  <c r="AI49"/>
  <c r="AI47"/>
  <c r="AI44"/>
  <c r="AI46"/>
  <c r="AI48"/>
  <c r="AK49"/>
  <c r="AK45"/>
  <c r="AK47"/>
  <c r="AK44"/>
  <c r="AK46"/>
  <c r="AK48"/>
  <c r="AM49"/>
  <c r="AM45"/>
  <c r="AM47"/>
  <c r="AM44"/>
  <c r="AM46"/>
  <c r="AM48"/>
  <c r="AO49"/>
  <c r="AO45"/>
  <c r="AO47"/>
  <c r="AO44"/>
  <c r="AO46"/>
  <c r="AO48"/>
  <c r="AQ49"/>
  <c r="AQ45"/>
  <c r="AQ47"/>
  <c r="AQ44"/>
  <c r="AQ46"/>
  <c r="AQ48"/>
  <c r="AS49"/>
  <c r="AS45"/>
  <c r="AS47"/>
  <c r="AS44"/>
  <c r="AS46"/>
  <c r="AS48"/>
  <c r="AU49"/>
  <c r="AU45"/>
  <c r="AU47"/>
  <c r="AU44"/>
  <c r="AU46"/>
  <c r="AU48"/>
  <c r="AW49"/>
  <c r="AW45"/>
  <c r="AW47"/>
  <c r="AW44"/>
  <c r="AW46"/>
  <c r="AW48"/>
  <c r="K95"/>
  <c r="K99"/>
  <c r="K97"/>
  <c r="K94"/>
  <c r="K96"/>
  <c r="K98"/>
  <c r="O99"/>
  <c r="O95"/>
  <c r="O97"/>
  <c r="O98"/>
  <c r="O96"/>
  <c r="O94"/>
  <c r="Q99"/>
  <c r="Q95"/>
  <c r="Q97"/>
  <c r="Q98"/>
  <c r="Q96"/>
  <c r="Q94"/>
  <c r="S99"/>
  <c r="S95"/>
  <c r="S96"/>
  <c r="S98"/>
  <c r="S97"/>
  <c r="S94"/>
  <c r="T99"/>
  <c r="T95"/>
  <c r="T97"/>
  <c r="T98"/>
  <c r="T96"/>
  <c r="T94"/>
  <c r="V99"/>
  <c r="V95"/>
  <c r="V96"/>
  <c r="V98"/>
  <c r="V97"/>
  <c r="V94"/>
  <c r="X99"/>
  <c r="X95"/>
  <c r="X96"/>
  <c r="X98"/>
  <c r="X97"/>
  <c r="X94"/>
  <c r="AB99"/>
  <c r="AB95"/>
  <c r="AB96"/>
  <c r="AB98"/>
  <c r="AB97"/>
  <c r="AB94"/>
  <c r="AD99"/>
  <c r="AD95"/>
  <c r="AD96"/>
  <c r="AD98"/>
  <c r="AD97"/>
  <c r="AD94"/>
  <c r="AF99"/>
  <c r="AF95"/>
  <c r="AF96"/>
  <c r="AF98"/>
  <c r="AF97"/>
  <c r="AF94"/>
  <c r="AH99"/>
  <c r="AH95"/>
  <c r="AH96"/>
  <c r="AH98"/>
  <c r="AH97"/>
  <c r="AH94"/>
  <c r="AJ99"/>
  <c r="AJ95"/>
  <c r="AJ96"/>
  <c r="AJ98"/>
  <c r="AJ97"/>
  <c r="AJ94"/>
  <c r="AL99"/>
  <c r="AL95"/>
  <c r="AL96"/>
  <c r="AL98"/>
  <c r="AL97"/>
  <c r="AL94"/>
  <c r="K2257" i="23"/>
  <c r="Q2303"/>
  <c r="AD2303" s="1"/>
  <c r="K1237"/>
  <c r="AA1237" s="1"/>
  <c r="S1196" i="10"/>
  <c r="AE1196" s="1"/>
  <c r="BQ35" i="17"/>
  <c r="M48" i="10"/>
  <c r="AB48" s="1"/>
  <c r="E704"/>
  <c r="X704" s="1"/>
  <c r="D7"/>
  <c r="AK157" i="20"/>
  <c r="AK156"/>
  <c r="AK158"/>
  <c r="AK154"/>
  <c r="AK159"/>
  <c r="AK155"/>
  <c r="AE157"/>
  <c r="AE156"/>
  <c r="AE158"/>
  <c r="AE154"/>
  <c r="AE159"/>
  <c r="AE155"/>
  <c r="AB156"/>
  <c r="AB158"/>
  <c r="AB154"/>
  <c r="AB159"/>
  <c r="AB155"/>
  <c r="AB157"/>
  <c r="L156"/>
  <c r="L154"/>
  <c r="L157"/>
  <c r="L158"/>
  <c r="L159"/>
  <c r="L155"/>
  <c r="W157"/>
  <c r="W156"/>
  <c r="W158"/>
  <c r="W154"/>
  <c r="W159"/>
  <c r="W155"/>
  <c r="V156"/>
  <c r="V158"/>
  <c r="V154"/>
  <c r="V159"/>
  <c r="V155"/>
  <c r="V157"/>
  <c r="AC157"/>
  <c r="AC156"/>
  <c r="AC158"/>
  <c r="AC154"/>
  <c r="AC159"/>
  <c r="AC155"/>
  <c r="X156"/>
  <c r="X158"/>
  <c r="X154"/>
  <c r="X159"/>
  <c r="X155"/>
  <c r="X157"/>
  <c r="P156"/>
  <c r="P157"/>
  <c r="P158"/>
  <c r="P154"/>
  <c r="P159"/>
  <c r="P155"/>
  <c r="K75"/>
  <c r="K76"/>
  <c r="K74"/>
  <c r="K77"/>
  <c r="K79"/>
  <c r="K78"/>
  <c r="M77"/>
  <c r="M79"/>
  <c r="M76"/>
  <c r="M75"/>
  <c r="M78"/>
  <c r="M74"/>
  <c r="Q76"/>
  <c r="Q79"/>
  <c r="Q77"/>
  <c r="Q75"/>
  <c r="Q78"/>
  <c r="Q74"/>
  <c r="U76"/>
  <c r="U79"/>
  <c r="U77"/>
  <c r="U75"/>
  <c r="U78"/>
  <c r="U74"/>
  <c r="W76"/>
  <c r="W79"/>
  <c r="W77"/>
  <c r="W75"/>
  <c r="W78"/>
  <c r="W74"/>
  <c r="Y76"/>
  <c r="Y79"/>
  <c r="Y77"/>
  <c r="Y75"/>
  <c r="Y78"/>
  <c r="Y74"/>
  <c r="AA76"/>
  <c r="AA79"/>
  <c r="AA77"/>
  <c r="AA75"/>
  <c r="AA78"/>
  <c r="AA74"/>
  <c r="AC76"/>
  <c r="AC79"/>
  <c r="AC77"/>
  <c r="AC75"/>
  <c r="AC78"/>
  <c r="AC74"/>
  <c r="AE76"/>
  <c r="AE79"/>
  <c r="AE77"/>
  <c r="AE75"/>
  <c r="AE78"/>
  <c r="AE74"/>
  <c r="AJ77"/>
  <c r="AJ79"/>
  <c r="AJ75"/>
  <c r="AJ76"/>
  <c r="AJ78"/>
  <c r="AJ74"/>
  <c r="AL77"/>
  <c r="AL79"/>
  <c r="AL75"/>
  <c r="AL76"/>
  <c r="AL78"/>
  <c r="AL74"/>
  <c r="AN77"/>
  <c r="AN79"/>
  <c r="AN76"/>
  <c r="AN75"/>
  <c r="AN78"/>
  <c r="AN74"/>
  <c r="AR77"/>
  <c r="AR79"/>
  <c r="AR76"/>
  <c r="AR75"/>
  <c r="AR78"/>
  <c r="AR74"/>
  <c r="AT77"/>
  <c r="AT79"/>
  <c r="AT76"/>
  <c r="AT75"/>
  <c r="AT78"/>
  <c r="AT74"/>
  <c r="AL156"/>
  <c r="AL158"/>
  <c r="AL154"/>
  <c r="AL159"/>
  <c r="AL155"/>
  <c r="AL157"/>
  <c r="AU76"/>
  <c r="AU77"/>
  <c r="AU79"/>
  <c r="AU75"/>
  <c r="AU74"/>
  <c r="AU78"/>
  <c r="AW76"/>
  <c r="AW77"/>
  <c r="AW79"/>
  <c r="AW75"/>
  <c r="AW74"/>
  <c r="AW78"/>
  <c r="AO76"/>
  <c r="AO77"/>
  <c r="AO79"/>
  <c r="AO75"/>
  <c r="AO74"/>
  <c r="AO78"/>
  <c r="AH156"/>
  <c r="AH158"/>
  <c r="AH154"/>
  <c r="AH159"/>
  <c r="AH155"/>
  <c r="AH157"/>
  <c r="K49" i="21"/>
  <c r="K45"/>
  <c r="K44"/>
  <c r="K47"/>
  <c r="K46"/>
  <c r="K48"/>
  <c r="M45"/>
  <c r="M49"/>
  <c r="M46"/>
  <c r="M47"/>
  <c r="M48"/>
  <c r="M44"/>
  <c r="Q45"/>
  <c r="Q49"/>
  <c r="Q48"/>
  <c r="Q46"/>
  <c r="Q47"/>
  <c r="Q44"/>
  <c r="U45"/>
  <c r="U49"/>
  <c r="U48"/>
  <c r="U46"/>
  <c r="U47"/>
  <c r="U44"/>
  <c r="W45"/>
  <c r="W49"/>
  <c r="W48"/>
  <c r="W46"/>
  <c r="W47"/>
  <c r="W44"/>
  <c r="Y45"/>
  <c r="Y49"/>
  <c r="Y46"/>
  <c r="Y48"/>
  <c r="Y47"/>
  <c r="Y44"/>
  <c r="AA45"/>
  <c r="AA49"/>
  <c r="AA46"/>
  <c r="AA48"/>
  <c r="AA47"/>
  <c r="AA44"/>
  <c r="AC45"/>
  <c r="AC49"/>
  <c r="AC46"/>
  <c r="AC48"/>
  <c r="AC47"/>
  <c r="AC44"/>
  <c r="AE45"/>
  <c r="AE49"/>
  <c r="AE46"/>
  <c r="AE48"/>
  <c r="AE47"/>
  <c r="AE44"/>
  <c r="AJ49"/>
  <c r="AJ45"/>
  <c r="AJ46"/>
  <c r="AJ48"/>
  <c r="AJ47"/>
  <c r="AJ44"/>
  <c r="AL49"/>
  <c r="AL45"/>
  <c r="AL46"/>
  <c r="AL48"/>
  <c r="AL47"/>
  <c r="AL44"/>
  <c r="AN49"/>
  <c r="AN45"/>
  <c r="AN46"/>
  <c r="AN48"/>
  <c r="AN47"/>
  <c r="AN44"/>
  <c r="AP49"/>
  <c r="AP45"/>
  <c r="AP46"/>
  <c r="AP48"/>
  <c r="AP47"/>
  <c r="AP44"/>
  <c r="AR49"/>
  <c r="AR45"/>
  <c r="AR46"/>
  <c r="AR48"/>
  <c r="AR47"/>
  <c r="AR44"/>
  <c r="AT49"/>
  <c r="AT45"/>
  <c r="AT46"/>
  <c r="AT48"/>
  <c r="AT47"/>
  <c r="AT44"/>
  <c r="AV49"/>
  <c r="AV45"/>
  <c r="AV46"/>
  <c r="AV48"/>
  <c r="AV47"/>
  <c r="AV44"/>
  <c r="AX49"/>
  <c r="AX45"/>
  <c r="AX46"/>
  <c r="AX48"/>
  <c r="AX47"/>
  <c r="AX44"/>
  <c r="L99"/>
  <c r="L95"/>
  <c r="L96"/>
  <c r="L94"/>
  <c r="L97"/>
  <c r="L98"/>
  <c r="P99"/>
  <c r="P95"/>
  <c r="P96"/>
  <c r="P94"/>
  <c r="P97"/>
  <c r="P98"/>
  <c r="R99"/>
  <c r="R95"/>
  <c r="R96"/>
  <c r="R94"/>
  <c r="R97"/>
  <c r="R98"/>
  <c r="U99"/>
  <c r="U95"/>
  <c r="U97"/>
  <c r="U94"/>
  <c r="U96"/>
  <c r="U98"/>
  <c r="W99"/>
  <c r="W95"/>
  <c r="W97"/>
  <c r="W94"/>
  <c r="W96"/>
  <c r="W98"/>
  <c r="Y99"/>
  <c r="Y95"/>
  <c r="Y97"/>
  <c r="Y94"/>
  <c r="Y96"/>
  <c r="Y98"/>
  <c r="AC99"/>
  <c r="AC95"/>
  <c r="AC97"/>
  <c r="AC94"/>
  <c r="AC96"/>
  <c r="AC98"/>
  <c r="AE99"/>
  <c r="AE95"/>
  <c r="AE97"/>
  <c r="AE94"/>
  <c r="AE96"/>
  <c r="AE98"/>
  <c r="AG99"/>
  <c r="AG95"/>
  <c r="AG97"/>
  <c r="AG94"/>
  <c r="AG96"/>
  <c r="AG98"/>
  <c r="AI99"/>
  <c r="AI95"/>
  <c r="AI97"/>
  <c r="AI94"/>
  <c r="AI96"/>
  <c r="AI98"/>
  <c r="AK99"/>
  <c r="AK95"/>
  <c r="AK97"/>
  <c r="AK94"/>
  <c r="AK96"/>
  <c r="AK98"/>
  <c r="AM99"/>
  <c r="AM95"/>
  <c r="AM97"/>
  <c r="AM94"/>
  <c r="AM96"/>
  <c r="AM98"/>
  <c r="AJ60" i="22"/>
  <c r="K2298" i="23"/>
  <c r="U64" i="22"/>
  <c r="V64" s="1"/>
  <c r="O2385" i="23"/>
  <c r="AC2385" s="1"/>
  <c r="G2385"/>
  <c r="Y2385" s="1"/>
  <c r="O2344"/>
  <c r="AC2344" s="1"/>
  <c r="S2303"/>
  <c r="AE2303" s="1"/>
  <c r="BQ62" i="22"/>
  <c r="E2303" i="23"/>
  <c r="X2303" s="1"/>
  <c r="M2262"/>
  <c r="AB2262" s="1"/>
  <c r="I2262"/>
  <c r="Z2262" s="1"/>
  <c r="R6" i="22"/>
  <c r="J6"/>
  <c r="K2426" i="23"/>
  <c r="AA2426" s="1"/>
  <c r="E2426"/>
  <c r="X2426" s="1"/>
  <c r="AL33" i="22"/>
  <c r="X1128" i="23" s="1"/>
  <c r="AL31" i="22"/>
  <c r="X1046" i="23" s="1"/>
  <c r="AL29" i="22"/>
  <c r="X964" i="23" s="1"/>
  <c r="AL27" i="22"/>
  <c r="X882" i="23" s="1"/>
  <c r="AL25" i="22"/>
  <c r="X800" i="23" s="1"/>
  <c r="AL23" i="22"/>
  <c r="X718" i="23" s="1"/>
  <c r="AL21" i="22"/>
  <c r="X636" i="23" s="1"/>
  <c r="AL19" i="22"/>
  <c r="X554" i="23" s="1"/>
  <c r="AL17" i="22"/>
  <c r="X472" i="23" s="1"/>
  <c r="AL15" i="22"/>
  <c r="X390" i="23" s="1"/>
  <c r="AL11" i="22"/>
  <c r="X226" i="23" s="1"/>
  <c r="AL9" i="17"/>
  <c r="X144" i="10" s="1"/>
  <c r="AL41" i="22"/>
  <c r="X1456" i="23" s="1"/>
  <c r="AL45" i="22"/>
  <c r="X1620" i="23" s="1"/>
  <c r="AL46" i="22"/>
  <c r="X1661" i="23" s="1"/>
  <c r="AL48" i="22"/>
  <c r="X1743" i="23" s="1"/>
  <c r="AL51" i="22"/>
  <c r="X1866" i="23" s="1"/>
  <c r="AL52" i="22"/>
  <c r="X1907" i="23" s="1"/>
  <c r="AL53" i="22"/>
  <c r="X1948" i="23" s="1"/>
  <c r="AL13" i="17"/>
  <c r="X308" i="10" s="1"/>
  <c r="AL34" i="22"/>
  <c r="X1169" i="23" s="1"/>
  <c r="AL32" i="22"/>
  <c r="X1087" i="23" s="1"/>
  <c r="AL30" i="22"/>
  <c r="X1005" i="23" s="1"/>
  <c r="AL28" i="22"/>
  <c r="X923" i="23" s="1"/>
  <c r="AL26" i="22"/>
  <c r="X841" i="23" s="1"/>
  <c r="AL24" i="22"/>
  <c r="X759" i="23" s="1"/>
  <c r="AL22" i="22"/>
  <c r="X677" i="23" s="1"/>
  <c r="AL20" i="22"/>
  <c r="X595" i="23" s="1"/>
  <c r="AL18" i="22"/>
  <c r="X513" i="23" s="1"/>
  <c r="AL16" i="22"/>
  <c r="X431" i="23" s="1"/>
  <c r="AL14" i="22"/>
  <c r="X349" i="23" s="1"/>
  <c r="AL12" i="22"/>
  <c r="X267" i="23" s="1"/>
  <c r="AL10" i="22"/>
  <c r="X185" i="23" s="1"/>
  <c r="AL8" i="22"/>
  <c r="X103" i="23" s="1"/>
  <c r="AL36" i="22"/>
  <c r="X1251" i="23" s="1"/>
  <c r="AL37" i="22"/>
  <c r="X1292" i="23" s="1"/>
  <c r="AL38" i="22"/>
  <c r="X1333" i="23" s="1"/>
  <c r="AL39" i="22"/>
  <c r="X1374" i="23" s="1"/>
  <c r="AL40" i="22"/>
  <c r="X1415" i="23" s="1"/>
  <c r="AL43" i="22"/>
  <c r="X1538" i="23" s="1"/>
  <c r="AL44" i="22"/>
  <c r="X1579" i="23" s="1"/>
  <c r="AL47" i="22"/>
  <c r="X1702" i="23" s="1"/>
  <c r="AL49" i="22"/>
  <c r="X1784" i="23" s="1"/>
  <c r="AL55" i="22"/>
  <c r="X2030" i="23" s="1"/>
  <c r="AL56" i="22"/>
  <c r="X2071" i="23" s="1"/>
  <c r="AL57" i="22"/>
  <c r="X2112" i="23" s="1"/>
  <c r="AL7" i="17"/>
  <c r="X62" i="10" s="1"/>
  <c r="O2180" i="23"/>
  <c r="AC2180" s="1"/>
  <c r="G2180"/>
  <c r="Y2180" s="1"/>
  <c r="S2139"/>
  <c r="AE2139" s="1"/>
  <c r="BQ58" i="22"/>
  <c r="G2139" i="23"/>
  <c r="Y2139" s="1"/>
  <c r="O2057"/>
  <c r="AC2057" s="1"/>
  <c r="G2016"/>
  <c r="Y2016" s="1"/>
  <c r="S1934"/>
  <c r="AE1934" s="1"/>
  <c r="BQ53" i="22"/>
  <c r="O1893" i="23"/>
  <c r="AC1893" s="1"/>
  <c r="S1811"/>
  <c r="AE1811" s="1"/>
  <c r="BQ50" i="22"/>
  <c r="K1811" i="23"/>
  <c r="AA1811" s="1"/>
  <c r="G1811"/>
  <c r="Y1811" s="1"/>
  <c r="G1729"/>
  <c r="Y1729" s="1"/>
  <c r="O1688"/>
  <c r="AC1688" s="1"/>
  <c r="O1647"/>
  <c r="AC1647" s="1"/>
  <c r="O1565"/>
  <c r="AC1565" s="1"/>
  <c r="O1524"/>
  <c r="AC1524" s="1"/>
  <c r="G1524"/>
  <c r="Y1524" s="1"/>
  <c r="O1319"/>
  <c r="AC1319" s="1"/>
  <c r="I2221"/>
  <c r="Z2221" s="1"/>
  <c r="E2180"/>
  <c r="X2180" s="1"/>
  <c r="Q2098"/>
  <c r="AD2098" s="1"/>
  <c r="E2098"/>
  <c r="X2098" s="1"/>
  <c r="I2057"/>
  <c r="Z2057" s="1"/>
  <c r="M2016"/>
  <c r="AB2016" s="1"/>
  <c r="Q1934"/>
  <c r="AD1934" s="1"/>
  <c r="M1770"/>
  <c r="AB1770" s="1"/>
  <c r="I1770"/>
  <c r="Z1770" s="1"/>
  <c r="Q1606"/>
  <c r="AD1606" s="1"/>
  <c r="M1606"/>
  <c r="AB1606" s="1"/>
  <c r="E1606"/>
  <c r="X1606" s="1"/>
  <c r="Z2235"/>
  <c r="R1893"/>
  <c r="BP52" i="22"/>
  <c r="S1647" i="23"/>
  <c r="AE1647" s="1"/>
  <c r="H1893"/>
  <c r="BF52" i="22"/>
  <c r="AB6"/>
  <c r="AC6" s="1"/>
  <c r="F1273" i="23"/>
  <c r="D6" i="17"/>
  <c r="AX6" s="1"/>
  <c r="BF21"/>
  <c r="J335" i="10"/>
  <c r="BH20" i="17"/>
  <c r="Q2" i="23"/>
  <c r="BF34" i="17"/>
  <c r="AB41" i="22"/>
  <c r="AC41" s="1"/>
  <c r="K1273" i="23"/>
  <c r="B1806"/>
  <c r="F2216"/>
  <c r="F827" i="10"/>
  <c r="H581"/>
  <c r="P1032"/>
  <c r="H1155"/>
  <c r="BL16" i="17"/>
  <c r="BL7"/>
  <c r="J376" i="10"/>
  <c r="N48"/>
  <c r="R10" i="17"/>
  <c r="T22"/>
  <c r="F2" i="10"/>
  <c r="N15" i="17"/>
  <c r="D47" i="22"/>
  <c r="AX47" s="1"/>
  <c r="D55"/>
  <c r="AX55" s="1"/>
  <c r="D37" i="18"/>
  <c r="C37" i="22" s="1"/>
  <c r="AW37" s="1"/>
  <c r="D43" i="18"/>
  <c r="C43" i="22" s="1"/>
  <c r="AW43" s="1"/>
  <c r="D47" i="18"/>
  <c r="AD47" i="22" s="1"/>
  <c r="D53" i="18"/>
  <c r="C53" i="22" s="1"/>
  <c r="AW53" s="1"/>
  <c r="D59" i="18"/>
  <c r="AD59" i="22" s="1"/>
  <c r="D65" i="18"/>
  <c r="AD65" i="22" s="1"/>
  <c r="AF63"/>
  <c r="AA10"/>
  <c r="AA14"/>
  <c r="AA18"/>
  <c r="AA22"/>
  <c r="AA26"/>
  <c r="AA30"/>
  <c r="N458" i="10"/>
  <c r="B48" i="23"/>
  <c r="K1314"/>
  <c r="AJ57" i="22"/>
  <c r="F2257" i="23"/>
  <c r="AJ61" i="22"/>
  <c r="V34"/>
  <c r="R1155" i="23"/>
  <c r="R34" i="22"/>
  <c r="N1155" i="23"/>
  <c r="N34" i="22"/>
  <c r="J1155" i="23"/>
  <c r="V33" i="22"/>
  <c r="R1114" i="23"/>
  <c r="R33" i="22"/>
  <c r="N1114" i="23"/>
  <c r="V32" i="22"/>
  <c r="R1073" i="23"/>
  <c r="R32" i="22"/>
  <c r="N1073" i="23"/>
  <c r="N32" i="22"/>
  <c r="J1073" i="23"/>
  <c r="J32" i="22"/>
  <c r="F1073" i="23"/>
  <c r="J31" i="22"/>
  <c r="F1032" i="23"/>
  <c r="BN30" i="22"/>
  <c r="P991" i="23"/>
  <c r="H30" i="22"/>
  <c r="D991" i="23"/>
  <c r="T29" i="22"/>
  <c r="Q950" i="23" s="1"/>
  <c r="P950"/>
  <c r="P29" i="22"/>
  <c r="M950" i="23" s="1"/>
  <c r="L950"/>
  <c r="I950"/>
  <c r="H950"/>
  <c r="BN28" i="22"/>
  <c r="P909" i="23"/>
  <c r="H28" i="22"/>
  <c r="D909" i="23"/>
  <c r="T27" i="22"/>
  <c r="Q868" i="23" s="1"/>
  <c r="AD868" s="1"/>
  <c r="P868"/>
  <c r="V26" i="22"/>
  <c r="R827" i="23"/>
  <c r="R26" i="22"/>
  <c r="O827" i="23" s="1"/>
  <c r="N827"/>
  <c r="N26" i="22"/>
  <c r="K827" i="23" s="1"/>
  <c r="J827"/>
  <c r="J26" i="22"/>
  <c r="G827" i="23" s="1"/>
  <c r="Y827" s="1"/>
  <c r="F827"/>
  <c r="N25" i="22"/>
  <c r="K786" i="23" s="1"/>
  <c r="J786"/>
  <c r="J25" i="22"/>
  <c r="G786" i="23" s="1"/>
  <c r="F786"/>
  <c r="BJ23" i="22"/>
  <c r="L704" i="23"/>
  <c r="I704"/>
  <c r="H704"/>
  <c r="H23" i="22"/>
  <c r="D704" i="23"/>
  <c r="H22" i="22"/>
  <c r="D663" i="23"/>
  <c r="T21" i="22"/>
  <c r="Q622" i="23" s="1"/>
  <c r="AD622" s="1"/>
  <c r="P622"/>
  <c r="P21" i="22"/>
  <c r="M622" i="23" s="1"/>
  <c r="L622"/>
  <c r="I622"/>
  <c r="Z622" s="1"/>
  <c r="H622"/>
  <c r="H21" i="22"/>
  <c r="D622" i="23"/>
  <c r="T20" i="22"/>
  <c r="Q581" i="23" s="1"/>
  <c r="P581"/>
  <c r="I581"/>
  <c r="H581"/>
  <c r="H20" i="22"/>
  <c r="D581" i="23"/>
  <c r="T19" i="22"/>
  <c r="Q540" i="23" s="1"/>
  <c r="P540"/>
  <c r="P19" i="22"/>
  <c r="M540" i="23" s="1"/>
  <c r="L540"/>
  <c r="I540"/>
  <c r="H540"/>
  <c r="H19" i="22"/>
  <c r="D540" i="23"/>
  <c r="T17" i="22"/>
  <c r="Q458" i="23" s="1"/>
  <c r="AD458" s="1"/>
  <c r="P458"/>
  <c r="P17" i="22"/>
  <c r="M458" i="23" s="1"/>
  <c r="L458"/>
  <c r="I458"/>
  <c r="Z458" s="1"/>
  <c r="H458"/>
  <c r="H17" i="22"/>
  <c r="D458" i="23"/>
  <c r="T16" i="22"/>
  <c r="Q417" i="23" s="1"/>
  <c r="P417"/>
  <c r="I417"/>
  <c r="Z417" s="1"/>
  <c r="H417"/>
  <c r="H16" i="22"/>
  <c r="D417" i="23"/>
  <c r="T15" i="22"/>
  <c r="Q376" i="23" s="1"/>
  <c r="P376"/>
  <c r="P15" i="22"/>
  <c r="M376" i="23" s="1"/>
  <c r="L376"/>
  <c r="T14" i="22"/>
  <c r="Q335" i="23" s="1"/>
  <c r="AD335" s="1"/>
  <c r="P335"/>
  <c r="P14" i="22"/>
  <c r="M335" i="23" s="1"/>
  <c r="L335"/>
  <c r="I335"/>
  <c r="Z335" s="1"/>
  <c r="H335"/>
  <c r="T13" i="22"/>
  <c r="Q294" i="23" s="1"/>
  <c r="AD294" s="1"/>
  <c r="P294"/>
  <c r="V12" i="22"/>
  <c r="R253" i="23"/>
  <c r="BH12" i="22"/>
  <c r="J253" i="23"/>
  <c r="V11" i="22"/>
  <c r="R212" i="23"/>
  <c r="R10" i="22"/>
  <c r="O171" i="23" s="1"/>
  <c r="AC171" s="1"/>
  <c r="N171"/>
  <c r="J10" i="22"/>
  <c r="G171" i="23" s="1"/>
  <c r="F171"/>
  <c r="R9" i="22"/>
  <c r="O130" i="23" s="1"/>
  <c r="AC130" s="1"/>
  <c r="N130"/>
  <c r="N9" i="22"/>
  <c r="K130" i="23" s="1"/>
  <c r="J130"/>
  <c r="T8" i="22"/>
  <c r="Q89" i="23" s="1"/>
  <c r="P89"/>
  <c r="I89"/>
  <c r="H89"/>
  <c r="T7" i="22"/>
  <c r="Q48" i="23" s="1"/>
  <c r="P48"/>
  <c r="P7" i="22"/>
  <c r="M48" i="23" s="1"/>
  <c r="AB48" s="1"/>
  <c r="L48"/>
  <c r="I48"/>
  <c r="H48"/>
  <c r="AD48"/>
  <c r="AA786"/>
  <c r="BF34" i="22"/>
  <c r="H1155" i="23"/>
  <c r="H34" i="22"/>
  <c r="D1155" i="23"/>
  <c r="T33" i="22"/>
  <c r="P1114" i="23"/>
  <c r="P33" i="22"/>
  <c r="L1114" i="23"/>
  <c r="H1114"/>
  <c r="H33" i="22"/>
  <c r="D1114" i="23"/>
  <c r="T31" i="22"/>
  <c r="P1032" i="23"/>
  <c r="P31" i="22"/>
  <c r="L1032" i="23"/>
  <c r="H31" i="22"/>
  <c r="D1032" i="23"/>
  <c r="J30" i="22"/>
  <c r="F991" i="23"/>
  <c r="V29" i="22"/>
  <c r="R950" i="23"/>
  <c r="V28" i="22"/>
  <c r="R909" i="23"/>
  <c r="P28" i="22"/>
  <c r="M909" i="23" s="1"/>
  <c r="L909"/>
  <c r="BP27" i="22"/>
  <c r="R868" i="23"/>
  <c r="H27" i="22"/>
  <c r="D868" i="23"/>
  <c r="P26" i="22"/>
  <c r="M827" i="23" s="1"/>
  <c r="L827"/>
  <c r="H26" i="22"/>
  <c r="D827" i="23"/>
  <c r="I786"/>
  <c r="H786"/>
  <c r="BL24" i="22"/>
  <c r="N745" i="23"/>
  <c r="J24" i="22"/>
  <c r="G745" i="23" s="1"/>
  <c r="F745"/>
  <c r="V22" i="22"/>
  <c r="R663" i="23"/>
  <c r="R22" i="22"/>
  <c r="O663" i="23" s="1"/>
  <c r="AC663" s="1"/>
  <c r="N663"/>
  <c r="N22" i="22"/>
  <c r="K663" i="23" s="1"/>
  <c r="J663"/>
  <c r="J22" i="22"/>
  <c r="G663" i="23" s="1"/>
  <c r="F663"/>
  <c r="V20" i="22"/>
  <c r="R581" i="23"/>
  <c r="R20" i="22"/>
  <c r="O581" i="23" s="1"/>
  <c r="N581"/>
  <c r="N20" i="22"/>
  <c r="K581" i="23" s="1"/>
  <c r="J581"/>
  <c r="J20" i="22"/>
  <c r="G581" i="23" s="1"/>
  <c r="F581"/>
  <c r="R19" i="22"/>
  <c r="O540" i="23" s="1"/>
  <c r="N540"/>
  <c r="J19" i="22"/>
  <c r="G540" i="23" s="1"/>
  <c r="F540"/>
  <c r="V18" i="22"/>
  <c r="R499" i="23"/>
  <c r="R18" i="22"/>
  <c r="O499" i="23" s="1"/>
  <c r="AC499" s="1"/>
  <c r="N499"/>
  <c r="BH18" i="22"/>
  <c r="J499" i="23"/>
  <c r="J18" i="22"/>
  <c r="G499" i="23" s="1"/>
  <c r="F499"/>
  <c r="N17" i="22"/>
  <c r="K458" i="23" s="1"/>
  <c r="J458"/>
  <c r="R16" i="22"/>
  <c r="O417" i="23" s="1"/>
  <c r="AC417" s="1"/>
  <c r="N417"/>
  <c r="BP15" i="22"/>
  <c r="R376" i="23"/>
  <c r="BL15" i="22"/>
  <c r="N376" i="23"/>
  <c r="N15" i="22"/>
  <c r="K376" i="23" s="1"/>
  <c r="J376"/>
  <c r="J15" i="22"/>
  <c r="G376" i="23" s="1"/>
  <c r="F376"/>
  <c r="R14" i="22"/>
  <c r="O335" i="23" s="1"/>
  <c r="N335"/>
  <c r="N14" i="22"/>
  <c r="K335" i="23" s="1"/>
  <c r="AA335" s="1"/>
  <c r="J335"/>
  <c r="J14" i="22"/>
  <c r="G335" i="23" s="1"/>
  <c r="F335"/>
  <c r="V13" i="22"/>
  <c r="R294" i="23"/>
  <c r="I294"/>
  <c r="H294"/>
  <c r="T12" i="22"/>
  <c r="Q253" i="23" s="1"/>
  <c r="P253"/>
  <c r="P12" i="22"/>
  <c r="M253" i="23" s="1"/>
  <c r="L253"/>
  <c r="H12" i="22"/>
  <c r="D253" i="23"/>
  <c r="T11" i="22"/>
  <c r="Q212" i="23" s="1"/>
  <c r="P212"/>
  <c r="P11" i="22"/>
  <c r="M212" i="23" s="1"/>
  <c r="AB212" s="1"/>
  <c r="L212"/>
  <c r="I212"/>
  <c r="H212"/>
  <c r="T10" i="22"/>
  <c r="Q171" i="23" s="1"/>
  <c r="P171"/>
  <c r="P9" i="22"/>
  <c r="M130" i="23" s="1"/>
  <c r="L130"/>
  <c r="H9" i="22"/>
  <c r="D130" i="23"/>
  <c r="P8" i="22"/>
  <c r="M89" i="23" s="1"/>
  <c r="AB89" s="1"/>
  <c r="L89"/>
  <c r="N7" i="22"/>
  <c r="K48" i="23" s="1"/>
  <c r="J48"/>
  <c r="V8" i="22"/>
  <c r="R89" i="23"/>
  <c r="N8" i="22"/>
  <c r="K89" i="23" s="1"/>
  <c r="J89"/>
  <c r="Y390" i="10"/>
  <c r="AB909" i="23"/>
  <c r="T54" i="22"/>
  <c r="BN54"/>
  <c r="P1975" i="23"/>
  <c r="Q704" i="10"/>
  <c r="AD704" s="1"/>
  <c r="Q13" i="17"/>
  <c r="R13" s="1"/>
  <c r="I8" i="22"/>
  <c r="BD8" s="1"/>
  <c r="K1975" i="23"/>
  <c r="AA1975" s="1"/>
  <c r="Z1907"/>
  <c r="Z1456"/>
  <c r="Z1415"/>
  <c r="Z1333"/>
  <c r="Z1292"/>
  <c r="Z923" i="10"/>
  <c r="AL12" i="17"/>
  <c r="X267" i="10" s="1"/>
  <c r="Y2071" i="23"/>
  <c r="Y1907"/>
  <c r="K1724"/>
  <c r="Y1743"/>
  <c r="K1560"/>
  <c r="Y1456"/>
  <c r="P43" i="21"/>
  <c r="P38"/>
  <c r="P36"/>
  <c r="P34"/>
  <c r="P30"/>
  <c r="P29"/>
  <c r="P26"/>
  <c r="Y472" i="23"/>
  <c r="P25" i="21"/>
  <c r="P24"/>
  <c r="P20"/>
  <c r="P18"/>
  <c r="P16"/>
  <c r="P14" i="20"/>
  <c r="F2052" i="23"/>
  <c r="AI54" i="22"/>
  <c r="AI50"/>
  <c r="F1765" i="23"/>
  <c r="Y1292"/>
  <c r="AI6" i="17"/>
  <c r="AI6" i="22"/>
  <c r="AH11" i="17"/>
  <c r="Q207" i="23"/>
  <c r="AH6" i="17"/>
  <c r="AE6" i="22"/>
  <c r="B6"/>
  <c r="AV6" s="1"/>
  <c r="B1560" i="23"/>
  <c r="V63" i="22"/>
  <c r="BQ63" s="1"/>
  <c r="BP63"/>
  <c r="P60"/>
  <c r="BJ60"/>
  <c r="L2221" i="23"/>
  <c r="H60" i="22"/>
  <c r="BB60"/>
  <c r="D2221" i="23"/>
  <c r="H2180"/>
  <c r="BF59" i="22"/>
  <c r="L2057" i="23"/>
  <c r="BJ56" i="22"/>
  <c r="H56"/>
  <c r="BB56"/>
  <c r="D2057" i="23"/>
  <c r="N51" i="22"/>
  <c r="BH51"/>
  <c r="R50"/>
  <c r="BL50"/>
  <c r="N1811" i="23"/>
  <c r="E1524"/>
  <c r="X1524" s="1"/>
  <c r="T42" i="22"/>
  <c r="P1483" i="23"/>
  <c r="BN42" i="22"/>
  <c r="D2385" i="23"/>
  <c r="BB64" i="22"/>
  <c r="G2221" i="23"/>
  <c r="Y2221" s="1"/>
  <c r="V59" i="22"/>
  <c r="BQ59" s="1"/>
  <c r="R2180" i="23"/>
  <c r="BP59" i="22"/>
  <c r="V55"/>
  <c r="BQ55" s="1"/>
  <c r="R2016" i="23"/>
  <c r="BP55" i="22"/>
  <c r="M1852" i="23"/>
  <c r="AB1852" s="1"/>
  <c r="P1811"/>
  <c r="BN50" i="22"/>
  <c r="H1811" i="23"/>
  <c r="BF50" i="22"/>
  <c r="P48"/>
  <c r="L1729" i="23"/>
  <c r="BJ48" i="22"/>
  <c r="V43"/>
  <c r="BQ43" s="1"/>
  <c r="BP43"/>
  <c r="R1524" i="23"/>
  <c r="S1483"/>
  <c r="AE1483" s="1"/>
  <c r="O1483"/>
  <c r="AC1483" s="1"/>
  <c r="V10" i="22"/>
  <c r="BP10"/>
  <c r="AI39"/>
  <c r="K1437" i="23"/>
  <c r="F1519"/>
  <c r="F1560"/>
  <c r="F1888"/>
  <c r="F1929"/>
  <c r="B2052"/>
  <c r="B2216"/>
  <c r="F2339"/>
  <c r="N2385"/>
  <c r="J56" i="22"/>
  <c r="T55"/>
  <c r="R48"/>
  <c r="N48"/>
  <c r="K12"/>
  <c r="BF12" s="1"/>
  <c r="I12"/>
  <c r="K10"/>
  <c r="U9"/>
  <c r="BP9" s="1"/>
  <c r="S9"/>
  <c r="T9" s="1"/>
  <c r="Q130" i="23" s="1"/>
  <c r="A17" i="19"/>
  <c r="A66" i="21"/>
  <c r="A96" i="20"/>
  <c r="A16"/>
  <c r="A16" i="21"/>
  <c r="A8" i="18"/>
  <c r="BF64" i="22"/>
  <c r="T60"/>
  <c r="P2221" i="23"/>
  <c r="BN60" i="22"/>
  <c r="I2098" i="23"/>
  <c r="Z2098" s="1"/>
  <c r="T56" i="22"/>
  <c r="BN56"/>
  <c r="H52"/>
  <c r="D1893" i="23"/>
  <c r="BB52" i="22"/>
  <c r="N44"/>
  <c r="BH44"/>
  <c r="J1565" i="23"/>
  <c r="G1565"/>
  <c r="Y1565" s="1"/>
  <c r="I1442"/>
  <c r="Z1442" s="1"/>
  <c r="H40" i="22"/>
  <c r="E1401" i="23" s="1"/>
  <c r="X1401" s="1"/>
  <c r="D1401"/>
  <c r="BB40" i="22"/>
  <c r="M1360" i="23"/>
  <c r="AB1360" s="1"/>
  <c r="H1360"/>
  <c r="BF39" i="22"/>
  <c r="E1360" i="23"/>
  <c r="X1360" s="1"/>
  <c r="R29" i="22"/>
  <c r="O950" i="23" s="1"/>
  <c r="BL29" i="22"/>
  <c r="P62"/>
  <c r="BJ62"/>
  <c r="R57"/>
  <c r="BL57"/>
  <c r="N2098" i="23"/>
  <c r="Q1770"/>
  <c r="AD1770" s="1"/>
  <c r="V47" i="22"/>
  <c r="BQ47" s="1"/>
  <c r="R1688" i="23"/>
  <c r="BP47" i="22"/>
  <c r="N47"/>
  <c r="J1688" i="23"/>
  <c r="BH47" i="22"/>
  <c r="P44"/>
  <c r="L1565" i="23"/>
  <c r="BJ44" i="22"/>
  <c r="BF44"/>
  <c r="H1565" i="23"/>
  <c r="J42" i="22"/>
  <c r="F1483" i="23"/>
  <c r="BD42" i="22"/>
  <c r="J41"/>
  <c r="F1442" i="23"/>
  <c r="BD41" i="22"/>
  <c r="V39"/>
  <c r="R1360" i="23"/>
  <c r="BP39" i="22"/>
  <c r="N39"/>
  <c r="BH39"/>
  <c r="J1360" i="23"/>
  <c r="J39" i="22"/>
  <c r="BD39"/>
  <c r="F1360" i="23"/>
  <c r="V65" i="22"/>
  <c r="BQ65" s="1"/>
  <c r="R2426" i="23"/>
  <c r="BP65" i="22"/>
  <c r="AB57"/>
  <c r="AC57" s="1"/>
  <c r="AB49"/>
  <c r="AC49" s="1"/>
  <c r="F1437" i="23"/>
  <c r="F1601"/>
  <c r="AI46" i="22"/>
  <c r="F1683" i="23"/>
  <c r="B1724"/>
  <c r="B1765"/>
  <c r="AJ49" i="22"/>
  <c r="B1888" i="23"/>
  <c r="B1929"/>
  <c r="K2052"/>
  <c r="K2216"/>
  <c r="F2298"/>
  <c r="H2303"/>
  <c r="B2339"/>
  <c r="F2380"/>
  <c r="H55" i="22"/>
  <c r="G32"/>
  <c r="BB32" s="1"/>
  <c r="U31"/>
  <c r="BP31" s="1"/>
  <c r="Q21"/>
  <c r="BL21" s="1"/>
  <c r="I581" i="10"/>
  <c r="Z581" s="1"/>
  <c r="Z581" i="23"/>
  <c r="D61" i="18"/>
  <c r="C61" i="22" s="1"/>
  <c r="AW61" s="1"/>
  <c r="AB61"/>
  <c r="AC61" s="1"/>
  <c r="AG35" i="17"/>
  <c r="AG35" i="22"/>
  <c r="P64"/>
  <c r="L2385" i="23"/>
  <c r="H61" i="22"/>
  <c r="D2262" i="23"/>
  <c r="N59" i="22"/>
  <c r="J2180" i="23"/>
  <c r="T58" i="22"/>
  <c r="P2139" i="23"/>
  <c r="H2139"/>
  <c r="P57" i="22"/>
  <c r="L2098" i="23"/>
  <c r="V51" i="22"/>
  <c r="BQ51" s="1"/>
  <c r="R1852" i="23"/>
  <c r="J51" i="22"/>
  <c r="F1852" i="23"/>
  <c r="H1647"/>
  <c r="T44" i="22"/>
  <c r="P1565" i="23"/>
  <c r="H44" i="22"/>
  <c r="D1565" i="23"/>
  <c r="N43" i="22"/>
  <c r="J1524" i="23"/>
  <c r="H1401"/>
  <c r="J37" i="22"/>
  <c r="G1278" i="23" s="1"/>
  <c r="Y1278" s="1"/>
  <c r="F1278"/>
  <c r="T24" i="22"/>
  <c r="Q745" i="23" s="1"/>
  <c r="BN24" i="22"/>
  <c r="H2426" i="23"/>
  <c r="N63" i="22"/>
  <c r="J2344" i="23"/>
  <c r="F2303"/>
  <c r="J62" i="22"/>
  <c r="R61"/>
  <c r="N2262" i="23"/>
  <c r="F2262"/>
  <c r="J61" i="22"/>
  <c r="J2221" i="23"/>
  <c r="N60" i="22"/>
  <c r="N55"/>
  <c r="J2016" i="23"/>
  <c r="R54" i="22"/>
  <c r="N1975" i="23"/>
  <c r="N1934"/>
  <c r="R53" i="22"/>
  <c r="J53"/>
  <c r="F1934" i="23"/>
  <c r="P52" i="22"/>
  <c r="L1893" i="23"/>
  <c r="J49" i="22"/>
  <c r="F1770" i="23"/>
  <c r="H48" i="22"/>
  <c r="D1729" i="23"/>
  <c r="J47" i="22"/>
  <c r="F1688" i="23"/>
  <c r="J46" i="22"/>
  <c r="F1647" i="23"/>
  <c r="H1483"/>
  <c r="R41" i="22"/>
  <c r="N1442" i="23"/>
  <c r="V40" i="22"/>
  <c r="BQ40" s="1"/>
  <c r="R1401" i="23"/>
  <c r="T38" i="22"/>
  <c r="P1319" i="23"/>
  <c r="W38" i="22"/>
  <c r="H1319" i="23"/>
  <c r="H37" i="22"/>
  <c r="D1278" i="23"/>
  <c r="I1237"/>
  <c r="Z1237" s="1"/>
  <c r="J29" i="22"/>
  <c r="G950" i="23" s="1"/>
  <c r="BD29" i="22"/>
  <c r="V24"/>
  <c r="BP24"/>
  <c r="T65"/>
  <c r="P2426" i="23"/>
  <c r="BP10" i="17"/>
  <c r="BL17"/>
  <c r="B48" i="10"/>
  <c r="N950"/>
  <c r="BN29" i="17"/>
  <c r="V32"/>
  <c r="BQ32" s="1"/>
  <c r="T19"/>
  <c r="V24"/>
  <c r="BQ24" s="1"/>
  <c r="H22"/>
  <c r="R29"/>
  <c r="AA376" i="23"/>
  <c r="D663" i="10"/>
  <c r="BJ26" i="17"/>
  <c r="AI42" i="22"/>
  <c r="B1519" i="23"/>
  <c r="B1601"/>
  <c r="AJ45" i="22"/>
  <c r="B1683" i="23"/>
  <c r="F1724"/>
  <c r="AI51" i="22"/>
  <c r="K1888" i="23"/>
  <c r="AJ53" i="22"/>
  <c r="B1970" i="23"/>
  <c r="F2011"/>
  <c r="F2093"/>
  <c r="AI58" i="22"/>
  <c r="B2175" i="23"/>
  <c r="B2257"/>
  <c r="L2303"/>
  <c r="AJ62" i="22"/>
  <c r="H2385" i="23"/>
  <c r="H64" i="22"/>
  <c r="E2385" i="23" s="1"/>
  <c r="X2385" s="1"/>
  <c r="P63" i="22"/>
  <c r="T61"/>
  <c r="R58"/>
  <c r="P56"/>
  <c r="V52"/>
  <c r="BQ52" s="1"/>
  <c r="T50"/>
  <c r="U35"/>
  <c r="BP35" s="1"/>
  <c r="T28"/>
  <c r="Q909" i="23" s="1"/>
  <c r="AD909" s="1"/>
  <c r="Q30" i="17"/>
  <c r="R30" s="1"/>
  <c r="J8"/>
  <c r="P40" i="22"/>
  <c r="BJ40"/>
  <c r="L1401" i="23"/>
  <c r="R37" i="22"/>
  <c r="BL37"/>
  <c r="N1278" i="23"/>
  <c r="N37" i="22"/>
  <c r="J1278" i="23"/>
  <c r="BH37" i="22"/>
  <c r="BB29"/>
  <c r="H29"/>
  <c r="H14"/>
  <c r="BB14"/>
  <c r="V7"/>
  <c r="BP7"/>
  <c r="BL7"/>
  <c r="R7"/>
  <c r="O48" i="23" s="1"/>
  <c r="AC48" s="1"/>
  <c r="O1401"/>
  <c r="AC1401" s="1"/>
  <c r="P1360"/>
  <c r="T39" i="22"/>
  <c r="BN39"/>
  <c r="Q1278" i="23"/>
  <c r="AD1278" s="1"/>
  <c r="P37" i="22"/>
  <c r="L1278" i="23"/>
  <c r="BJ37" i="22"/>
  <c r="I1278" i="23"/>
  <c r="Z1278" s="1"/>
  <c r="BF32" i="22"/>
  <c r="I745" i="23"/>
  <c r="Z745" s="1"/>
  <c r="BF24" i="22"/>
  <c r="T22"/>
  <c r="Q663" i="23" s="1"/>
  <c r="AD663" s="1"/>
  <c r="BN22" i="22"/>
  <c r="V17"/>
  <c r="BP17"/>
  <c r="BP14"/>
  <c r="V14"/>
  <c r="D7" i="23"/>
  <c r="BB6" i="22"/>
  <c r="H6"/>
  <c r="AB35"/>
  <c r="AC35" s="1"/>
  <c r="AB35" i="17"/>
  <c r="AC35" s="1"/>
  <c r="AE35" i="22"/>
  <c r="AE35" i="17"/>
  <c r="S35" i="22"/>
  <c r="BN35" s="1"/>
  <c r="S35" i="17"/>
  <c r="M35" i="22"/>
  <c r="J1196" i="23" s="1"/>
  <c r="M35" i="17"/>
  <c r="K35" i="22"/>
  <c r="K35" i="17"/>
  <c r="G35" i="22"/>
  <c r="BB35" s="1"/>
  <c r="G35" i="17"/>
  <c r="H35" s="1"/>
  <c r="E35"/>
  <c r="AY35" s="1"/>
  <c r="AI35"/>
  <c r="Q1191" i="10"/>
  <c r="AH35" i="17"/>
  <c r="S581" i="10"/>
  <c r="AE581" s="1"/>
  <c r="Y636"/>
  <c r="AF6" i="17"/>
  <c r="BN16"/>
  <c r="BN23"/>
  <c r="P704" i="10"/>
  <c r="H745"/>
  <c r="D253"/>
  <c r="Q663"/>
  <c r="AD663" s="1"/>
  <c r="Q1155"/>
  <c r="AD1155" s="1"/>
  <c r="Y1087"/>
  <c r="H827"/>
  <c r="H622"/>
  <c r="Q1114"/>
  <c r="AD1114" s="1"/>
  <c r="F6" i="17"/>
  <c r="AZ6" s="1"/>
  <c r="BN19"/>
  <c r="R417" i="10"/>
  <c r="BH24" i="17"/>
  <c r="R745" i="10"/>
  <c r="BP16" i="17"/>
  <c r="P540" i="10"/>
  <c r="BD32" i="17"/>
  <c r="R11"/>
  <c r="T29"/>
  <c r="K2" i="23"/>
  <c r="X21" i="10"/>
  <c r="V19" i="17"/>
  <c r="V21"/>
  <c r="BQ21" s="1"/>
  <c r="F2" i="23"/>
  <c r="B2"/>
  <c r="P1155" i="10"/>
  <c r="Y267" i="23"/>
  <c r="AB33" i="22"/>
  <c r="AC33" s="1"/>
  <c r="Z595" i="23"/>
  <c r="AL9" i="22"/>
  <c r="X144" i="23" s="1"/>
  <c r="B1396"/>
  <c r="AI40" i="22"/>
  <c r="D35"/>
  <c r="AX35" s="1"/>
  <c r="AF35" i="17"/>
  <c r="D35"/>
  <c r="AX35" s="1"/>
  <c r="AL35" i="22"/>
  <c r="AL35" i="17"/>
  <c r="Q35" i="22"/>
  <c r="Q35" i="17"/>
  <c r="N1196" i="10" s="1"/>
  <c r="O35" i="22"/>
  <c r="L1196" i="23" s="1"/>
  <c r="O35" i="17"/>
  <c r="I35" i="22"/>
  <c r="F1196" i="23" s="1"/>
  <c r="I35" i="17"/>
  <c r="B1191" i="10"/>
  <c r="AA35" i="17"/>
  <c r="B35"/>
  <c r="AV35" s="1"/>
  <c r="K1191" i="10"/>
  <c r="AJ35" i="17"/>
  <c r="F35"/>
  <c r="AZ35" s="1"/>
  <c r="Y677" i="23"/>
  <c r="Z1169"/>
  <c r="I33" i="22"/>
  <c r="J33" s="1"/>
  <c r="Q31"/>
  <c r="BL31" s="1"/>
  <c r="V27"/>
  <c r="M23"/>
  <c r="BH23" s="1"/>
  <c r="O16"/>
  <c r="BJ16" s="1"/>
  <c r="V15"/>
  <c r="J25" i="17"/>
  <c r="J30"/>
  <c r="G991" i="10" s="1"/>
  <c r="Y991" s="1"/>
  <c r="C35" i="17"/>
  <c r="AW35" s="1"/>
  <c r="AD35"/>
  <c r="AB25" i="22"/>
  <c r="AC25" s="1"/>
  <c r="BJ17"/>
  <c r="AG33" i="17"/>
  <c r="AG30"/>
  <c r="AG24"/>
  <c r="AG19"/>
  <c r="AG16"/>
  <c r="AG18"/>
  <c r="AG7" i="22"/>
  <c r="D34" i="18"/>
  <c r="C34" i="22" s="1"/>
  <c r="AW34" s="1"/>
  <c r="AB34" i="17"/>
  <c r="AC34" s="1"/>
  <c r="AB33"/>
  <c r="AC33" s="1"/>
  <c r="AB30"/>
  <c r="AC30" s="1"/>
  <c r="AB29" i="22"/>
  <c r="AC29" s="1"/>
  <c r="AB29" i="17"/>
  <c r="AC29" s="1"/>
  <c r="AB20"/>
  <c r="AC20" s="1"/>
  <c r="D20" i="18"/>
  <c r="AD20" i="22" s="1"/>
  <c r="D14" i="18"/>
  <c r="AD14" i="22" s="1"/>
  <c r="AB12" i="17"/>
  <c r="AC12" s="1"/>
  <c r="AB11"/>
  <c r="AC11" s="1"/>
  <c r="D9" i="18"/>
  <c r="AD9" i="22" s="1"/>
  <c r="AB9" i="17"/>
  <c r="AC9" s="1"/>
  <c r="AB8"/>
  <c r="AC8" s="1"/>
  <c r="BN34" i="22"/>
  <c r="T34"/>
  <c r="BN34" i="17"/>
  <c r="T32" i="22"/>
  <c r="BN32"/>
  <c r="BN31"/>
  <c r="T31" i="17"/>
  <c r="T30" i="22"/>
  <c r="Q909" i="10"/>
  <c r="AD909" s="1"/>
  <c r="BN28" i="17"/>
  <c r="P868" i="10"/>
  <c r="BN27" i="22"/>
  <c r="T26"/>
  <c r="Q827" i="23" s="1"/>
  <c r="BN26" i="22"/>
  <c r="S26" i="17"/>
  <c r="P786" i="10"/>
  <c r="S25" i="22"/>
  <c r="P786" i="23" s="1"/>
  <c r="T23" i="22"/>
  <c r="Q704" i="23" s="1"/>
  <c r="AD704" s="1"/>
  <c r="BN23" i="22"/>
  <c r="BN22" i="17"/>
  <c r="Q622" i="10"/>
  <c r="AD622" s="1"/>
  <c r="P622"/>
  <c r="BN20" i="22"/>
  <c r="T18"/>
  <c r="Q499" i="23" s="1"/>
  <c r="AD499" s="1"/>
  <c r="BN18" i="22"/>
  <c r="BN18" i="17"/>
  <c r="Q458" i="10"/>
  <c r="AD458" s="1"/>
  <c r="P458"/>
  <c r="BN17" i="17"/>
  <c r="T16"/>
  <c r="BN14" i="22"/>
  <c r="BN13"/>
  <c r="T12" i="17"/>
  <c r="BN12" i="22"/>
  <c r="S11" i="17"/>
  <c r="BN11" i="22"/>
  <c r="T9" i="17"/>
  <c r="P130" i="10"/>
  <c r="BN9" i="17"/>
  <c r="BN8"/>
  <c r="P89" i="10"/>
  <c r="T8" i="17"/>
  <c r="Q48" i="10"/>
  <c r="AD48" s="1"/>
  <c r="T6" i="22"/>
  <c r="P7" i="23"/>
  <c r="BN6" i="22"/>
  <c r="S6" i="17"/>
  <c r="V36" i="22"/>
  <c r="BQ36" s="1"/>
  <c r="U34" i="17"/>
  <c r="R1073" i="10"/>
  <c r="BP32" i="22"/>
  <c r="BP31" i="17"/>
  <c r="R1032" i="10"/>
  <c r="V31" i="17"/>
  <c r="BQ31" s="1"/>
  <c r="V28"/>
  <c r="BQ28" s="1"/>
  <c r="BP28"/>
  <c r="R909" i="10"/>
  <c r="U26" i="17"/>
  <c r="V23" i="22"/>
  <c r="BP23"/>
  <c r="U23" i="17"/>
  <c r="V21" i="22"/>
  <c r="BP21"/>
  <c r="R622" i="10"/>
  <c r="BP20" i="17"/>
  <c r="R581" i="10"/>
  <c r="BP20" i="22"/>
  <c r="V19"/>
  <c r="BP19"/>
  <c r="R540" i="10"/>
  <c r="BP19" i="17"/>
  <c r="U18"/>
  <c r="V16" i="22"/>
  <c r="BP16"/>
  <c r="BP14" i="17"/>
  <c r="V14"/>
  <c r="BQ14" s="1"/>
  <c r="R294" i="10"/>
  <c r="S294"/>
  <c r="AE294" s="1"/>
  <c r="BP13" i="17"/>
  <c r="BP13" i="22"/>
  <c r="U11" i="17"/>
  <c r="R130" i="10"/>
  <c r="V9" i="17"/>
  <c r="BQ9" s="1"/>
  <c r="BP9"/>
  <c r="BP8" i="22"/>
  <c r="U8" i="17"/>
  <c r="BP6"/>
  <c r="R7" i="10"/>
  <c r="V6" i="17"/>
  <c r="U6" i="22"/>
  <c r="N1237" i="23"/>
  <c r="R36" i="22"/>
  <c r="BL35"/>
  <c r="Q34" i="17"/>
  <c r="BL33" i="22"/>
  <c r="Q32" i="17"/>
  <c r="BL32" i="22"/>
  <c r="BL31" i="17"/>
  <c r="R31"/>
  <c r="N1032" i="10"/>
  <c r="R30" i="22"/>
  <c r="BL30"/>
  <c r="BL30" i="17"/>
  <c r="O950" i="10"/>
  <c r="AC950" s="1"/>
  <c r="O909"/>
  <c r="AC909" s="1"/>
  <c r="N909"/>
  <c r="Q28" i="22"/>
  <c r="N909" i="23" s="1"/>
  <c r="BL28" i="17"/>
  <c r="Q27"/>
  <c r="R27" s="1"/>
  <c r="R27" i="22"/>
  <c r="O868" i="23" s="1"/>
  <c r="BL27" i="22"/>
  <c r="Q25"/>
  <c r="R25" i="17"/>
  <c r="BL25"/>
  <c r="N786" i="10"/>
  <c r="R24" i="22"/>
  <c r="O745" i="23" s="1"/>
  <c r="Q24" i="17"/>
  <c r="Q23"/>
  <c r="BL23" s="1"/>
  <c r="R23" i="22"/>
  <c r="O704" i="23" s="1"/>
  <c r="BL23" i="22"/>
  <c r="BL22" i="17"/>
  <c r="N663" i="10"/>
  <c r="R21" i="17"/>
  <c r="N622" i="10"/>
  <c r="N581"/>
  <c r="R20" i="17"/>
  <c r="R19"/>
  <c r="BL19"/>
  <c r="BL19" i="22"/>
  <c r="O499" i="10"/>
  <c r="AC499" s="1"/>
  <c r="BL18" i="22"/>
  <c r="R17"/>
  <c r="O458" i="23" s="1"/>
  <c r="AC458" s="1"/>
  <c r="BL17" i="22"/>
  <c r="O458" i="10"/>
  <c r="AC458" s="1"/>
  <c r="Q15" i="17"/>
  <c r="N376" i="10" s="1"/>
  <c r="R15" i="22"/>
  <c r="O376" i="23" s="1"/>
  <c r="BL14" i="22"/>
  <c r="Q14" i="17"/>
  <c r="R13" i="22"/>
  <c r="O294" i="23" s="1"/>
  <c r="BL13" i="22"/>
  <c r="R12"/>
  <c r="O253" i="23" s="1"/>
  <c r="BL12" i="22"/>
  <c r="Q12" i="17"/>
  <c r="BL11" i="22"/>
  <c r="R11"/>
  <c r="O212" i="23" s="1"/>
  <c r="N212" i="10"/>
  <c r="BL11" i="17"/>
  <c r="BL10" i="22"/>
  <c r="O130" i="10"/>
  <c r="AC130" s="1"/>
  <c r="BL9" i="17"/>
  <c r="Q8" i="22"/>
  <c r="N89" i="23" s="1"/>
  <c r="N89" i="10"/>
  <c r="O89"/>
  <c r="AC89" s="1"/>
  <c r="BL6" i="22"/>
  <c r="N7" i="23"/>
  <c r="Q6" i="17"/>
  <c r="N7" i="10" s="1"/>
  <c r="O34" i="17"/>
  <c r="L1155" i="10" s="1"/>
  <c r="O33" i="17"/>
  <c r="O32"/>
  <c r="BJ32" s="1"/>
  <c r="P26"/>
  <c r="BJ26" i="22"/>
  <c r="P23"/>
  <c r="M704" i="23" s="1"/>
  <c r="O23" i="17"/>
  <c r="L663" i="10"/>
  <c r="BJ22" i="17"/>
  <c r="M663" i="10"/>
  <c r="AB663" s="1"/>
  <c r="O20" i="17"/>
  <c r="O19"/>
  <c r="BJ19" s="1"/>
  <c r="BJ19" i="22"/>
  <c r="BJ15"/>
  <c r="O12" i="17"/>
  <c r="L253" i="10" s="1"/>
  <c r="BJ11" i="22"/>
  <c r="O10" i="17"/>
  <c r="L171" i="10" s="1"/>
  <c r="O9" i="17"/>
  <c r="BJ9" s="1"/>
  <c r="BJ9" i="22"/>
  <c r="M89" i="10"/>
  <c r="AB89" s="1"/>
  <c r="N32" i="17"/>
  <c r="J1073" i="10"/>
  <c r="BH32" i="17"/>
  <c r="BH32" i="22"/>
  <c r="M31" i="17"/>
  <c r="N31" s="1"/>
  <c r="BH27"/>
  <c r="K868" i="10"/>
  <c r="AA868" s="1"/>
  <c r="M27" i="22"/>
  <c r="J868" i="23" s="1"/>
  <c r="M26" i="17"/>
  <c r="BH26" i="22"/>
  <c r="K745" i="10"/>
  <c r="AA745" s="1"/>
  <c r="J745"/>
  <c r="N18" i="22"/>
  <c r="K499" i="23" s="1"/>
  <c r="BH14" i="22"/>
  <c r="J294" i="10"/>
  <c r="K294"/>
  <c r="AA294" s="1"/>
  <c r="M13" i="22"/>
  <c r="BH13" s="1"/>
  <c r="BH13" i="17"/>
  <c r="M12"/>
  <c r="J253" i="10" s="1"/>
  <c r="N12" i="22"/>
  <c r="K253" i="23" s="1"/>
  <c r="BH11" i="17"/>
  <c r="K212" i="10"/>
  <c r="AA212" s="1"/>
  <c r="M10" i="22"/>
  <c r="BH10" s="1"/>
  <c r="M9" i="17"/>
  <c r="BH9" s="1"/>
  <c r="M7"/>
  <c r="BH7" s="1"/>
  <c r="BH7" i="22"/>
  <c r="J7" i="10"/>
  <c r="BF36" i="22"/>
  <c r="H1237" i="23"/>
  <c r="BF33" i="17"/>
  <c r="H1114" i="10"/>
  <c r="H1032"/>
  <c r="BF31" i="17"/>
  <c r="K31" i="22"/>
  <c r="H991" i="10"/>
  <c r="BF30" i="17"/>
  <c r="I991" i="10"/>
  <c r="Z991" s="1"/>
  <c r="K30" i="22"/>
  <c r="BF29"/>
  <c r="K29" i="17"/>
  <c r="L29" s="1"/>
  <c r="K28" i="22"/>
  <c r="I909" i="10"/>
  <c r="Z909" s="1"/>
  <c r="H909"/>
  <c r="BF28" i="17"/>
  <c r="K27" i="22"/>
  <c r="BF27" i="17"/>
  <c r="BF26" i="22"/>
  <c r="I827" i="23"/>
  <c r="Z786"/>
  <c r="I786" i="10"/>
  <c r="Z786" s="1"/>
  <c r="BF24" i="17"/>
  <c r="I745" i="10"/>
  <c r="Z745" s="1"/>
  <c r="BF23" i="22"/>
  <c r="BF22"/>
  <c r="I663" i="23"/>
  <c r="K22" i="17"/>
  <c r="L22" s="1"/>
  <c r="H499" i="10"/>
  <c r="I499"/>
  <c r="Z499" s="1"/>
  <c r="I499" i="23"/>
  <c r="Z499" s="1"/>
  <c r="BF18" i="22"/>
  <c r="H458" i="10"/>
  <c r="I458"/>
  <c r="Z458" s="1"/>
  <c r="BF16" i="17"/>
  <c r="I417" i="10"/>
  <c r="Z417" s="1"/>
  <c r="H417"/>
  <c r="BF15" i="17"/>
  <c r="H376" i="10"/>
  <c r="K15" i="22"/>
  <c r="BF14"/>
  <c r="H294" i="10"/>
  <c r="BF13" i="22"/>
  <c r="I294" i="10"/>
  <c r="Z294" s="1"/>
  <c r="BF12" i="17"/>
  <c r="H253" i="10"/>
  <c r="H171"/>
  <c r="BF10" i="17"/>
  <c r="BF10" i="22"/>
  <c r="BF9"/>
  <c r="I130" i="23"/>
  <c r="BF9" i="17"/>
  <c r="H130" i="10"/>
  <c r="BF8" i="17"/>
  <c r="H89" i="10"/>
  <c r="K7" i="17"/>
  <c r="L7" s="1"/>
  <c r="BF7" i="22"/>
  <c r="I7" i="23"/>
  <c r="Z7" s="1"/>
  <c r="BF6" i="17"/>
  <c r="H7" i="23"/>
  <c r="BF6" i="22"/>
  <c r="I34" i="17"/>
  <c r="BD34" s="1"/>
  <c r="J34" i="22"/>
  <c r="BD34"/>
  <c r="F1114" i="10"/>
  <c r="BD33" i="17"/>
  <c r="J33"/>
  <c r="G1073" i="10"/>
  <c r="Y1073" s="1"/>
  <c r="BD30" i="17"/>
  <c r="F991" i="10"/>
  <c r="F950"/>
  <c r="J29" i="17"/>
  <c r="BD29"/>
  <c r="BD28"/>
  <c r="I28" i="22"/>
  <c r="F909" i="23" s="1"/>
  <c r="G909" i="10"/>
  <c r="Y909" s="1"/>
  <c r="F909"/>
  <c r="I27" i="17"/>
  <c r="BD27" s="1"/>
  <c r="BD27" i="22"/>
  <c r="J27"/>
  <c r="G868" i="23" s="1"/>
  <c r="BD26" i="17"/>
  <c r="F786" i="10"/>
  <c r="G786"/>
  <c r="Y786" s="1"/>
  <c r="BD24" i="22"/>
  <c r="I24" i="17"/>
  <c r="G704" i="10"/>
  <c r="Y704" s="1"/>
  <c r="BD23" i="17"/>
  <c r="F704" i="10"/>
  <c r="J23" i="22"/>
  <c r="G704" i="23" s="1"/>
  <c r="Y704" s="1"/>
  <c r="BD23" i="22"/>
  <c r="I21" i="17"/>
  <c r="BD21" i="22"/>
  <c r="J21"/>
  <c r="G622" i="23" s="1"/>
  <c r="I20" i="17"/>
  <c r="BD20" i="22"/>
  <c r="I19" i="17"/>
  <c r="I18"/>
  <c r="J17" i="22"/>
  <c r="BD17"/>
  <c r="I17" i="17"/>
  <c r="F458" i="10" s="1"/>
  <c r="I16" i="17"/>
  <c r="J16" i="22"/>
  <c r="G417" i="23" s="1"/>
  <c r="BD16" i="22"/>
  <c r="BD15"/>
  <c r="I15" i="17"/>
  <c r="J14"/>
  <c r="F335" i="10"/>
  <c r="I13" i="17"/>
  <c r="J13" s="1"/>
  <c r="J13" i="22"/>
  <c r="G294" i="23" s="1"/>
  <c r="BD13" i="22"/>
  <c r="BD12"/>
  <c r="I11"/>
  <c r="F212" i="10"/>
  <c r="BD11" i="17"/>
  <c r="J11"/>
  <c r="I10"/>
  <c r="J9" i="22"/>
  <c r="G130" i="23" s="1"/>
  <c r="BD9" i="22"/>
  <c r="I9" i="17"/>
  <c r="F89" i="10"/>
  <c r="BD8" i="17"/>
  <c r="G89" i="10"/>
  <c r="Y89" s="1"/>
  <c r="BD7" i="22"/>
  <c r="J7"/>
  <c r="BD7" i="17"/>
  <c r="F48" i="10"/>
  <c r="J7" i="17"/>
  <c r="J6"/>
  <c r="F7" i="10"/>
  <c r="H36" i="22"/>
  <c r="D1237" i="23"/>
  <c r="BB36" i="22"/>
  <c r="D1155" i="10"/>
  <c r="BB34" i="17"/>
  <c r="H34"/>
  <c r="BB33" i="22"/>
  <c r="G33" i="17"/>
  <c r="BB31" i="22"/>
  <c r="G31" i="17"/>
  <c r="D950" i="10"/>
  <c r="H29" i="17"/>
  <c r="BB28" i="22"/>
  <c r="BB27"/>
  <c r="BB26"/>
  <c r="D827" i="10"/>
  <c r="H26" i="17"/>
  <c r="H24" i="22"/>
  <c r="BB24"/>
  <c r="G24" i="17"/>
  <c r="BB24" s="1"/>
  <c r="BB23"/>
  <c r="D704" i="10"/>
  <c r="BB22" i="22"/>
  <c r="D622" i="10"/>
  <c r="H21" i="17"/>
  <c r="BB21"/>
  <c r="BB21" i="22"/>
  <c r="BB20"/>
  <c r="E540" i="10"/>
  <c r="X540" s="1"/>
  <c r="D540"/>
  <c r="BB19" i="17"/>
  <c r="G18"/>
  <c r="H18" i="22"/>
  <c r="BB18"/>
  <c r="G17" i="17"/>
  <c r="H17" s="1"/>
  <c r="BB17" i="22"/>
  <c r="BB16"/>
  <c r="G16" i="17"/>
  <c r="G15" i="22"/>
  <c r="D376" i="23" s="1"/>
  <c r="BB14" i="17"/>
  <c r="H14"/>
  <c r="E335" i="10" s="1"/>
  <c r="X335" s="1"/>
  <c r="D294"/>
  <c r="G13" i="22"/>
  <c r="D294" i="23" s="1"/>
  <c r="BB13" i="17"/>
  <c r="H12"/>
  <c r="BB12" i="22"/>
  <c r="H11"/>
  <c r="BB11"/>
  <c r="G11" i="17"/>
  <c r="E171" i="10"/>
  <c r="X171" s="1"/>
  <c r="BB10" i="22"/>
  <c r="H10"/>
  <c r="G9" i="17"/>
  <c r="H9" s="1"/>
  <c r="BB9" i="22"/>
  <c r="H7"/>
  <c r="BB7"/>
  <c r="G7" i="17"/>
  <c r="N6" i="22"/>
  <c r="J7" i="23"/>
  <c r="O6" i="17"/>
  <c r="P36" i="22"/>
  <c r="L1237" i="23"/>
  <c r="BJ36" i="22"/>
  <c r="P34"/>
  <c r="BJ34"/>
  <c r="M34" i="17"/>
  <c r="BH34" i="22"/>
  <c r="N33"/>
  <c r="BH33"/>
  <c r="BH33" i="17"/>
  <c r="J1114" i="10"/>
  <c r="BJ32" i="22"/>
  <c r="P32"/>
  <c r="N31"/>
  <c r="BH31"/>
  <c r="BJ31"/>
  <c r="O31" i="17"/>
  <c r="N29" i="22"/>
  <c r="BH29"/>
  <c r="M29" i="17"/>
  <c r="O29"/>
  <c r="BJ29" s="1"/>
  <c r="BJ29" i="22"/>
  <c r="N28" i="17"/>
  <c r="J909" i="10"/>
  <c r="BH28" i="17"/>
  <c r="M28" i="22"/>
  <c r="J909" i="23" s="1"/>
  <c r="BH25" i="22"/>
  <c r="N24"/>
  <c r="K745" i="23" s="1"/>
  <c r="AA745" s="1"/>
  <c r="BH24" i="22"/>
  <c r="P24"/>
  <c r="M745" i="23" s="1"/>
  <c r="BJ24" i="22"/>
  <c r="O24" i="17"/>
  <c r="P22" i="22"/>
  <c r="M663" i="23" s="1"/>
  <c r="AB663" s="1"/>
  <c r="BJ22" i="22"/>
  <c r="M22" i="17"/>
  <c r="BH22" i="22"/>
  <c r="N21"/>
  <c r="K622" i="23" s="1"/>
  <c r="BH21" i="22"/>
  <c r="BJ21"/>
  <c r="M21" i="17"/>
  <c r="K581" i="10"/>
  <c r="AA581" s="1"/>
  <c r="AA581" i="23"/>
  <c r="BJ20" i="22"/>
  <c r="P20"/>
  <c r="M581" i="23" s="1"/>
  <c r="J581" i="10"/>
  <c r="BH20" i="22"/>
  <c r="N19"/>
  <c r="K540" i="23" s="1"/>
  <c r="BH19" i="22"/>
  <c r="M19" i="17"/>
  <c r="BH19" s="1"/>
  <c r="M18"/>
  <c r="M17"/>
  <c r="O17"/>
  <c r="BH17" i="22"/>
  <c r="BJ16" i="17"/>
  <c r="L417" i="10"/>
  <c r="P16" i="17"/>
  <c r="K417" i="10"/>
  <c r="AA417" s="1"/>
  <c r="N16" i="22"/>
  <c r="K417" i="23" s="1"/>
  <c r="AA417" s="1"/>
  <c r="BH16" i="22"/>
  <c r="J417" i="10"/>
  <c r="BH16" i="17"/>
  <c r="BJ15"/>
  <c r="L376" i="10"/>
  <c r="P15" i="17"/>
  <c r="K335" i="10"/>
  <c r="AA335" s="1"/>
  <c r="BJ14" i="22"/>
  <c r="O14" i="17"/>
  <c r="M212" i="10"/>
  <c r="AB212" s="1"/>
  <c r="N11" i="22"/>
  <c r="K212" i="23" s="1"/>
  <c r="AA212" s="1"/>
  <c r="BH11" i="22"/>
  <c r="BJ11" i="17"/>
  <c r="J212" i="10"/>
  <c r="L212"/>
  <c r="BH10" i="17"/>
  <c r="N10"/>
  <c r="J171" i="10"/>
  <c r="BJ10" i="22"/>
  <c r="P10"/>
  <c r="M171" i="23" s="1"/>
  <c r="BH9" i="22"/>
  <c r="BJ8"/>
  <c r="L89" i="10"/>
  <c r="BH8" i="22"/>
  <c r="M8" i="17"/>
  <c r="BJ7"/>
  <c r="BJ7" i="22"/>
  <c r="L48" i="10"/>
  <c r="K7"/>
  <c r="AA7" s="1"/>
  <c r="P6" i="22"/>
  <c r="BJ6"/>
  <c r="L7" i="23"/>
  <c r="BH6" i="22"/>
  <c r="BH6" i="17"/>
  <c r="Z1251" i="23"/>
  <c r="Z1087" i="10"/>
  <c r="AL31" i="17"/>
  <c r="AL30"/>
  <c r="AL27"/>
  <c r="X882" i="10" s="1"/>
  <c r="Z718" i="23"/>
  <c r="AL23" i="17"/>
  <c r="AL22"/>
  <c r="AL21"/>
  <c r="AL16"/>
  <c r="AL15"/>
  <c r="AL14"/>
  <c r="Z185" i="10"/>
  <c r="Z103"/>
  <c r="AL6" i="22"/>
  <c r="X21" i="23" s="1"/>
  <c r="F36" i="22"/>
  <c r="AZ36" s="1"/>
  <c r="Y1251" i="23"/>
  <c r="P43" i="20"/>
  <c r="P42" i="21"/>
  <c r="P42" i="20"/>
  <c r="P41"/>
  <c r="P41" i="21"/>
  <c r="P40" i="20"/>
  <c r="P40" i="21"/>
  <c r="Y1087" i="23"/>
  <c r="Z1046"/>
  <c r="Y1046" i="10"/>
  <c r="P39" i="21"/>
  <c r="P38" i="20"/>
  <c r="AJ29" i="17"/>
  <c r="F28"/>
  <c r="AZ28" s="1"/>
  <c r="AJ28" i="22"/>
  <c r="Y923" i="23" s="1"/>
  <c r="K904" i="10"/>
  <c r="Y882"/>
  <c r="P35" i="20"/>
  <c r="P33" i="21"/>
  <c r="Y800" i="23"/>
  <c r="AJ24" i="17"/>
  <c r="F24" i="22"/>
  <c r="AZ24" s="1"/>
  <c r="P32" i="20"/>
  <c r="Y759" i="23"/>
  <c r="P32" i="21"/>
  <c r="K699" i="10"/>
  <c r="F23" i="22"/>
  <c r="AZ23" s="1"/>
  <c r="P31" i="21"/>
  <c r="P31" i="20"/>
  <c r="F22" i="17"/>
  <c r="AZ22" s="1"/>
  <c r="P30" i="20"/>
  <c r="Y595" i="23"/>
  <c r="P28" i="21"/>
  <c r="F19" i="22"/>
  <c r="AZ19" s="1"/>
  <c r="AJ19" i="17"/>
  <c r="Z554" i="10" s="1"/>
  <c r="AJ19" i="22"/>
  <c r="K535" i="10"/>
  <c r="AJ18" i="17"/>
  <c r="Y431" i="23"/>
  <c r="P24" i="20"/>
  <c r="AJ14" i="17"/>
  <c r="F14"/>
  <c r="AZ14" s="1"/>
  <c r="F14" i="22"/>
  <c r="AZ14" s="1"/>
  <c r="P22" i="21"/>
  <c r="AJ13" i="17"/>
  <c r="F13"/>
  <c r="AZ13" s="1"/>
  <c r="P21" i="20"/>
  <c r="F11" i="17"/>
  <c r="AZ11" s="1"/>
  <c r="Y226" i="23"/>
  <c r="K207" i="10"/>
  <c r="AJ11" i="17"/>
  <c r="P19" i="20"/>
  <c r="AJ9" i="17"/>
  <c r="AJ9" i="22"/>
  <c r="P17" i="20"/>
  <c r="P15"/>
  <c r="Y21" i="23"/>
  <c r="F6" i="22"/>
  <c r="AZ6" s="1"/>
  <c r="AJ6" i="17"/>
  <c r="Z21" i="10" s="1"/>
  <c r="AI35" i="22"/>
  <c r="F1191" i="10"/>
  <c r="AI34" i="17"/>
  <c r="F1150" i="10"/>
  <c r="E34" i="17"/>
  <c r="AY34" s="1"/>
  <c r="AI34" i="22"/>
  <c r="F1150" i="23"/>
  <c r="AI33" i="17"/>
  <c r="E33"/>
  <c r="AY33" s="1"/>
  <c r="E33" i="22"/>
  <c r="AY33" s="1"/>
  <c r="F1109" i="10"/>
  <c r="AI30" i="17"/>
  <c r="F986" i="10"/>
  <c r="Y923"/>
  <c r="E26" i="17"/>
  <c r="AY26" s="1"/>
  <c r="AI22"/>
  <c r="F453" i="23"/>
  <c r="AI17" i="17"/>
  <c r="E17"/>
  <c r="AY17" s="1"/>
  <c r="AI16"/>
  <c r="F330" i="23"/>
  <c r="E14" i="17"/>
  <c r="AY14" s="1"/>
  <c r="AI14"/>
  <c r="Y349" i="23"/>
  <c r="E13" i="22"/>
  <c r="AY13" s="1"/>
  <c r="AD18" i="17"/>
  <c r="F248" i="10"/>
  <c r="E12" i="17"/>
  <c r="AY12" s="1"/>
  <c r="E12" i="22"/>
  <c r="AY12" s="1"/>
  <c r="AI12" i="17"/>
  <c r="AD44" i="22"/>
  <c r="E9" i="17"/>
  <c r="AY9" s="1"/>
  <c r="AI9"/>
  <c r="E9" i="22"/>
  <c r="AY9" s="1"/>
  <c r="F125" i="10"/>
  <c r="AI8" i="17"/>
  <c r="AI8" i="22"/>
  <c r="AD13" i="17"/>
  <c r="C25"/>
  <c r="AW25" s="1"/>
  <c r="C21" i="22"/>
  <c r="AW21" s="1"/>
  <c r="P14" i="21"/>
  <c r="AD62" i="22"/>
  <c r="G1032" i="10"/>
  <c r="Y1032" s="1"/>
  <c r="J22" i="17"/>
  <c r="BD12"/>
  <c r="F253" i="10"/>
  <c r="J12" i="17"/>
  <c r="R6"/>
  <c r="BB6"/>
  <c r="H6"/>
  <c r="I622" i="10"/>
  <c r="Z622" s="1"/>
  <c r="Q335"/>
  <c r="AD335" s="1"/>
  <c r="AG6" i="22"/>
  <c r="AG6" i="17"/>
  <c r="F1032" i="10"/>
  <c r="O827"/>
  <c r="AC827" s="1"/>
  <c r="AC827" i="23"/>
  <c r="S376" i="10"/>
  <c r="AE376" s="1"/>
  <c r="BF26" i="17"/>
  <c r="H32"/>
  <c r="BB32"/>
  <c r="D1073" i="10"/>
  <c r="H20" i="17"/>
  <c r="BB20"/>
  <c r="H15"/>
  <c r="BB15"/>
  <c r="D171" i="10"/>
  <c r="BB10" i="17"/>
  <c r="V33"/>
  <c r="BQ33" s="1"/>
  <c r="BP33"/>
  <c r="BP29"/>
  <c r="V29"/>
  <c r="BQ29" s="1"/>
  <c r="R950" i="10"/>
  <c r="V22" i="17"/>
  <c r="BQ22" s="1"/>
  <c r="BP22"/>
  <c r="V17"/>
  <c r="BQ17" s="1"/>
  <c r="R253" i="10"/>
  <c r="BP12" i="17"/>
  <c r="V7"/>
  <c r="BQ7" s="1"/>
  <c r="BP7"/>
  <c r="P1073" i="10"/>
  <c r="BN32" i="17"/>
  <c r="T32"/>
  <c r="T24"/>
  <c r="BN24"/>
  <c r="T20"/>
  <c r="P581" i="10"/>
  <c r="BN20" i="17"/>
  <c r="T15"/>
  <c r="P376" i="10"/>
  <c r="BN15" i="17"/>
  <c r="T10"/>
  <c r="P171" i="10"/>
  <c r="H1073"/>
  <c r="H704"/>
  <c r="BF19" i="17"/>
  <c r="H212" i="10"/>
  <c r="B7"/>
  <c r="A6" i="17"/>
  <c r="AU6" s="1"/>
  <c r="B7" i="23"/>
  <c r="J704" i="10"/>
  <c r="BH23" i="17"/>
  <c r="N23"/>
  <c r="Z595" i="10"/>
  <c r="Z841"/>
  <c r="I1155"/>
  <c r="Z1155" s="1"/>
  <c r="Y800"/>
  <c r="BD31" i="17"/>
  <c r="BD22"/>
  <c r="O663" i="10"/>
  <c r="AC663" s="1"/>
  <c r="S253"/>
  <c r="AE253" s="1"/>
  <c r="S417"/>
  <c r="AE417" s="1"/>
  <c r="O417"/>
  <c r="AC417" s="1"/>
  <c r="G827"/>
  <c r="Y827" s="1"/>
  <c r="N1114"/>
  <c r="R33" i="17"/>
  <c r="BL26"/>
  <c r="BL21"/>
  <c r="BL10"/>
  <c r="X554" i="10"/>
  <c r="X185"/>
  <c r="BJ21" i="17"/>
  <c r="P21"/>
  <c r="Y62" i="23"/>
  <c r="AF62" i="22"/>
  <c r="D62"/>
  <c r="AX62" s="1"/>
  <c r="AF58"/>
  <c r="D58"/>
  <c r="AX58" s="1"/>
  <c r="AF54"/>
  <c r="D54"/>
  <c r="AX54" s="1"/>
  <c r="D50"/>
  <c r="AX50" s="1"/>
  <c r="AF50"/>
  <c r="D42"/>
  <c r="AX42" s="1"/>
  <c r="AF42"/>
  <c r="AF38"/>
  <c r="D38"/>
  <c r="AX38" s="1"/>
  <c r="AF30"/>
  <c r="D30"/>
  <c r="AX30" s="1"/>
  <c r="D26"/>
  <c r="AX26" s="1"/>
  <c r="AF26"/>
  <c r="AF22"/>
  <c r="D22"/>
  <c r="AX22" s="1"/>
  <c r="D18"/>
  <c r="AX18" s="1"/>
  <c r="AF18"/>
  <c r="AF14"/>
  <c r="D14"/>
  <c r="AX14" s="1"/>
  <c r="AG28"/>
  <c r="AG28" i="17"/>
  <c r="AG20" i="22"/>
  <c r="AG20" i="17"/>
  <c r="AG12" i="22"/>
  <c r="AG12" i="17"/>
  <c r="C35" i="22"/>
  <c r="AW35" s="1"/>
  <c r="AD35"/>
  <c r="C12"/>
  <c r="AW12" s="1"/>
  <c r="C51"/>
  <c r="AW51" s="1"/>
  <c r="D31" i="18"/>
  <c r="AD31" i="22" s="1"/>
  <c r="AB31"/>
  <c r="AC31" s="1"/>
  <c r="D23" i="18"/>
  <c r="AD23" i="22" s="1"/>
  <c r="AB23"/>
  <c r="AC23" s="1"/>
  <c r="D15" i="18"/>
  <c r="AD15" i="22" s="1"/>
  <c r="AB15"/>
  <c r="AC15" s="1"/>
  <c r="D7" i="18"/>
  <c r="AD7" i="22" s="1"/>
  <c r="AB7"/>
  <c r="AC7" s="1"/>
  <c r="D31"/>
  <c r="AX31" s="1"/>
  <c r="AF31"/>
  <c r="AF23"/>
  <c r="D23"/>
  <c r="AX23" s="1"/>
  <c r="AF19"/>
  <c r="D19"/>
  <c r="AX19" s="1"/>
  <c r="C1278" i="23"/>
  <c r="AA37" i="22"/>
  <c r="B37"/>
  <c r="AV37" s="1"/>
  <c r="P23" i="21"/>
  <c r="B33" i="22"/>
  <c r="AV33" s="1"/>
  <c r="B1109" i="23"/>
  <c r="AA28" i="22"/>
  <c r="C909" i="23"/>
  <c r="B28" i="22"/>
  <c r="AV28" s="1"/>
  <c r="AA24"/>
  <c r="C745" i="23"/>
  <c r="B24" i="22"/>
  <c r="AV24" s="1"/>
  <c r="AA20"/>
  <c r="C581" i="23"/>
  <c r="B20" i="22"/>
  <c r="AV20" s="1"/>
  <c r="AA16"/>
  <c r="C417" i="23"/>
  <c r="B16" i="22"/>
  <c r="AV16" s="1"/>
  <c r="AA12"/>
  <c r="C253" i="23"/>
  <c r="B12" i="22"/>
  <c r="AV12" s="1"/>
  <c r="AA8"/>
  <c r="C89" i="23"/>
  <c r="B8" i="22"/>
  <c r="AV8" s="1"/>
  <c r="AB64"/>
  <c r="AC64" s="1"/>
  <c r="D64" i="18"/>
  <c r="C64" i="22" s="1"/>
  <c r="AW64" s="1"/>
  <c r="AB56"/>
  <c r="AC56" s="1"/>
  <c r="D56" i="18"/>
  <c r="C56" i="22" s="1"/>
  <c r="AW56" s="1"/>
  <c r="AB52"/>
  <c r="AC52" s="1"/>
  <c r="D52" i="18"/>
  <c r="AB40" i="22"/>
  <c r="AC40" s="1"/>
  <c r="D40" i="18"/>
  <c r="C40" i="22" s="1"/>
  <c r="AW40" s="1"/>
  <c r="AB36"/>
  <c r="AC36" s="1"/>
  <c r="D36" i="18"/>
  <c r="AI30" i="22"/>
  <c r="F822" i="23"/>
  <c r="E26" i="22"/>
  <c r="AY26" s="1"/>
  <c r="E22"/>
  <c r="AY22" s="1"/>
  <c r="F494" i="23"/>
  <c r="AI18" i="22"/>
  <c r="E14"/>
  <c r="AY14" s="1"/>
  <c r="F166" i="23"/>
  <c r="AI10" i="22"/>
  <c r="K1109" i="23"/>
  <c r="AJ33" i="22"/>
  <c r="Y1128" i="23" s="1"/>
  <c r="AJ29" i="22"/>
  <c r="F29"/>
  <c r="AZ29" s="1"/>
  <c r="K781" i="23"/>
  <c r="AJ21" i="22"/>
  <c r="Y636" i="23" s="1"/>
  <c r="F21" i="22"/>
  <c r="AZ21" s="1"/>
  <c r="K453" i="23"/>
  <c r="K248"/>
  <c r="K84"/>
  <c r="AJ8" i="22"/>
  <c r="P15" i="21"/>
  <c r="E1770" i="23"/>
  <c r="X1770" s="1"/>
  <c r="M1442"/>
  <c r="AB1442" s="1"/>
  <c r="AA34" i="22"/>
  <c r="C1155" i="23"/>
  <c r="C950"/>
  <c r="B945"/>
  <c r="B21" i="22"/>
  <c r="AV21" s="1"/>
  <c r="AA21"/>
  <c r="B453" i="23"/>
  <c r="B17" i="22"/>
  <c r="AV17" s="1"/>
  <c r="AA17"/>
  <c r="C294" i="23"/>
  <c r="B289"/>
  <c r="F1027"/>
  <c r="E31" i="22"/>
  <c r="AY31" s="1"/>
  <c r="AI27"/>
  <c r="F699" i="23"/>
  <c r="AI23" i="22"/>
  <c r="E19"/>
  <c r="AY19" s="1"/>
  <c r="F371" i="23"/>
  <c r="AI15" i="22"/>
  <c r="E11"/>
  <c r="AY11" s="1"/>
  <c r="K986" i="23"/>
  <c r="AJ26" i="22"/>
  <c r="Y841" i="23" s="1"/>
  <c r="F26" i="22"/>
  <c r="AZ26" s="1"/>
  <c r="K658" i="23"/>
  <c r="AJ18" i="22"/>
  <c r="F18"/>
  <c r="AZ18" s="1"/>
  <c r="AJ13"/>
  <c r="F13"/>
  <c r="AZ13" s="1"/>
  <c r="K125" i="23"/>
  <c r="C1319"/>
  <c r="B38" i="22"/>
  <c r="AV38" s="1"/>
  <c r="B1314" i="23"/>
  <c r="AI38" i="22"/>
  <c r="F1314" i="23"/>
  <c r="N56" i="22"/>
  <c r="J2057" i="23"/>
  <c r="AH37" i="22"/>
  <c r="J63"/>
  <c r="F2344" i="23"/>
  <c r="P53" i="22"/>
  <c r="L1934" i="23"/>
  <c r="K1355"/>
  <c r="AJ39" i="22"/>
  <c r="Z1374" i="23" s="1"/>
  <c r="R55" i="22"/>
  <c r="N2016" i="23"/>
  <c r="H1729"/>
  <c r="AJ47" i="22"/>
  <c r="Y1702" i="23" s="1"/>
  <c r="V57" i="22"/>
  <c r="BQ57" s="1"/>
  <c r="R2098" i="23"/>
  <c r="J57" i="22"/>
  <c r="F2098" i="23"/>
  <c r="H1975"/>
  <c r="N52" i="22"/>
  <c r="J1893" i="23"/>
  <c r="T47" i="22"/>
  <c r="P1688" i="23"/>
  <c r="V45" i="22"/>
  <c r="BQ45" s="1"/>
  <c r="R1606" i="23"/>
  <c r="J45" i="22"/>
  <c r="F1606" i="23"/>
  <c r="T43" i="22"/>
  <c r="P1524" i="23"/>
  <c r="O25" i="17"/>
  <c r="O25" i="22"/>
  <c r="L786" i="23" s="1"/>
  <c r="G8" i="17"/>
  <c r="G8" i="22"/>
  <c r="D89" i="23" s="1"/>
  <c r="Z1538"/>
  <c r="AJ43" i="22"/>
  <c r="K1642" i="23"/>
  <c r="K1683"/>
  <c r="K1847"/>
  <c r="AJ59" i="22"/>
  <c r="R2344" i="23"/>
  <c r="R60" i="22"/>
  <c r="N2221" i="23"/>
  <c r="N57" i="22"/>
  <c r="J2098" i="23"/>
  <c r="H2016"/>
  <c r="P54" i="22"/>
  <c r="L1975" i="23"/>
  <c r="H50" i="22"/>
  <c r="D1811" i="23"/>
  <c r="N49" i="22"/>
  <c r="J1770" i="23"/>
  <c r="N45" i="22"/>
  <c r="J1606" i="23"/>
  <c r="V41" i="22"/>
  <c r="BQ41" s="1"/>
  <c r="R1442" i="23"/>
  <c r="J65" i="22"/>
  <c r="F2426" i="23"/>
  <c r="O27" i="17"/>
  <c r="O27" i="22"/>
  <c r="L868" i="23" s="1"/>
  <c r="AJ40" i="22"/>
  <c r="K1478" i="23"/>
  <c r="Z1497"/>
  <c r="K1519"/>
  <c r="N1524"/>
  <c r="N1647"/>
  <c r="J1811"/>
  <c r="R1934"/>
  <c r="AJ55" i="22"/>
  <c r="P2057" i="23"/>
  <c r="F2139"/>
  <c r="K2134"/>
  <c r="Z2153"/>
  <c r="K2175"/>
  <c r="F2180"/>
  <c r="N2180"/>
  <c r="P2303"/>
  <c r="E2344"/>
  <c r="X2344" s="1"/>
  <c r="Z2358"/>
  <c r="AJ63" i="22"/>
  <c r="AJ64"/>
  <c r="K2380" i="23"/>
  <c r="T64" i="22"/>
  <c r="P2385" i="23"/>
  <c r="T63" i="22"/>
  <c r="P2344" i="23"/>
  <c r="N62" i="22"/>
  <c r="J2303" i="23"/>
  <c r="N61" i="22"/>
  <c r="J2262" i="23"/>
  <c r="V60" i="22"/>
  <c r="BQ60" s="1"/>
  <c r="R2221" i="23"/>
  <c r="P59" i="22"/>
  <c r="L2180" i="23"/>
  <c r="P58" i="22"/>
  <c r="L2139" i="23"/>
  <c r="H58" i="22"/>
  <c r="D2139" i="23"/>
  <c r="E1934"/>
  <c r="X1934" s="1"/>
  <c r="H51" i="22"/>
  <c r="D1852" i="23"/>
  <c r="P50" i="22"/>
  <c r="L1811" i="23"/>
  <c r="R49" i="22"/>
  <c r="N1770" i="23"/>
  <c r="V48" i="22"/>
  <c r="BQ48" s="1"/>
  <c r="R1729" i="23"/>
  <c r="P46" i="22"/>
  <c r="L1647" i="23"/>
  <c r="H46" i="22"/>
  <c r="D1647" i="23"/>
  <c r="R45" i="22"/>
  <c r="N1606" i="23"/>
  <c r="O18" i="22"/>
  <c r="L499" i="23" s="1"/>
  <c r="O18" i="17"/>
  <c r="O30"/>
  <c r="O30" i="22"/>
  <c r="L991" i="23" s="1"/>
  <c r="R1278"/>
  <c r="N1319"/>
  <c r="L1442"/>
  <c r="J1483"/>
  <c r="AJ46" i="22"/>
  <c r="Z1661" i="23" s="1"/>
  <c r="D1770"/>
  <c r="F1811"/>
  <c r="K1806"/>
  <c r="Z1825"/>
  <c r="J1852"/>
  <c r="AJ51" i="22"/>
  <c r="Z1866" i="23" s="1"/>
  <c r="J1934"/>
  <c r="K1970"/>
  <c r="Z1989"/>
  <c r="K2011"/>
  <c r="K2339"/>
  <c r="N2344"/>
  <c r="N64" i="22"/>
  <c r="N2303" i="23"/>
  <c r="R62" i="22"/>
  <c r="V61"/>
  <c r="BQ61" s="1"/>
  <c r="R2262" i="23"/>
  <c r="P2180"/>
  <c r="T59" i="22"/>
  <c r="V56"/>
  <c r="BQ56" s="1"/>
  <c r="H54"/>
  <c r="D1975" i="23"/>
  <c r="J52" i="22"/>
  <c r="F1893" i="23"/>
  <c r="T51" i="22"/>
  <c r="H1852" i="23"/>
  <c r="V49" i="22"/>
  <c r="BQ49" s="1"/>
  <c r="R1770" i="23"/>
  <c r="P47" i="22"/>
  <c r="T46"/>
  <c r="P1647" i="23"/>
  <c r="V44" i="22"/>
  <c r="BQ44" s="1"/>
  <c r="R1565" i="23"/>
  <c r="P43" i="22"/>
  <c r="L1524" i="23"/>
  <c r="P42" i="22"/>
  <c r="L1483" i="23"/>
  <c r="O13" i="17"/>
  <c r="O13" i="22"/>
  <c r="L294" i="23" s="1"/>
  <c r="G25" i="17"/>
  <c r="G25" i="22"/>
  <c r="D786" i="23" s="1"/>
  <c r="AJ65" i="22"/>
  <c r="U25" i="17"/>
  <c r="U25" i="22"/>
  <c r="R786" i="23" s="1"/>
  <c r="M30" i="17"/>
  <c r="M30" i="22"/>
  <c r="J991" i="23" s="1"/>
  <c r="U30" i="17"/>
  <c r="U30" i="22"/>
  <c r="R991" i="23" s="1"/>
  <c r="C26" i="17"/>
  <c r="AW26" s="1"/>
  <c r="AD30"/>
  <c r="C22" i="22"/>
  <c r="AW22" s="1"/>
  <c r="AD25" i="17"/>
  <c r="C17" i="22"/>
  <c r="AW17" s="1"/>
  <c r="AD39"/>
  <c r="C55"/>
  <c r="AW55" s="1"/>
  <c r="AD63"/>
  <c r="AD42"/>
  <c r="AD50"/>
  <c r="AD58"/>
  <c r="AD26" i="17"/>
  <c r="AD22"/>
  <c r="B84" i="10"/>
  <c r="B8" i="17"/>
  <c r="AV8" s="1"/>
  <c r="AA10"/>
  <c r="B248" i="10"/>
  <c r="B12" i="17"/>
  <c r="AV12" s="1"/>
  <c r="AA16"/>
  <c r="C581" i="10"/>
  <c r="B658"/>
  <c r="AA24" i="17"/>
  <c r="B822" i="10"/>
  <c r="B26" i="17"/>
  <c r="AV26" s="1"/>
  <c r="B28"/>
  <c r="AV28" s="1"/>
  <c r="B904" i="10"/>
  <c r="AA14" i="17"/>
  <c r="B1109" i="10"/>
  <c r="B30" i="17"/>
  <c r="AV30" s="1"/>
  <c r="B14"/>
  <c r="AV14" s="1"/>
  <c r="B986" i="10"/>
  <c r="AA26" i="17"/>
  <c r="B16"/>
  <c r="AV16" s="1"/>
  <c r="B18"/>
  <c r="AV18" s="1"/>
  <c r="B24"/>
  <c r="AV24" s="1"/>
  <c r="C499" i="10"/>
  <c r="AA6" i="22"/>
  <c r="C7" i="23"/>
  <c r="AA28" i="17"/>
  <c r="C827" i="10"/>
  <c r="B740"/>
  <c r="B22" i="17"/>
  <c r="AV22" s="1"/>
  <c r="C335" i="10"/>
  <c r="B10" i="17"/>
  <c r="AV10" s="1"/>
  <c r="C30"/>
  <c r="AW30" s="1"/>
  <c r="C22"/>
  <c r="AW22" s="1"/>
  <c r="C1114" i="10"/>
  <c r="C30" i="22"/>
  <c r="AW30" s="1"/>
  <c r="AD46"/>
  <c r="AA33"/>
  <c r="C1114" i="23"/>
  <c r="B84"/>
  <c r="B10" i="22"/>
  <c r="AV10" s="1"/>
  <c r="B248" i="23"/>
  <c r="B14" i="22"/>
  <c r="AV14" s="1"/>
  <c r="B412" i="23"/>
  <c r="B18" i="22"/>
  <c r="AV18" s="1"/>
  <c r="B576" i="23"/>
  <c r="B22" i="22"/>
  <c r="AV22" s="1"/>
  <c r="B740" i="23"/>
  <c r="B26" i="22"/>
  <c r="AV26" s="1"/>
  <c r="B904" i="23"/>
  <c r="B30" i="22"/>
  <c r="AV30" s="1"/>
  <c r="B1232" i="23"/>
  <c r="AF20" i="17"/>
  <c r="D24"/>
  <c r="AX24" s="1"/>
  <c r="AF14"/>
  <c r="C19"/>
  <c r="AW19" s="1"/>
  <c r="AF12"/>
  <c r="AF18"/>
  <c r="AF32"/>
  <c r="AD11"/>
  <c r="AF26"/>
  <c r="AF16"/>
  <c r="D12"/>
  <c r="AX12" s="1"/>
  <c r="C32" i="22"/>
  <c r="AW32" s="1"/>
  <c r="C41"/>
  <c r="AW41" s="1"/>
  <c r="C49"/>
  <c r="AW49" s="1"/>
  <c r="C57"/>
  <c r="AW57" s="1"/>
  <c r="C32" i="17"/>
  <c r="AW32" s="1"/>
  <c r="C11"/>
  <c r="AW11" s="1"/>
  <c r="AD16"/>
  <c r="C27"/>
  <c r="AW27" s="1"/>
  <c r="AD27"/>
  <c r="AD19"/>
  <c r="C28" i="22"/>
  <c r="AW28" s="1"/>
  <c r="AD33"/>
  <c r="AD32" i="17"/>
  <c r="AD12"/>
  <c r="AD8"/>
  <c r="AD33"/>
  <c r="AD28"/>
  <c r="C12"/>
  <c r="AW12" s="1"/>
  <c r="C8"/>
  <c r="AW8" s="1"/>
  <c r="C28"/>
  <c r="AW28" s="1"/>
  <c r="C16"/>
  <c r="AW16" s="1"/>
  <c r="C33"/>
  <c r="AW33" s="1"/>
  <c r="Q1191" i="23"/>
  <c r="AD10" i="17"/>
  <c r="C18"/>
  <c r="AW18" s="1"/>
  <c r="AD24"/>
  <c r="AD21"/>
  <c r="C10"/>
  <c r="AW10" s="1"/>
  <c r="AD29"/>
  <c r="AD17"/>
  <c r="C24"/>
  <c r="AW24" s="1"/>
  <c r="C29"/>
  <c r="AW29" s="1"/>
  <c r="C21"/>
  <c r="AW21" s="1"/>
  <c r="C17"/>
  <c r="AW17" s="1"/>
  <c r="C13"/>
  <c r="AW13" s="1"/>
  <c r="C24" i="22"/>
  <c r="AW24" s="1"/>
  <c r="C16"/>
  <c r="AW16" s="1"/>
  <c r="C8"/>
  <c r="AW8" s="1"/>
  <c r="C29"/>
  <c r="AW29" s="1"/>
  <c r="C13"/>
  <c r="AW13" s="1"/>
  <c r="C25"/>
  <c r="AW25" s="1"/>
  <c r="C18"/>
  <c r="AW18" s="1"/>
  <c r="C10"/>
  <c r="AW10" s="1"/>
  <c r="C26"/>
  <c r="AW26" s="1"/>
  <c r="C27"/>
  <c r="AW27" s="1"/>
  <c r="C19"/>
  <c r="AW19" s="1"/>
  <c r="C11"/>
  <c r="AW11" s="1"/>
  <c r="AD48"/>
  <c r="AD60"/>
  <c r="AD54" l="1"/>
  <c r="AD45"/>
  <c r="AD38"/>
  <c r="L1073" i="10"/>
  <c r="BH12" i="17"/>
  <c r="D745" i="10"/>
  <c r="F1155"/>
  <c r="BD35" i="22"/>
  <c r="R2385" i="23"/>
  <c r="Y144"/>
  <c r="I38" i="17"/>
  <c r="J35" i="22"/>
  <c r="S622" i="10"/>
  <c r="AE622" s="1"/>
  <c r="P19" i="17"/>
  <c r="S335" i="10"/>
  <c r="AE335" s="1"/>
  <c r="N35" i="22"/>
  <c r="H991" i="23"/>
  <c r="BG30" i="22"/>
  <c r="L30"/>
  <c r="H1032" i="23"/>
  <c r="L31" i="22"/>
  <c r="BG31"/>
  <c r="H1196" i="10"/>
  <c r="L35" i="17"/>
  <c r="I1196" i="10" s="1"/>
  <c r="Z1196" s="1"/>
  <c r="BG10" i="22"/>
  <c r="L10"/>
  <c r="I171" i="23" s="1"/>
  <c r="Z171" s="1"/>
  <c r="BG12" i="22"/>
  <c r="L12"/>
  <c r="I253" i="23" s="1"/>
  <c r="Z253" s="1"/>
  <c r="N12" i="17"/>
  <c r="BL35"/>
  <c r="L950" i="10"/>
  <c r="BH35" i="22"/>
  <c r="N294" i="10"/>
  <c r="H376" i="23"/>
  <c r="L15" i="22"/>
  <c r="BG15"/>
  <c r="L27"/>
  <c r="BG27"/>
  <c r="H909" i="23"/>
  <c r="BG28" i="22"/>
  <c r="L28"/>
  <c r="H1196" i="23"/>
  <c r="L35" i="22"/>
  <c r="BG35"/>
  <c r="AD6" i="17"/>
  <c r="C6" i="22"/>
  <c r="AW6" s="1"/>
  <c r="X691" i="23"/>
  <c r="T695" s="1"/>
  <c r="AD6" i="22"/>
  <c r="X650" i="10"/>
  <c r="T654" s="1"/>
  <c r="Z1743" i="23"/>
  <c r="Y2358"/>
  <c r="Z1620"/>
  <c r="W43" i="22"/>
  <c r="Y2399" i="23"/>
  <c r="Z1948"/>
  <c r="Y2276"/>
  <c r="Y2440"/>
  <c r="Y2317"/>
  <c r="W39" i="22"/>
  <c r="Z2317" i="23"/>
  <c r="Z2276"/>
  <c r="W54" i="22"/>
  <c r="W58"/>
  <c r="Z2399" i="23"/>
  <c r="Z2030"/>
  <c r="Z2194"/>
  <c r="Z1702"/>
  <c r="Z1579"/>
  <c r="Z1784"/>
  <c r="Z2071"/>
  <c r="Z2112"/>
  <c r="J1032" i="10"/>
  <c r="D1196"/>
  <c r="BJ34" i="17"/>
  <c r="W59" i="22"/>
  <c r="W47"/>
  <c r="W49"/>
  <c r="W53"/>
  <c r="W42"/>
  <c r="W45"/>
  <c r="W57"/>
  <c r="J130" i="10"/>
  <c r="G37" i="17"/>
  <c r="K38"/>
  <c r="I130" i="10"/>
  <c r="Z130" s="1"/>
  <c r="M69" i="22"/>
  <c r="N991" i="10"/>
  <c r="O991"/>
  <c r="AC991" s="1"/>
  <c r="U36" i="17"/>
  <c r="W41" i="22"/>
  <c r="S69"/>
  <c r="K68"/>
  <c r="I68"/>
  <c r="Y2235" i="23"/>
  <c r="Z923"/>
  <c r="Z185"/>
  <c r="Z1087"/>
  <c r="Z1128"/>
  <c r="S2385"/>
  <c r="AE2385" s="1"/>
  <c r="BQ64" i="22"/>
  <c r="P49" i="21"/>
  <c r="P45"/>
  <c r="P44"/>
  <c r="P46"/>
  <c r="P47"/>
  <c r="P48"/>
  <c r="K1032" i="23"/>
  <c r="K1114"/>
  <c r="AA1114" s="1"/>
  <c r="M1155"/>
  <c r="K1196"/>
  <c r="L7" i="10"/>
  <c r="O38" i="17"/>
  <c r="O39"/>
  <c r="O37"/>
  <c r="O40"/>
  <c r="O36"/>
  <c r="E171" i="23"/>
  <c r="X171" s="1"/>
  <c r="G1114"/>
  <c r="G1196"/>
  <c r="O540" i="10"/>
  <c r="AC540" s="1"/>
  <c r="O991" i="23"/>
  <c r="S417"/>
  <c r="AE417" s="1"/>
  <c r="BQ16" i="22"/>
  <c r="S622" i="23"/>
  <c r="AE622" s="1"/>
  <c r="BQ21" i="22"/>
  <c r="Q991" i="23"/>
  <c r="AD991" s="1"/>
  <c r="Q1073"/>
  <c r="Q1155"/>
  <c r="AD1155" s="1"/>
  <c r="S376"/>
  <c r="AE376" s="1"/>
  <c r="BQ15" i="22"/>
  <c r="I1155" i="23"/>
  <c r="Z1155" s="1"/>
  <c r="E7"/>
  <c r="X7" s="1"/>
  <c r="S458"/>
  <c r="BQ17" i="22"/>
  <c r="I1073" i="23"/>
  <c r="S48"/>
  <c r="AE48" s="1"/>
  <c r="BQ7" i="22"/>
  <c r="E335" i="23"/>
  <c r="X335" s="1"/>
  <c r="W14" i="22"/>
  <c r="T335" i="23" s="1"/>
  <c r="W64" i="22"/>
  <c r="T2385" i="23" s="1"/>
  <c r="S745"/>
  <c r="BQ24" i="22"/>
  <c r="W61"/>
  <c r="S171" i="23"/>
  <c r="AE171" s="1"/>
  <c r="BQ10" i="22"/>
  <c r="O294" i="10"/>
  <c r="AC294" s="1"/>
  <c r="S89" i="23"/>
  <c r="BQ8" i="22"/>
  <c r="E130" i="23"/>
  <c r="E253"/>
  <c r="X253" s="1"/>
  <c r="S294"/>
  <c r="AE294" s="1"/>
  <c r="BQ13" i="22"/>
  <c r="S499" i="23"/>
  <c r="BQ18" i="22"/>
  <c r="S581" i="23"/>
  <c r="AE581" s="1"/>
  <c r="BQ20" i="22"/>
  <c r="S663" i="23"/>
  <c r="BQ22" i="22"/>
  <c r="E827" i="23"/>
  <c r="W26" i="22"/>
  <c r="T827" i="23" s="1"/>
  <c r="E868"/>
  <c r="X868" s="1"/>
  <c r="S909"/>
  <c r="AE909" s="1"/>
  <c r="BQ28" i="22"/>
  <c r="S950" i="23"/>
  <c r="BQ29" i="22"/>
  <c r="G991" i="23"/>
  <c r="Y991" s="1"/>
  <c r="E1032"/>
  <c r="M1032"/>
  <c r="Q1032"/>
  <c r="E1114"/>
  <c r="W33" i="22"/>
  <c r="I1114" i="23"/>
  <c r="Z1114" s="1"/>
  <c r="M1114"/>
  <c r="Q1114"/>
  <c r="AD1114" s="1"/>
  <c r="E1155"/>
  <c r="W34" i="22"/>
  <c r="T1155" i="23" s="1"/>
  <c r="O171" i="10"/>
  <c r="AC171" s="1"/>
  <c r="O7" i="23"/>
  <c r="AC7" s="1"/>
  <c r="I2303"/>
  <c r="Z2303" s="1"/>
  <c r="W46" i="22"/>
  <c r="W51"/>
  <c r="W50"/>
  <c r="BJ10" i="17"/>
  <c r="W44" i="22"/>
  <c r="W55"/>
  <c r="W60"/>
  <c r="T2221" i="23" s="1"/>
  <c r="W28" i="17"/>
  <c r="W65" i="22"/>
  <c r="I67"/>
  <c r="I70"/>
  <c r="I69"/>
  <c r="M67"/>
  <c r="M70"/>
  <c r="M68"/>
  <c r="Q66"/>
  <c r="Q69"/>
  <c r="U37" i="17"/>
  <c r="U38"/>
  <c r="G40"/>
  <c r="G39"/>
  <c r="G66" i="22"/>
  <c r="G68"/>
  <c r="G69"/>
  <c r="K67"/>
  <c r="K69"/>
  <c r="O67"/>
  <c r="O69"/>
  <c r="S66"/>
  <c r="S70"/>
  <c r="S68"/>
  <c r="W63"/>
  <c r="I40" i="17"/>
  <c r="I39"/>
  <c r="K40"/>
  <c r="K39"/>
  <c r="M40"/>
  <c r="M39"/>
  <c r="E48" i="23"/>
  <c r="W7" i="22"/>
  <c r="E212" i="23"/>
  <c r="E499"/>
  <c r="E745"/>
  <c r="W24" i="22"/>
  <c r="E1237" i="23"/>
  <c r="X1237" s="1"/>
  <c r="W36" i="22"/>
  <c r="G1155" i="23"/>
  <c r="Y1155" s="1"/>
  <c r="I1114" i="10"/>
  <c r="Z1114" s="1"/>
  <c r="Q38" i="17"/>
  <c r="Q39"/>
  <c r="Q37"/>
  <c r="Q40"/>
  <c r="Q36"/>
  <c r="O581" i="10"/>
  <c r="AC581" s="1"/>
  <c r="U66" i="22"/>
  <c r="U68"/>
  <c r="U69"/>
  <c r="U70"/>
  <c r="S540" i="23"/>
  <c r="AE540" s="1"/>
  <c r="BQ19" i="22"/>
  <c r="S704" i="23"/>
  <c r="BQ23" i="22"/>
  <c r="S38" i="17"/>
  <c r="S39"/>
  <c r="S37"/>
  <c r="S40"/>
  <c r="S36"/>
  <c r="Y786" i="23"/>
  <c r="S868"/>
  <c r="AE868" s="1"/>
  <c r="BQ27" i="22"/>
  <c r="S540" i="10"/>
  <c r="AE540" s="1"/>
  <c r="BQ19" i="17"/>
  <c r="I7" i="10"/>
  <c r="Z7" s="1"/>
  <c r="S335" i="23"/>
  <c r="AE335" s="1"/>
  <c r="BQ14" i="22"/>
  <c r="E950" i="23"/>
  <c r="W29" i="22"/>
  <c r="T950" i="23" s="1"/>
  <c r="E663" i="10"/>
  <c r="X663" s="1"/>
  <c r="P76" i="20"/>
  <c r="P77"/>
  <c r="P79"/>
  <c r="P75"/>
  <c r="P74"/>
  <c r="P78"/>
  <c r="S212" i="23"/>
  <c r="BQ11" i="22"/>
  <c r="S253" i="23"/>
  <c r="AE253" s="1"/>
  <c r="BQ12" i="22"/>
  <c r="E417" i="23"/>
  <c r="E458"/>
  <c r="X458" s="1"/>
  <c r="W17" i="22"/>
  <c r="T458" i="23" s="1"/>
  <c r="E540"/>
  <c r="X540" s="1"/>
  <c r="W19" i="22"/>
  <c r="T540" i="23" s="1"/>
  <c r="E581"/>
  <c r="X581" s="1"/>
  <c r="W20" i="22"/>
  <c r="E622" i="23"/>
  <c r="X622" s="1"/>
  <c r="E663"/>
  <c r="X663" s="1"/>
  <c r="W22" i="22"/>
  <c r="T663" i="23" s="1"/>
  <c r="E704"/>
  <c r="X704" s="1"/>
  <c r="S827"/>
  <c r="BQ26" i="22"/>
  <c r="E909" i="23"/>
  <c r="X909" s="1"/>
  <c r="E991"/>
  <c r="X991" s="1"/>
  <c r="G1032"/>
  <c r="Y1032" s="1"/>
  <c r="G1073"/>
  <c r="Y1073" s="1"/>
  <c r="K1073"/>
  <c r="AA1073" s="1"/>
  <c r="O1073"/>
  <c r="S1073"/>
  <c r="AE1073" s="1"/>
  <c r="BQ32" i="22"/>
  <c r="O1114" i="23"/>
  <c r="S1114"/>
  <c r="BQ33" i="22"/>
  <c r="K1155" i="23"/>
  <c r="O1155"/>
  <c r="S1155"/>
  <c r="BQ34" i="22"/>
  <c r="K376" i="10"/>
  <c r="AA376" s="1"/>
  <c r="G7" i="23"/>
  <c r="Y7" s="1"/>
  <c r="U67" i="22"/>
  <c r="BP64"/>
  <c r="W37"/>
  <c r="T1278" i="23" s="1"/>
  <c r="W48" i="22"/>
  <c r="W40"/>
  <c r="T1401" i="23" s="1"/>
  <c r="W52" i="22"/>
  <c r="W56"/>
  <c r="T2057" i="23" s="1"/>
  <c r="I66" i="22"/>
  <c r="M66"/>
  <c r="Q67"/>
  <c r="Q70"/>
  <c r="Q68"/>
  <c r="U40" i="17"/>
  <c r="U39"/>
  <c r="W62" i="22"/>
  <c r="G36" i="17"/>
  <c r="G38"/>
  <c r="G67" i="22"/>
  <c r="G70"/>
  <c r="K66"/>
  <c r="K70"/>
  <c r="O66"/>
  <c r="O70"/>
  <c r="O68"/>
  <c r="S67"/>
  <c r="I36" i="17"/>
  <c r="I37"/>
  <c r="K36"/>
  <c r="K37"/>
  <c r="M36"/>
  <c r="M37"/>
  <c r="M38"/>
  <c r="Z103" i="23"/>
  <c r="Z513"/>
  <c r="Z759"/>
  <c r="Z841"/>
  <c r="Z554"/>
  <c r="BQ6" i="17"/>
  <c r="Q1319" i="23"/>
  <c r="AD1319" s="1"/>
  <c r="S1360"/>
  <c r="AE1360" s="1"/>
  <c r="BQ39" i="22"/>
  <c r="Y2194" i="23"/>
  <c r="Y2112"/>
  <c r="I1893"/>
  <c r="Z1893" s="1"/>
  <c r="T581"/>
  <c r="T745"/>
  <c r="BF35" i="17"/>
  <c r="E1196" i="10"/>
  <c r="X1196" s="1"/>
  <c r="BB35" i="17"/>
  <c r="N9"/>
  <c r="R35"/>
  <c r="O1196" i="10" s="1"/>
  <c r="AC1196" s="1"/>
  <c r="P34" i="17"/>
  <c r="J48" i="10"/>
  <c r="X950" i="23"/>
  <c r="BL13" i="17"/>
  <c r="Y554" i="23"/>
  <c r="C47" i="22"/>
  <c r="AW47" s="1"/>
  <c r="AD37"/>
  <c r="C59"/>
  <c r="AW59" s="1"/>
  <c r="C65"/>
  <c r="AW65" s="1"/>
  <c r="AD53"/>
  <c r="AD43"/>
  <c r="AC950" i="23"/>
  <c r="AC868"/>
  <c r="K950"/>
  <c r="N10" i="22"/>
  <c r="K171" i="23" s="1"/>
  <c r="J171"/>
  <c r="N13" i="22"/>
  <c r="K294" i="23" s="1"/>
  <c r="AA294" s="1"/>
  <c r="J294"/>
  <c r="N23" i="22"/>
  <c r="K704" i="23" s="1"/>
  <c r="J704"/>
  <c r="R31" i="22"/>
  <c r="N1032" i="23"/>
  <c r="R35" i="22"/>
  <c r="N1196" i="23"/>
  <c r="Z1210"/>
  <c r="X1210"/>
  <c r="H35" i="22"/>
  <c r="D1196" i="23"/>
  <c r="T35" i="22"/>
  <c r="P1196" i="23"/>
  <c r="V35" i="22"/>
  <c r="R1196" i="23"/>
  <c r="R21" i="22"/>
  <c r="O622" i="23" s="1"/>
  <c r="N622"/>
  <c r="H32" i="22"/>
  <c r="D1073" i="23"/>
  <c r="V9" i="22"/>
  <c r="W9" s="1"/>
  <c r="T130" i="23" s="1"/>
  <c r="R130"/>
  <c r="J12" i="22"/>
  <c r="G253" i="23" s="1"/>
  <c r="Y253" s="1"/>
  <c r="F253"/>
  <c r="J8" i="22"/>
  <c r="G89" i="23" s="1"/>
  <c r="Y89" s="1"/>
  <c r="F89"/>
  <c r="Y294"/>
  <c r="AC991"/>
  <c r="AC294"/>
  <c r="M1073"/>
  <c r="J11" i="22"/>
  <c r="G212" i="23" s="1"/>
  <c r="F212"/>
  <c r="G458"/>
  <c r="Y458" s="1"/>
  <c r="I868"/>
  <c r="H868"/>
  <c r="R25" i="22"/>
  <c r="O786" i="23" s="1"/>
  <c r="N786"/>
  <c r="P16" i="22"/>
  <c r="M417" i="23" s="1"/>
  <c r="L417"/>
  <c r="BD33" i="22"/>
  <c r="F1114" i="23"/>
  <c r="V31" i="22"/>
  <c r="BQ31" s="1"/>
  <c r="R1032" i="23"/>
  <c r="BN9" i="22"/>
  <c r="P130" i="23"/>
  <c r="H171"/>
  <c r="H253"/>
  <c r="Z130"/>
  <c r="Z294"/>
  <c r="Q1975"/>
  <c r="AD1975" s="1"/>
  <c r="N868" i="10"/>
  <c r="Y2030" i="23"/>
  <c r="Y1948"/>
  <c r="Y1784"/>
  <c r="Y1620"/>
  <c r="Y1538"/>
  <c r="Y1989"/>
  <c r="Y1825"/>
  <c r="O1729"/>
  <c r="AC1729" s="1"/>
  <c r="G2057"/>
  <c r="Y2057" s="1"/>
  <c r="Y1374"/>
  <c r="M1729"/>
  <c r="AB1729" s="1"/>
  <c r="S2016"/>
  <c r="AE2016" s="1"/>
  <c r="Q1483"/>
  <c r="AD1483" s="1"/>
  <c r="E2057"/>
  <c r="X2057" s="1"/>
  <c r="M2221"/>
  <c r="AB2221" s="1"/>
  <c r="S2344"/>
  <c r="AE2344" s="1"/>
  <c r="J34" i="17"/>
  <c r="G1155" i="10" s="1"/>
  <c r="Y1155" s="1"/>
  <c r="K1073"/>
  <c r="AA1073" s="1"/>
  <c r="BH31" i="17"/>
  <c r="P9"/>
  <c r="L540" i="10"/>
  <c r="AC540" i="23"/>
  <c r="K1729"/>
  <c r="AA1729" s="1"/>
  <c r="Q2016"/>
  <c r="AD2016" s="1"/>
  <c r="S1524"/>
  <c r="AE1524" s="1"/>
  <c r="I1811"/>
  <c r="Z1811" s="1"/>
  <c r="S2180"/>
  <c r="AE2180" s="1"/>
  <c r="O1811"/>
  <c r="AC1811" s="1"/>
  <c r="K1852"/>
  <c r="AA1852" s="1"/>
  <c r="E2221"/>
  <c r="X2221" s="1"/>
  <c r="E950" i="10"/>
  <c r="X950" s="1"/>
  <c r="Y1661" i="23"/>
  <c r="G1360"/>
  <c r="Y1360" s="1"/>
  <c r="G1483"/>
  <c r="Y1483" s="1"/>
  <c r="M1565"/>
  <c r="AB1565" s="1"/>
  <c r="S1688"/>
  <c r="AE1688" s="1"/>
  <c r="I1360"/>
  <c r="Z1360" s="1"/>
  <c r="K1565"/>
  <c r="AA1565" s="1"/>
  <c r="Q2221"/>
  <c r="AD2221" s="1"/>
  <c r="I2385"/>
  <c r="Z2385" s="1"/>
  <c r="A18" i="19"/>
  <c r="A97" i="20"/>
  <c r="A9" i="18"/>
  <c r="A67" i="21"/>
  <c r="A17"/>
  <c r="A17" i="20"/>
  <c r="E2016" i="23"/>
  <c r="X2016" s="1"/>
  <c r="S2426"/>
  <c r="AE2426" s="1"/>
  <c r="K1360"/>
  <c r="AA1360" s="1"/>
  <c r="G1442"/>
  <c r="Y1442" s="1"/>
  <c r="I1565"/>
  <c r="Z1565" s="1"/>
  <c r="K1688"/>
  <c r="AA1688" s="1"/>
  <c r="O2098"/>
  <c r="AC2098" s="1"/>
  <c r="M2303"/>
  <c r="AB2303" s="1"/>
  <c r="E1893"/>
  <c r="X1893" s="1"/>
  <c r="Q2057"/>
  <c r="AD2057" s="1"/>
  <c r="B89"/>
  <c r="A8" i="22"/>
  <c r="AU8" s="1"/>
  <c r="B89" i="10"/>
  <c r="A8" i="17"/>
  <c r="AU8" s="1"/>
  <c r="AD61" i="22"/>
  <c r="Q1811" i="23"/>
  <c r="AD1811" s="1"/>
  <c r="I1934"/>
  <c r="Z1934" s="1"/>
  <c r="O2139"/>
  <c r="AC2139" s="1"/>
  <c r="Q2262"/>
  <c r="AD2262" s="1"/>
  <c r="M2344"/>
  <c r="AB2344" s="1"/>
  <c r="S1073" i="10"/>
  <c r="AE1073" s="1"/>
  <c r="O1934" i="23"/>
  <c r="AC1934" s="1"/>
  <c r="K2221"/>
  <c r="AA2221" s="1"/>
  <c r="G2262"/>
  <c r="Y2262" s="1"/>
  <c r="G2303"/>
  <c r="Y2303" s="1"/>
  <c r="I2426"/>
  <c r="Z2426" s="1"/>
  <c r="I1401"/>
  <c r="Z1401" s="1"/>
  <c r="K1524"/>
  <c r="AA1524" s="1"/>
  <c r="E1565"/>
  <c r="X1565" s="1"/>
  <c r="Q1565"/>
  <c r="AD1565" s="1"/>
  <c r="I1647"/>
  <c r="Z1647" s="1"/>
  <c r="G1852"/>
  <c r="Y1852" s="1"/>
  <c r="S1852"/>
  <c r="AE1852" s="1"/>
  <c r="M2098"/>
  <c r="AB2098" s="1"/>
  <c r="Q2139"/>
  <c r="AD2139" s="1"/>
  <c r="K2180"/>
  <c r="AA2180" s="1"/>
  <c r="E2262"/>
  <c r="X2262" s="1"/>
  <c r="M2385"/>
  <c r="AB2385" s="1"/>
  <c r="T2098"/>
  <c r="S1893"/>
  <c r="AE1893" s="1"/>
  <c r="M2057"/>
  <c r="AB2057" s="1"/>
  <c r="I2180"/>
  <c r="Z2180" s="1"/>
  <c r="I2344"/>
  <c r="Z2344" s="1"/>
  <c r="Y2153"/>
  <c r="Y1866"/>
  <c r="Y1497"/>
  <c r="AE745"/>
  <c r="S745" i="10"/>
  <c r="AE745" s="1"/>
  <c r="Q540"/>
  <c r="AD540" s="1"/>
  <c r="AD540" i="23"/>
  <c r="Q2426"/>
  <c r="AD2426" s="1"/>
  <c r="E1278"/>
  <c r="X1278" s="1"/>
  <c r="I1319"/>
  <c r="Z1319" s="1"/>
  <c r="S1401"/>
  <c r="AE1401" s="1"/>
  <c r="O1442"/>
  <c r="AC1442" s="1"/>
  <c r="I1483"/>
  <c r="Z1483" s="1"/>
  <c r="G1647"/>
  <c r="Y1647" s="1"/>
  <c r="G1688"/>
  <c r="Y1688" s="1"/>
  <c r="E1729"/>
  <c r="X1729" s="1"/>
  <c r="G1770"/>
  <c r="Y1770" s="1"/>
  <c r="M1893"/>
  <c r="AB1893" s="1"/>
  <c r="G1934"/>
  <c r="Y1934" s="1"/>
  <c r="O1975"/>
  <c r="AC1975" s="1"/>
  <c r="K2016"/>
  <c r="AA2016" s="1"/>
  <c r="O2262"/>
  <c r="AC2262" s="1"/>
  <c r="K2344"/>
  <c r="AA2344" s="1"/>
  <c r="I2139"/>
  <c r="Z2139" s="1"/>
  <c r="D458" i="10"/>
  <c r="BD13" i="17"/>
  <c r="G294" i="10"/>
  <c r="Y294" s="1"/>
  <c r="BL27" i="17"/>
  <c r="O868" i="10"/>
  <c r="AC868" s="1"/>
  <c r="BD35" i="17"/>
  <c r="J35"/>
  <c r="F1196" i="10"/>
  <c r="P35" i="17"/>
  <c r="L1196" i="10"/>
  <c r="BJ35" i="17"/>
  <c r="X1210" i="10"/>
  <c r="Y1415" i="23"/>
  <c r="BF35" i="22"/>
  <c r="M1278" i="23"/>
  <c r="AB1278" s="1"/>
  <c r="Q1360"/>
  <c r="AD1360" s="1"/>
  <c r="K1278"/>
  <c r="AA1278" s="1"/>
  <c r="M1401"/>
  <c r="AB1401" s="1"/>
  <c r="P35" i="22"/>
  <c r="BJ35"/>
  <c r="AD950" i="23"/>
  <c r="Q950" i="10"/>
  <c r="AD950" s="1"/>
  <c r="AC212" i="23"/>
  <c r="O212" i="10"/>
  <c r="AC212" s="1"/>
  <c r="BH35" i="17"/>
  <c r="J1196" i="10"/>
  <c r="N35" i="17"/>
  <c r="T35"/>
  <c r="BN35"/>
  <c r="P1196" i="10"/>
  <c r="O1278" i="23"/>
  <c r="AC1278" s="1"/>
  <c r="BB17" i="17"/>
  <c r="BB18"/>
  <c r="T48" i="23"/>
  <c r="BF27" i="22"/>
  <c r="P10" i="17"/>
  <c r="BL25" i="22"/>
  <c r="AD34"/>
  <c r="AD34" i="17"/>
  <c r="C34"/>
  <c r="AW34" s="1"/>
  <c r="AD14"/>
  <c r="AD20"/>
  <c r="C14"/>
  <c r="AW14" s="1"/>
  <c r="C20"/>
  <c r="AW20" s="1"/>
  <c r="C20" i="22"/>
  <c r="AW20" s="1"/>
  <c r="C14"/>
  <c r="AW14" s="1"/>
  <c r="C9"/>
  <c r="AW9" s="1"/>
  <c r="C9" i="17"/>
  <c r="AW9" s="1"/>
  <c r="AD9"/>
  <c r="AD1032" i="23"/>
  <c r="Q1032" i="10"/>
  <c r="AD1032" s="1"/>
  <c r="T26" i="17"/>
  <c r="BN26"/>
  <c r="P827" i="10"/>
  <c r="BN25" i="22"/>
  <c r="T25"/>
  <c r="T67" s="1"/>
  <c r="Q417" i="10"/>
  <c r="AD417" s="1"/>
  <c r="AD417" i="23"/>
  <c r="AD253"/>
  <c r="Q253" i="10"/>
  <c r="AD253" s="1"/>
  <c r="P212"/>
  <c r="T11" i="17"/>
  <c r="BN11"/>
  <c r="Q130" i="10"/>
  <c r="AD130" s="1"/>
  <c r="AD130" i="23"/>
  <c r="AD89"/>
  <c r="Q89" i="10"/>
  <c r="AD89" s="1"/>
  <c r="P7"/>
  <c r="BN6" i="17"/>
  <c r="T6"/>
  <c r="Q7" i="23"/>
  <c r="AD7" s="1"/>
  <c r="S1237"/>
  <c r="AE1237" s="1"/>
  <c r="R1155" i="10"/>
  <c r="BP34" i="17"/>
  <c r="V34"/>
  <c r="BQ34" s="1"/>
  <c r="S1032" i="10"/>
  <c r="AE1032" s="1"/>
  <c r="S909"/>
  <c r="AE909" s="1"/>
  <c r="R827"/>
  <c r="BP26" i="17"/>
  <c r="V26"/>
  <c r="BQ26" s="1"/>
  <c r="BP23"/>
  <c r="V23"/>
  <c r="BQ23" s="1"/>
  <c r="R704" i="10"/>
  <c r="V18" i="17"/>
  <c r="BQ18" s="1"/>
  <c r="R499" i="10"/>
  <c r="BP18" i="17"/>
  <c r="V11"/>
  <c r="BQ11" s="1"/>
  <c r="BP11"/>
  <c r="R212" i="10"/>
  <c r="S130"/>
  <c r="AE130" s="1"/>
  <c r="V8" i="17"/>
  <c r="BQ8" s="1"/>
  <c r="BP8"/>
  <c r="R89" i="10"/>
  <c r="S7"/>
  <c r="AE7" s="1"/>
  <c r="V6" i="22"/>
  <c r="R7" i="23"/>
  <c r="BP6" i="22"/>
  <c r="O1237" i="23"/>
  <c r="AC1237" s="1"/>
  <c r="R34" i="17"/>
  <c r="BL34"/>
  <c r="N1155" i="10"/>
  <c r="N1073"/>
  <c r="R32" i="17"/>
  <c r="BL32"/>
  <c r="O1032" i="10"/>
  <c r="AC1032" s="1"/>
  <c r="R28" i="22"/>
  <c r="BL28"/>
  <c r="AC786" i="23"/>
  <c r="O786" i="10"/>
  <c r="AC786" s="1"/>
  <c r="N745"/>
  <c r="R24" i="17"/>
  <c r="BL24"/>
  <c r="N704" i="10"/>
  <c r="R23" i="17"/>
  <c r="AC622" i="23"/>
  <c r="O622" i="10"/>
  <c r="AC622" s="1"/>
  <c r="AC581" i="23"/>
  <c r="R15" i="17"/>
  <c r="BL15"/>
  <c r="N335" i="10"/>
  <c r="BL14" i="17"/>
  <c r="R14"/>
  <c r="R12"/>
  <c r="BL12"/>
  <c r="N253" i="10"/>
  <c r="R8" i="22"/>
  <c r="O89" i="23" s="1"/>
  <c r="AC89" s="1"/>
  <c r="BL8" i="22"/>
  <c r="BL6" i="17"/>
  <c r="T1237" i="23"/>
  <c r="P33" i="17"/>
  <c r="L1114" i="10"/>
  <c r="BJ33" i="17"/>
  <c r="P32"/>
  <c r="AB827" i="23"/>
  <c r="M827" i="10"/>
  <c r="AB827" s="1"/>
  <c r="P23" i="17"/>
  <c r="L704" i="10"/>
  <c r="BJ23" i="17"/>
  <c r="P20"/>
  <c r="BJ20"/>
  <c r="L581" i="10"/>
  <c r="BJ12" i="17"/>
  <c r="P12"/>
  <c r="AB171" i="23"/>
  <c r="L130" i="10"/>
  <c r="P6" i="17"/>
  <c r="BJ6"/>
  <c r="T1114" i="23"/>
  <c r="N27" i="22"/>
  <c r="K868" i="23" s="1"/>
  <c r="AA868" s="1"/>
  <c r="BH27" i="22"/>
  <c r="J827" i="10"/>
  <c r="BH26" i="17"/>
  <c r="N26"/>
  <c r="N19"/>
  <c r="N7"/>
  <c r="I1032" i="10"/>
  <c r="Z1032" s="1"/>
  <c r="W31" i="22"/>
  <c r="BF31"/>
  <c r="BF30"/>
  <c r="BF29" i="17"/>
  <c r="H950" i="10"/>
  <c r="I909" i="23"/>
  <c r="Z909" s="1"/>
  <c r="BF28" i="22"/>
  <c r="Z868" i="23"/>
  <c r="I868" i="10"/>
  <c r="Z868" s="1"/>
  <c r="H663"/>
  <c r="BF22" i="17"/>
  <c r="Z540" i="23"/>
  <c r="I540" i="10"/>
  <c r="Z540" s="1"/>
  <c r="I376"/>
  <c r="Z376" s="1"/>
  <c r="I376" i="23"/>
  <c r="Z376" s="1"/>
  <c r="BF15" i="22"/>
  <c r="I253" i="10"/>
  <c r="Z253" s="1"/>
  <c r="I171"/>
  <c r="Z171" s="1"/>
  <c r="Z89" i="23"/>
  <c r="I89" i="10"/>
  <c r="Z89" s="1"/>
  <c r="BF7" i="17"/>
  <c r="BG7"/>
  <c r="H48" i="10"/>
  <c r="Y1114" i="23"/>
  <c r="G1114" i="10"/>
  <c r="Y1114" s="1"/>
  <c r="G950"/>
  <c r="Y950" s="1"/>
  <c r="Y950" i="23"/>
  <c r="J28" i="22"/>
  <c r="BD28"/>
  <c r="J27" i="17"/>
  <c r="F868" i="10"/>
  <c r="F745"/>
  <c r="BD24" i="17"/>
  <c r="J24"/>
  <c r="BD21"/>
  <c r="F622" i="10"/>
  <c r="J21" i="17"/>
  <c r="BD20"/>
  <c r="F581" i="10"/>
  <c r="J20" i="17"/>
  <c r="F540" i="10"/>
  <c r="BD19" i="17"/>
  <c r="J19"/>
  <c r="F499" i="10"/>
  <c r="BD18" i="17"/>
  <c r="J18"/>
  <c r="BD17"/>
  <c r="J17"/>
  <c r="J16"/>
  <c r="BD16"/>
  <c r="F417" i="10"/>
  <c r="J15" i="17"/>
  <c r="F376" i="10"/>
  <c r="BD15" i="17"/>
  <c r="Y335" i="23"/>
  <c r="G335" i="10"/>
  <c r="Y335" s="1"/>
  <c r="F294"/>
  <c r="BD11" i="22"/>
  <c r="Y212" i="23"/>
  <c r="G212" i="10"/>
  <c r="Y212" s="1"/>
  <c r="J10" i="17"/>
  <c r="BD10"/>
  <c r="F171" i="10"/>
  <c r="J9" i="17"/>
  <c r="F130" i="10"/>
  <c r="BD9" i="17"/>
  <c r="G48" i="10"/>
  <c r="Y48" s="1"/>
  <c r="G7"/>
  <c r="Y7" s="1"/>
  <c r="X1155" i="23"/>
  <c r="E1155" i="10"/>
  <c r="X1155" s="1"/>
  <c r="BB33" i="17"/>
  <c r="H33"/>
  <c r="D1114" i="10"/>
  <c r="H31" i="17"/>
  <c r="D1032" i="10"/>
  <c r="BB31" i="17"/>
  <c r="X827" i="23"/>
  <c r="E827" i="10"/>
  <c r="X827" s="1"/>
  <c r="H24" i="17"/>
  <c r="E622" i="10"/>
  <c r="X622" s="1"/>
  <c r="H18" i="17"/>
  <c r="D499" i="10"/>
  <c r="E458"/>
  <c r="X458" s="1"/>
  <c r="H16" i="17"/>
  <c r="BB16"/>
  <c r="D417" i="10"/>
  <c r="H15" i="22"/>
  <c r="BB15"/>
  <c r="H13"/>
  <c r="BB13"/>
  <c r="E253" i="10"/>
  <c r="X253" s="1"/>
  <c r="BB11" i="17"/>
  <c r="H11"/>
  <c r="D212" i="10"/>
  <c r="D130"/>
  <c r="BB9" i="17"/>
  <c r="D48" i="10"/>
  <c r="H7" i="17"/>
  <c r="BB7"/>
  <c r="K7" i="23"/>
  <c r="AA7" s="1"/>
  <c r="M1237"/>
  <c r="AB1237" s="1"/>
  <c r="N34" i="17"/>
  <c r="J1155" i="10"/>
  <c r="BH34" i="17"/>
  <c r="P31"/>
  <c r="BJ31"/>
  <c r="L1032" i="10"/>
  <c r="P29" i="17"/>
  <c r="N29"/>
  <c r="J950" i="10"/>
  <c r="BH29" i="17"/>
  <c r="N28" i="22"/>
  <c r="K909" i="23" s="1"/>
  <c r="BH28" i="22"/>
  <c r="AA909" i="23"/>
  <c r="K909" i="10"/>
  <c r="AA909" s="1"/>
  <c r="BJ24" i="17"/>
  <c r="L745" i="10"/>
  <c r="P24" i="17"/>
  <c r="BH22"/>
  <c r="N22"/>
  <c r="J663" i="10"/>
  <c r="BH21" i="17"/>
  <c r="N21"/>
  <c r="J622" i="10"/>
  <c r="J540"/>
  <c r="N18" i="17"/>
  <c r="J499" i="10"/>
  <c r="BH18" i="17"/>
  <c r="P17"/>
  <c r="BJ17"/>
  <c r="L458" i="10"/>
  <c r="J458"/>
  <c r="BH17" i="17"/>
  <c r="N17"/>
  <c r="AB417" i="23"/>
  <c r="M417" i="10"/>
  <c r="AB417" s="1"/>
  <c r="M376"/>
  <c r="AB376" s="1"/>
  <c r="AB376" i="23"/>
  <c r="L335" i="10"/>
  <c r="BJ14" i="17"/>
  <c r="P14"/>
  <c r="AA171" i="23"/>
  <c r="K171" i="10"/>
  <c r="AA171" s="1"/>
  <c r="N8" i="17"/>
  <c r="J89" i="10"/>
  <c r="BH8" i="17"/>
  <c r="AA48" i="23"/>
  <c r="M7"/>
  <c r="AB7" s="1"/>
  <c r="Z1169" i="10"/>
  <c r="Z1128"/>
  <c r="Z1046"/>
  <c r="X1046"/>
  <c r="X1005"/>
  <c r="Z882" i="23"/>
  <c r="X718" i="10"/>
  <c r="Z718"/>
  <c r="X677"/>
  <c r="Z636" i="23"/>
  <c r="X636" i="10"/>
  <c r="X431"/>
  <c r="X390"/>
  <c r="Z390" i="23"/>
  <c r="X349" i="10"/>
  <c r="Z62" i="23"/>
  <c r="Z21"/>
  <c r="Y964"/>
  <c r="Z964"/>
  <c r="Z759" i="10"/>
  <c r="Z513"/>
  <c r="Z431" i="23"/>
  <c r="Z349"/>
  <c r="Z308"/>
  <c r="Y308"/>
  <c r="Z226"/>
  <c r="Y62" i="10"/>
  <c r="Y21"/>
  <c r="Y1210" i="23"/>
  <c r="Y1169"/>
  <c r="Y841" i="10"/>
  <c r="Y759"/>
  <c r="AD31" i="17"/>
  <c r="AD15"/>
  <c r="C31" i="22"/>
  <c r="AW31" s="1"/>
  <c r="C15" i="17"/>
  <c r="AW15" s="1"/>
  <c r="C31"/>
  <c r="AW31" s="1"/>
  <c r="AD64" i="22"/>
  <c r="C15"/>
  <c r="AW15" s="1"/>
  <c r="Y103" i="23"/>
  <c r="AD40" i="22"/>
  <c r="C7" i="17"/>
  <c r="AW7" s="1"/>
  <c r="AD56" i="22"/>
  <c r="C7"/>
  <c r="AW7" s="1"/>
  <c r="C23"/>
  <c r="AW23" s="1"/>
  <c r="AD23" i="17"/>
  <c r="AD7"/>
  <c r="C23"/>
  <c r="AW23" s="1"/>
  <c r="T1688" i="23"/>
  <c r="T2303"/>
  <c r="T1606"/>
  <c r="T2016"/>
  <c r="V25" i="17"/>
  <c r="BQ25" s="1"/>
  <c r="BP25"/>
  <c r="R786" i="10"/>
  <c r="M1524" i="23"/>
  <c r="AB1524" s="1"/>
  <c r="I1852"/>
  <c r="Z1852" s="1"/>
  <c r="S2262"/>
  <c r="AE2262" s="1"/>
  <c r="P30" i="22"/>
  <c r="BJ30"/>
  <c r="T1934" i="23"/>
  <c r="M2139"/>
  <c r="AB2139" s="1"/>
  <c r="S1442"/>
  <c r="AE1442" s="1"/>
  <c r="Q1524"/>
  <c r="AD1524" s="1"/>
  <c r="S1606"/>
  <c r="AE1606" s="1"/>
  <c r="S2098"/>
  <c r="AE2098" s="1"/>
  <c r="G2344"/>
  <c r="Y2344" s="1"/>
  <c r="Y882"/>
  <c r="Z267"/>
  <c r="AA704"/>
  <c r="K704" i="10"/>
  <c r="AA704" s="1"/>
  <c r="Z827" i="23"/>
  <c r="I827" i="10"/>
  <c r="Z827" s="1"/>
  <c r="N30" i="17"/>
  <c r="BH30"/>
  <c r="J991" i="10"/>
  <c r="Z2440" i="23"/>
  <c r="S1565"/>
  <c r="AE1565" s="1"/>
  <c r="V30" i="22"/>
  <c r="BQ30" s="1"/>
  <c r="BP30"/>
  <c r="V25"/>
  <c r="BP25"/>
  <c r="H25"/>
  <c r="BB25"/>
  <c r="I1688" i="23"/>
  <c r="Z1688" s="1"/>
  <c r="G1893"/>
  <c r="Y1893" s="1"/>
  <c r="K2385"/>
  <c r="AA2385" s="1"/>
  <c r="P18" i="17"/>
  <c r="BJ18"/>
  <c r="L499" i="10"/>
  <c r="E1647" i="23"/>
  <c r="X1647" s="1"/>
  <c r="M2180"/>
  <c r="AB2180" s="1"/>
  <c r="K2262"/>
  <c r="AA2262" s="1"/>
  <c r="Q2385"/>
  <c r="AD2385" s="1"/>
  <c r="P27" i="17"/>
  <c r="BJ27"/>
  <c r="L868" i="10"/>
  <c r="H8" i="22"/>
  <c r="BB8"/>
  <c r="I1975" i="23"/>
  <c r="Z1975" s="1"/>
  <c r="K2057"/>
  <c r="AA2057" s="1"/>
  <c r="Z677"/>
  <c r="Z1005"/>
  <c r="Y185"/>
  <c r="Y513"/>
  <c r="C36" i="22"/>
  <c r="AW36" s="1"/>
  <c r="AD36"/>
  <c r="C52"/>
  <c r="AW52" s="1"/>
  <c r="AD52"/>
  <c r="M622" i="10"/>
  <c r="AB622" s="1"/>
  <c r="AB622" i="23"/>
  <c r="X130"/>
  <c r="E130" i="10"/>
  <c r="X130" s="1"/>
  <c r="Y308"/>
  <c r="AA1032" i="23"/>
  <c r="K1032" i="10"/>
  <c r="AA1032" s="1"/>
  <c r="I1073"/>
  <c r="Z1073" s="1"/>
  <c r="Z1073" i="23"/>
  <c r="AD1073"/>
  <c r="Q1073" i="10"/>
  <c r="AD1073" s="1"/>
  <c r="S48"/>
  <c r="AE48" s="1"/>
  <c r="AE458" i="23"/>
  <c r="S458" i="10"/>
  <c r="AE458" s="1"/>
  <c r="AE663" i="23"/>
  <c r="S663" i="10"/>
  <c r="AE663" s="1"/>
  <c r="E581"/>
  <c r="X581" s="1"/>
  <c r="M130"/>
  <c r="AB130" s="1"/>
  <c r="AB130" i="23"/>
  <c r="Y595" i="10"/>
  <c r="E7"/>
  <c r="X7" s="1"/>
  <c r="G253"/>
  <c r="Y253" s="1"/>
  <c r="M1483" i="23"/>
  <c r="AB1483" s="1"/>
  <c r="M1688"/>
  <c r="AB1688" s="1"/>
  <c r="Q2180"/>
  <c r="AD2180" s="1"/>
  <c r="P18" i="22"/>
  <c r="M499" i="23" s="1"/>
  <c r="BJ18" i="22"/>
  <c r="S1729" i="23"/>
  <c r="AE1729" s="1"/>
  <c r="M1975"/>
  <c r="AB1975" s="1"/>
  <c r="AC1114"/>
  <c r="O1114" i="10"/>
  <c r="AC1114" s="1"/>
  <c r="E376"/>
  <c r="X376" s="1"/>
  <c r="O7"/>
  <c r="AC7" s="1"/>
  <c r="N30" i="22"/>
  <c r="BI30" s="1"/>
  <c r="BH30"/>
  <c r="P13" i="17"/>
  <c r="L294" i="10"/>
  <c r="BJ13" i="17"/>
  <c r="T1319" i="23"/>
  <c r="Q1647"/>
  <c r="AD1647" s="1"/>
  <c r="Q1852"/>
  <c r="AD1852" s="1"/>
  <c r="E1975"/>
  <c r="X1975" s="1"/>
  <c r="O2303"/>
  <c r="AC2303" s="1"/>
  <c r="P30" i="17"/>
  <c r="L991" i="10"/>
  <c r="BJ30" i="17"/>
  <c r="O1606" i="23"/>
  <c r="AC1606" s="1"/>
  <c r="M1647"/>
  <c r="AB1647" s="1"/>
  <c r="S2221"/>
  <c r="AE2221" s="1"/>
  <c r="Q2344"/>
  <c r="AD2344" s="1"/>
  <c r="G2426"/>
  <c r="Y2426" s="1"/>
  <c r="P25" i="22"/>
  <c r="M786" i="23" s="1"/>
  <c r="BJ25" i="22"/>
  <c r="K1893" i="23"/>
  <c r="AA1893" s="1"/>
  <c r="O2016"/>
  <c r="AC2016" s="1"/>
  <c r="Z144"/>
  <c r="Y1005"/>
  <c r="AA540"/>
  <c r="Z212"/>
  <c r="I212" i="10"/>
  <c r="Z212" s="1"/>
  <c r="Q171"/>
  <c r="AD171" s="1"/>
  <c r="AD171" i="23"/>
  <c r="Q376" i="10"/>
  <c r="AD376" s="1"/>
  <c r="AD376" i="23"/>
  <c r="Q745" i="10"/>
  <c r="AD745" s="1"/>
  <c r="AD745" i="23"/>
  <c r="S950" i="10"/>
  <c r="AE950" s="1"/>
  <c r="AE950" i="23"/>
  <c r="E1073" i="10"/>
  <c r="X1073" s="1"/>
  <c r="AB540" i="23"/>
  <c r="M540" i="10"/>
  <c r="AB540" s="1"/>
  <c r="Y185"/>
  <c r="G663"/>
  <c r="Y663" s="1"/>
  <c r="Y663" i="23"/>
  <c r="V30" i="17"/>
  <c r="BQ30" s="1"/>
  <c r="R991" i="10"/>
  <c r="BP30" i="17"/>
  <c r="H25"/>
  <c r="BB25"/>
  <c r="D786" i="10"/>
  <c r="P13" i="22"/>
  <c r="M294" i="23" s="1"/>
  <c r="BJ13" i="22"/>
  <c r="M1811" i="23"/>
  <c r="AB1811" s="1"/>
  <c r="K1770"/>
  <c r="AA1770" s="1"/>
  <c r="K2098"/>
  <c r="AA2098" s="1"/>
  <c r="H8" i="17"/>
  <c r="D89" i="10"/>
  <c r="BB8" i="17"/>
  <c r="G458" i="10"/>
  <c r="Y458" s="1"/>
  <c r="I1524" i="23"/>
  <c r="Z1524" s="1"/>
  <c r="S1770"/>
  <c r="AE1770" s="1"/>
  <c r="S2057"/>
  <c r="AE2057" s="1"/>
  <c r="O1770"/>
  <c r="AC1770" s="1"/>
  <c r="E1852"/>
  <c r="X1852" s="1"/>
  <c r="E2139"/>
  <c r="X2139" s="1"/>
  <c r="K2303"/>
  <c r="AA2303" s="1"/>
  <c r="P27" i="22"/>
  <c r="M868" i="23" s="1"/>
  <c r="BJ27" i="22"/>
  <c r="K1606" i="23"/>
  <c r="AA1606" s="1"/>
  <c r="E1811"/>
  <c r="X1811" s="1"/>
  <c r="I2016"/>
  <c r="Z2016" s="1"/>
  <c r="O2221"/>
  <c r="AC2221" s="1"/>
  <c r="P25" i="17"/>
  <c r="L786" i="10"/>
  <c r="BJ25" i="17"/>
  <c r="G1606" i="23"/>
  <c r="Y1606" s="1"/>
  <c r="Q1688"/>
  <c r="AD1688" s="1"/>
  <c r="G2098"/>
  <c r="Y2098" s="1"/>
  <c r="I1729"/>
  <c r="Z1729" s="1"/>
  <c r="M1934"/>
  <c r="AB1934" s="1"/>
  <c r="Y1333"/>
  <c r="Y390"/>
  <c r="Y718"/>
  <c r="Z472"/>
  <c r="Z800"/>
  <c r="M7" i="10"/>
  <c r="AB7" s="1"/>
  <c r="Y718"/>
  <c r="K253"/>
  <c r="AA253" s="1"/>
  <c r="AA253" i="23"/>
  <c r="I704" i="10"/>
  <c r="Z704" s="1"/>
  <c r="Z704" i="23"/>
  <c r="Q581" i="10"/>
  <c r="AD581" s="1"/>
  <c r="AD581" i="23"/>
  <c r="AE1114"/>
  <c r="S1114" i="10"/>
  <c r="AE1114" s="1"/>
  <c r="X745" i="23"/>
  <c r="AA130"/>
  <c r="K130" i="10"/>
  <c r="AA130" s="1"/>
  <c r="AB950" i="23"/>
  <c r="AB1155"/>
  <c r="M1155" i="10"/>
  <c r="AB1155" s="1"/>
  <c r="BC62" i="22" l="1"/>
  <c r="BK25" i="17"/>
  <c r="BC19"/>
  <c r="BE32" i="22"/>
  <c r="BE31"/>
  <c r="BE34"/>
  <c r="BC36"/>
  <c r="BO62"/>
  <c r="BE64"/>
  <c r="BI65"/>
  <c r="BK64"/>
  <c r="BE61"/>
  <c r="BK63"/>
  <c r="BE65"/>
  <c r="BO63"/>
  <c r="BI61"/>
  <c r="BI64"/>
  <c r="BK36"/>
  <c r="BM36"/>
  <c r="BE36"/>
  <c r="BI36"/>
  <c r="BK30" i="17"/>
  <c r="H69" i="22"/>
  <c r="BK32"/>
  <c r="BC30" i="17"/>
  <c r="BM32"/>
  <c r="BO35"/>
  <c r="BE35"/>
  <c r="BE30"/>
  <c r="BC33" i="22"/>
  <c r="BO30"/>
  <c r="BM30"/>
  <c r="BE30"/>
  <c r="BC61"/>
  <c r="BC64"/>
  <c r="BE35"/>
  <c r="BE33"/>
  <c r="BM65"/>
  <c r="BM64"/>
  <c r="BM63"/>
  <c r="BK61"/>
  <c r="BC65"/>
  <c r="BE62"/>
  <c r="BO65"/>
  <c r="BO61"/>
  <c r="BO64"/>
  <c r="BI62"/>
  <c r="BM62"/>
  <c r="BK62"/>
  <c r="BM61"/>
  <c r="BE63"/>
  <c r="BI63"/>
  <c r="BC63"/>
  <c r="BO36"/>
  <c r="BK65"/>
  <c r="BG33" i="17"/>
  <c r="BG35"/>
  <c r="X732" i="23"/>
  <c r="T736" s="1"/>
  <c r="X691" i="10"/>
  <c r="T695" s="1"/>
  <c r="BI30" i="17"/>
  <c r="BI33"/>
  <c r="BK31"/>
  <c r="BK33"/>
  <c r="BM34"/>
  <c r="BK34"/>
  <c r="BC34"/>
  <c r="BC34" i="22"/>
  <c r="BO31"/>
  <c r="BK31"/>
  <c r="BC31"/>
  <c r="BI32" i="17"/>
  <c r="BI35" i="22"/>
  <c r="BK34"/>
  <c r="BI33"/>
  <c r="BI31"/>
  <c r="BC32" i="17"/>
  <c r="BO33"/>
  <c r="BM31"/>
  <c r="BG31"/>
  <c r="BG32"/>
  <c r="BO34"/>
  <c r="BO31"/>
  <c r="BO32"/>
  <c r="BG30"/>
  <c r="BI21"/>
  <c r="BI34"/>
  <c r="BI28"/>
  <c r="BK32"/>
  <c r="BM14"/>
  <c r="BI35"/>
  <c r="BK35"/>
  <c r="BE34"/>
  <c r="BM35"/>
  <c r="BM34" i="22"/>
  <c r="BI34"/>
  <c r="BM33"/>
  <c r="BM32"/>
  <c r="BI32"/>
  <c r="BC30"/>
  <c r="BO33"/>
  <c r="BK33"/>
  <c r="BC35" i="17"/>
  <c r="BO34" i="22"/>
  <c r="BO32"/>
  <c r="BG34" i="17"/>
  <c r="BO30"/>
  <c r="BI31"/>
  <c r="BE33"/>
  <c r="BE32"/>
  <c r="BM30"/>
  <c r="BM33"/>
  <c r="BE31"/>
  <c r="BK28"/>
  <c r="BK11"/>
  <c r="BK22"/>
  <c r="BK8"/>
  <c r="BK7"/>
  <c r="BO7"/>
  <c r="BO21"/>
  <c r="BO27"/>
  <c r="BO17"/>
  <c r="BO14"/>
  <c r="BO23"/>
  <c r="BO18"/>
  <c r="BO13"/>
  <c r="BO25"/>
  <c r="BO28"/>
  <c r="BK18"/>
  <c r="BK27"/>
  <c r="BI8"/>
  <c r="BI17"/>
  <c r="BI18"/>
  <c r="BI29"/>
  <c r="BE9"/>
  <c r="BE15"/>
  <c r="BE17"/>
  <c r="BE18"/>
  <c r="BE20"/>
  <c r="BE24"/>
  <c r="W28" i="22"/>
  <c r="T909" i="23" s="1"/>
  <c r="BG22" i="17"/>
  <c r="BG29"/>
  <c r="BK23"/>
  <c r="BM12"/>
  <c r="BM24"/>
  <c r="BO11"/>
  <c r="BO26"/>
  <c r="BK9"/>
  <c r="BI9"/>
  <c r="BM59" i="22"/>
  <c r="BE58"/>
  <c r="BE55"/>
  <c r="BI50"/>
  <c r="BE48"/>
  <c r="BM46"/>
  <c r="BM43"/>
  <c r="BM38"/>
  <c r="BI58"/>
  <c r="BM51"/>
  <c r="BI42"/>
  <c r="BE40"/>
  <c r="BO57"/>
  <c r="BC53"/>
  <c r="BC47"/>
  <c r="BC42"/>
  <c r="BO9"/>
  <c r="BO17"/>
  <c r="BO29"/>
  <c r="BO16"/>
  <c r="BO10"/>
  <c r="BO26"/>
  <c r="BO52"/>
  <c r="BO40"/>
  <c r="BM50"/>
  <c r="BK48"/>
  <c r="BM48"/>
  <c r="BI47"/>
  <c r="BE41"/>
  <c r="BI59"/>
  <c r="BK57"/>
  <c r="BI43"/>
  <c r="BI60"/>
  <c r="BK40"/>
  <c r="BM55"/>
  <c r="BM60"/>
  <c r="BI49"/>
  <c r="BK50"/>
  <c r="BK46"/>
  <c r="BK47"/>
  <c r="BK43"/>
  <c r="BE57"/>
  <c r="BK59"/>
  <c r="BC60"/>
  <c r="BC44"/>
  <c r="BE13"/>
  <c r="BE24"/>
  <c r="BE15"/>
  <c r="BE26"/>
  <c r="BE18"/>
  <c r="BE14"/>
  <c r="BE37"/>
  <c r="BE27"/>
  <c r="BE23"/>
  <c r="BE19"/>
  <c r="BI6"/>
  <c r="BI22"/>
  <c r="BI14"/>
  <c r="BI20"/>
  <c r="BI12"/>
  <c r="BI37"/>
  <c r="BI25"/>
  <c r="BI19"/>
  <c r="BI15"/>
  <c r="BI9"/>
  <c r="BK6"/>
  <c r="BK22"/>
  <c r="BK10"/>
  <c r="BK24"/>
  <c r="BK12"/>
  <c r="BK37"/>
  <c r="BK23"/>
  <c r="BK19"/>
  <c r="BK15"/>
  <c r="BK9"/>
  <c r="BC50"/>
  <c r="BC46"/>
  <c r="BC54"/>
  <c r="BI46"/>
  <c r="BI41"/>
  <c r="BM39"/>
  <c r="BK49"/>
  <c r="BO45"/>
  <c r="BC45"/>
  <c r="BC41"/>
  <c r="BO7"/>
  <c r="BO15"/>
  <c r="BO23"/>
  <c r="BO37"/>
  <c r="BO20"/>
  <c r="BO14"/>
  <c r="BO6"/>
  <c r="BO48"/>
  <c r="BO54"/>
  <c r="BI48"/>
  <c r="BO60"/>
  <c r="BK44"/>
  <c r="BE39"/>
  <c r="BI55"/>
  <c r="BE53"/>
  <c r="BE49"/>
  <c r="BE46"/>
  <c r="BM41"/>
  <c r="BM58"/>
  <c r="BO50"/>
  <c r="BK53"/>
  <c r="BO47"/>
  <c r="BK58"/>
  <c r="BC52"/>
  <c r="BC48"/>
  <c r="BC26"/>
  <c r="BC18"/>
  <c r="BC24"/>
  <c r="BC16"/>
  <c r="BC12"/>
  <c r="BC29"/>
  <c r="BC23"/>
  <c r="BC19"/>
  <c r="BC11"/>
  <c r="BC7"/>
  <c r="BM26"/>
  <c r="BM18"/>
  <c r="BM10"/>
  <c r="BM20"/>
  <c r="BM12"/>
  <c r="BM29"/>
  <c r="BM23"/>
  <c r="BM17"/>
  <c r="BM13"/>
  <c r="BM9"/>
  <c r="BM20" i="17"/>
  <c r="BC29"/>
  <c r="BC14"/>
  <c r="BC9"/>
  <c r="BC6"/>
  <c r="BM13"/>
  <c r="BC26"/>
  <c r="BC15"/>
  <c r="BM17"/>
  <c r="BI25"/>
  <c r="BG24"/>
  <c r="BI11"/>
  <c r="BG20"/>
  <c r="BG18"/>
  <c r="BG25"/>
  <c r="BC13"/>
  <c r="BO19"/>
  <c r="BM11"/>
  <c r="BM25"/>
  <c r="BG15"/>
  <c r="BE29"/>
  <c r="BE13"/>
  <c r="BG11"/>
  <c r="BI12"/>
  <c r="BK21"/>
  <c r="BI52" i="22"/>
  <c r="BM45"/>
  <c r="BK15" i="17"/>
  <c r="BE22"/>
  <c r="BO20"/>
  <c r="BE52" i="22"/>
  <c r="BE26" i="17"/>
  <c r="BI13"/>
  <c r="BG14"/>
  <c r="BM26"/>
  <c r="BM9"/>
  <c r="BG28"/>
  <c r="BM7"/>
  <c r="BC27"/>
  <c r="BO22"/>
  <c r="BG9"/>
  <c r="BK55" i="22"/>
  <c r="BO12" i="17"/>
  <c r="BO8"/>
  <c r="BG19"/>
  <c r="BG8"/>
  <c r="BO24"/>
  <c r="BG21"/>
  <c r="BM16"/>
  <c r="BK13"/>
  <c r="BK14"/>
  <c r="BK17"/>
  <c r="BI22"/>
  <c r="BK24"/>
  <c r="BK29"/>
  <c r="H40"/>
  <c r="BE16"/>
  <c r="BE21"/>
  <c r="N36"/>
  <c r="BI26"/>
  <c r="BK12"/>
  <c r="BK20"/>
  <c r="BM15"/>
  <c r="BM23"/>
  <c r="BM28" i="22"/>
  <c r="BE59"/>
  <c r="BM56"/>
  <c r="BM52"/>
  <c r="BE50"/>
  <c r="BM47"/>
  <c r="BM44"/>
  <c r="BE43"/>
  <c r="BE54"/>
  <c r="BE44"/>
  <c r="BM40"/>
  <c r="BI38"/>
  <c r="BC57"/>
  <c r="BC49"/>
  <c r="BC38"/>
  <c r="BO13"/>
  <c r="BO21"/>
  <c r="BO8"/>
  <c r="BO24"/>
  <c r="BO18"/>
  <c r="BO49"/>
  <c r="BK41"/>
  <c r="BK38"/>
  <c r="BI51"/>
  <c r="BO42"/>
  <c r="BE56"/>
  <c r="BI44"/>
  <c r="BI39"/>
  <c r="BO58"/>
  <c r="BE51"/>
  <c r="BO44"/>
  <c r="BM53"/>
  <c r="BK56"/>
  <c r="BI56"/>
  <c r="BI57"/>
  <c r="BK54"/>
  <c r="BI45"/>
  <c r="BM49"/>
  <c r="BO46"/>
  <c r="BO43"/>
  <c r="BO59"/>
  <c r="BC55"/>
  <c r="BE6"/>
  <c r="BE9"/>
  <c r="BE20"/>
  <c r="BE7"/>
  <c r="BE22"/>
  <c r="BE16"/>
  <c r="BE10"/>
  <c r="BE29"/>
  <c r="BE25"/>
  <c r="BE21"/>
  <c r="BE17"/>
  <c r="BI26"/>
  <c r="BI18"/>
  <c r="BI24"/>
  <c r="BI16"/>
  <c r="BI8"/>
  <c r="BI29"/>
  <c r="BI21"/>
  <c r="BI17"/>
  <c r="BI11"/>
  <c r="BI7"/>
  <c r="BK26"/>
  <c r="BK14"/>
  <c r="BK28"/>
  <c r="BK20"/>
  <c r="BK8"/>
  <c r="BK29"/>
  <c r="BK21"/>
  <c r="BK17"/>
  <c r="BK11"/>
  <c r="BK7"/>
  <c r="BC51"/>
  <c r="BC58"/>
  <c r="BI53"/>
  <c r="BM42"/>
  <c r="BI40"/>
  <c r="BE38"/>
  <c r="BC59"/>
  <c r="BO53"/>
  <c r="BK45"/>
  <c r="BC43"/>
  <c r="BC39"/>
  <c r="BO11"/>
  <c r="BO19"/>
  <c r="BO27"/>
  <c r="BO12"/>
  <c r="BO28"/>
  <c r="BO22"/>
  <c r="BK51"/>
  <c r="BO41"/>
  <c r="BK39"/>
  <c r="BK60"/>
  <c r="BO55"/>
  <c r="BO56"/>
  <c r="BM57"/>
  <c r="BE42"/>
  <c r="BM54"/>
  <c r="BK52"/>
  <c r="BE47"/>
  <c r="BO39"/>
  <c r="BE45"/>
  <c r="BC56"/>
  <c r="BC40"/>
  <c r="BO38"/>
  <c r="BC6"/>
  <c r="BC22"/>
  <c r="BC28"/>
  <c r="BC20"/>
  <c r="BC14"/>
  <c r="BC10"/>
  <c r="BC37"/>
  <c r="BC27"/>
  <c r="BC21"/>
  <c r="BC17"/>
  <c r="BC9"/>
  <c r="BM6"/>
  <c r="BM22"/>
  <c r="BM14"/>
  <c r="BM24"/>
  <c r="BM16"/>
  <c r="BM37"/>
  <c r="BM27"/>
  <c r="BM19"/>
  <c r="BM15"/>
  <c r="BM11"/>
  <c r="BM7"/>
  <c r="BI15" i="17"/>
  <c r="BC22"/>
  <c r="BG6"/>
  <c r="BE25"/>
  <c r="BE6"/>
  <c r="BC21"/>
  <c r="BC17"/>
  <c r="BC12"/>
  <c r="BM6"/>
  <c r="BI6"/>
  <c r="BM10"/>
  <c r="BM19"/>
  <c r="BC20"/>
  <c r="BM18"/>
  <c r="BM8"/>
  <c r="BG17"/>
  <c r="BM22"/>
  <c r="BI16"/>
  <c r="BG16"/>
  <c r="BE60" i="22"/>
  <c r="BE8" i="17"/>
  <c r="BO16"/>
  <c r="BM27"/>
  <c r="BM21"/>
  <c r="BG27"/>
  <c r="BG10"/>
  <c r="BE14"/>
  <c r="BE7"/>
  <c r="BE12"/>
  <c r="BO15"/>
  <c r="BI23"/>
  <c r="BK16"/>
  <c r="BI10"/>
  <c r="BK19"/>
  <c r="BG23"/>
  <c r="BO51" i="22"/>
  <c r="BK42"/>
  <c r="BI20" i="17"/>
  <c r="BI27"/>
  <c r="BM28"/>
  <c r="BE23"/>
  <c r="BI24"/>
  <c r="BC10"/>
  <c r="BC23"/>
  <c r="BC28"/>
  <c r="BG13"/>
  <c r="BM29"/>
  <c r="BI54" i="22"/>
  <c r="BO29" i="17"/>
  <c r="BO9"/>
  <c r="BK26"/>
  <c r="BG12"/>
  <c r="BE11"/>
  <c r="BG26"/>
  <c r="BO10"/>
  <c r="BE28"/>
  <c r="BI14"/>
  <c r="W25"/>
  <c r="BC25"/>
  <c r="S786" i="23"/>
  <c r="BQ25" i="22"/>
  <c r="W11" i="17"/>
  <c r="BC11"/>
  <c r="E294" i="23"/>
  <c r="X294" s="1"/>
  <c r="W13" i="22"/>
  <c r="T294" i="23" s="1"/>
  <c r="E376"/>
  <c r="X376" s="1"/>
  <c r="W15" i="22"/>
  <c r="T376" i="23" s="1"/>
  <c r="W18" i="17"/>
  <c r="BC18"/>
  <c r="W31"/>
  <c r="BC31"/>
  <c r="W33"/>
  <c r="BC33"/>
  <c r="P40"/>
  <c r="P36"/>
  <c r="P38"/>
  <c r="P39"/>
  <c r="P37"/>
  <c r="BK6"/>
  <c r="T40"/>
  <c r="T36"/>
  <c r="T38"/>
  <c r="T39"/>
  <c r="T37"/>
  <c r="BO6"/>
  <c r="M171" i="10"/>
  <c r="AB171" s="1"/>
  <c r="BK10" i="17"/>
  <c r="W25" i="22"/>
  <c r="BO25"/>
  <c r="BE12"/>
  <c r="BE8"/>
  <c r="BI10"/>
  <c r="BI13"/>
  <c r="BK27"/>
  <c r="BC8"/>
  <c r="BC15"/>
  <c r="BM8"/>
  <c r="BM25"/>
  <c r="BM21"/>
  <c r="V40" i="17"/>
  <c r="V38"/>
  <c r="J69" i="22"/>
  <c r="J66"/>
  <c r="W22" i="17"/>
  <c r="L39"/>
  <c r="L36"/>
  <c r="J37"/>
  <c r="J38"/>
  <c r="J40"/>
  <c r="W18" i="22"/>
  <c r="W14" i="17"/>
  <c r="W12"/>
  <c r="W11" i="22"/>
  <c r="T212" i="23" s="1"/>
  <c r="P70" i="22"/>
  <c r="P68"/>
  <c r="P67"/>
  <c r="R37" i="17"/>
  <c r="R38"/>
  <c r="R40"/>
  <c r="H37"/>
  <c r="W6"/>
  <c r="W30"/>
  <c r="N39"/>
  <c r="L70" i="22"/>
  <c r="L68"/>
  <c r="L67"/>
  <c r="R69"/>
  <c r="R66"/>
  <c r="W27"/>
  <c r="T868" i="23" s="1"/>
  <c r="W12" i="22"/>
  <c r="T253" i="23" s="1"/>
  <c r="H70" i="22"/>
  <c r="H66"/>
  <c r="W35" i="17"/>
  <c r="T1196" i="10" s="1"/>
  <c r="T69" i="22"/>
  <c r="T66"/>
  <c r="W10"/>
  <c r="T171" i="23" s="1"/>
  <c r="N70" i="22"/>
  <c r="N68"/>
  <c r="N67"/>
  <c r="W32" i="17"/>
  <c r="W20"/>
  <c r="T581" i="10" s="1"/>
  <c r="W15" i="17"/>
  <c r="W8"/>
  <c r="BC8"/>
  <c r="E89" i="23"/>
  <c r="X89" s="1"/>
  <c r="W8" i="22"/>
  <c r="M991" i="23"/>
  <c r="BK30" i="22"/>
  <c r="W7" i="17"/>
  <c r="T48" i="10" s="1"/>
  <c r="BC7" i="17"/>
  <c r="W16"/>
  <c r="T417" i="10" s="1"/>
  <c r="BC16" i="17"/>
  <c r="W24"/>
  <c r="BC24"/>
  <c r="BE10"/>
  <c r="W10"/>
  <c r="BE19"/>
  <c r="W19"/>
  <c r="BE27"/>
  <c r="W27"/>
  <c r="I991" i="23"/>
  <c r="Z991" s="1"/>
  <c r="I1032"/>
  <c r="Z1032" s="1"/>
  <c r="K48" i="10"/>
  <c r="AA48" s="1"/>
  <c r="BI7" i="17"/>
  <c r="K540" i="10"/>
  <c r="AA540" s="1"/>
  <c r="BI19" i="17"/>
  <c r="V68" i="22"/>
  <c r="V69"/>
  <c r="V70"/>
  <c r="BQ6"/>
  <c r="V66"/>
  <c r="V67"/>
  <c r="M1196" i="23"/>
  <c r="AB1196" s="1"/>
  <c r="BK35" i="22"/>
  <c r="I1196" i="23"/>
  <c r="Z1196" s="1"/>
  <c r="S130"/>
  <c r="AE130" s="1"/>
  <c r="BQ9" i="22"/>
  <c r="W32"/>
  <c r="BC32"/>
  <c r="S1196" i="23"/>
  <c r="AE1196" s="1"/>
  <c r="BQ35" i="22"/>
  <c r="Q1196" i="23"/>
  <c r="BO35" i="22"/>
  <c r="E1196" i="23"/>
  <c r="X1196" s="1"/>
  <c r="W35" i="22"/>
  <c r="T1196" i="23" s="1"/>
  <c r="BC35" i="22"/>
  <c r="O1196" i="23"/>
  <c r="AC1196" s="1"/>
  <c r="BM35" i="22"/>
  <c r="O1032" i="23"/>
  <c r="AC1032" s="1"/>
  <c r="BM31" i="22"/>
  <c r="BE28"/>
  <c r="BE11"/>
  <c r="BI28"/>
  <c r="BI27"/>
  <c r="BI23"/>
  <c r="BK18"/>
  <c r="BK16"/>
  <c r="BK25"/>
  <c r="BK13"/>
  <c r="BC25"/>
  <c r="BC13"/>
  <c r="V37" i="17"/>
  <c r="V39"/>
  <c r="J70" i="22"/>
  <c r="J68"/>
  <c r="J67"/>
  <c r="W30"/>
  <c r="W23"/>
  <c r="T704" i="23" s="1"/>
  <c r="W21" i="22"/>
  <c r="T622" i="23" s="1"/>
  <c r="W16" i="22"/>
  <c r="T417" i="23" s="1"/>
  <c r="L37" i="17"/>
  <c r="L38"/>
  <c r="L40"/>
  <c r="J39"/>
  <c r="J36"/>
  <c r="W34"/>
  <c r="W29"/>
  <c r="W21"/>
  <c r="W17"/>
  <c r="W9"/>
  <c r="P69" i="22"/>
  <c r="P66"/>
  <c r="R39" i="17"/>
  <c r="R36"/>
  <c r="H36"/>
  <c r="H39"/>
  <c r="H38"/>
  <c r="W23"/>
  <c r="W13"/>
  <c r="V36"/>
  <c r="N37"/>
  <c r="N38"/>
  <c r="N40"/>
  <c r="L69" i="22"/>
  <c r="L66"/>
  <c r="R70"/>
  <c r="R68"/>
  <c r="R67"/>
  <c r="H68"/>
  <c r="H67"/>
  <c r="W6"/>
  <c r="T70"/>
  <c r="T68"/>
  <c r="W26" i="17"/>
  <c r="T827" i="10" s="1"/>
  <c r="N69" i="22"/>
  <c r="N66"/>
  <c r="X56"/>
  <c r="X60"/>
  <c r="AO60" s="1"/>
  <c r="AS60" s="1"/>
  <c r="K991" i="23"/>
  <c r="S991"/>
  <c r="AE991" s="1"/>
  <c r="O909"/>
  <c r="AC909" s="1"/>
  <c r="S1032"/>
  <c r="AE1032" s="1"/>
  <c r="E1073"/>
  <c r="X1073" s="1"/>
  <c r="E786"/>
  <c r="X786" s="1"/>
  <c r="G909"/>
  <c r="Y909" s="1"/>
  <c r="Q786"/>
  <c r="AD786" s="1"/>
  <c r="B130"/>
  <c r="A9" i="22"/>
  <c r="AU9" s="1"/>
  <c r="B130" i="10"/>
  <c r="A9" i="17"/>
  <c r="AU9" s="1"/>
  <c r="A18" i="20"/>
  <c r="A18" i="21"/>
  <c r="A98" i="20"/>
  <c r="A10" i="18"/>
  <c r="A19" i="19"/>
  <c r="A68" i="21"/>
  <c r="T1360" i="23"/>
  <c r="G1196" i="10"/>
  <c r="Y1196" s="1"/>
  <c r="Y1196" i="23"/>
  <c r="Q1196" i="10"/>
  <c r="AD1196" s="1"/>
  <c r="AD1196" i="23"/>
  <c r="K1196" i="10"/>
  <c r="AA1196" s="1"/>
  <c r="AA1196" i="23"/>
  <c r="Y1210" i="10"/>
  <c r="M1196"/>
  <c r="AB1196" s="1"/>
  <c r="Q827"/>
  <c r="AD827" s="1"/>
  <c r="AD827" i="23"/>
  <c r="Q212" i="10"/>
  <c r="AD212" s="1"/>
  <c r="AD212" i="23"/>
  <c r="Q7" i="10"/>
  <c r="AD7" s="1"/>
  <c r="S1155"/>
  <c r="AE1155" s="1"/>
  <c r="AE1155" i="23"/>
  <c r="S827" i="10"/>
  <c r="AE827" s="1"/>
  <c r="AE827" i="23"/>
  <c r="AE704"/>
  <c r="S704" i="10"/>
  <c r="AE704" s="1"/>
  <c r="AE499" i="23"/>
  <c r="S499" i="10"/>
  <c r="AE499" s="1"/>
  <c r="S212"/>
  <c r="AE212" s="1"/>
  <c r="AE212" i="23"/>
  <c r="AE89"/>
  <c r="S89" i="10"/>
  <c r="AE89" s="1"/>
  <c r="S7" i="23"/>
  <c r="AE7" s="1"/>
  <c r="O1155" i="10"/>
  <c r="AC1155" s="1"/>
  <c r="AC1155" i="23"/>
  <c r="O1073" i="10"/>
  <c r="AC1073" s="1"/>
  <c r="AC1073" i="23"/>
  <c r="T1073" i="10"/>
  <c r="AC745" i="23"/>
  <c r="O745" i="10"/>
  <c r="AC745" s="1"/>
  <c r="AC704" i="23"/>
  <c r="O704" i="10"/>
  <c r="AC704" s="1"/>
  <c r="AC376" i="23"/>
  <c r="O376" i="10"/>
  <c r="AC376" s="1"/>
  <c r="O335"/>
  <c r="AC335" s="1"/>
  <c r="AC335" i="23"/>
  <c r="AC253"/>
  <c r="O253" i="10"/>
  <c r="AC253" s="1"/>
  <c r="AB1114" i="23"/>
  <c r="M1114" i="10"/>
  <c r="AB1114" s="1"/>
  <c r="AB1073" i="23"/>
  <c r="M1073" i="10"/>
  <c r="AB1073" s="1"/>
  <c r="M950"/>
  <c r="AB950" s="1"/>
  <c r="AB704" i="23"/>
  <c r="M704" i="10"/>
  <c r="AB704" s="1"/>
  <c r="AB581" i="23"/>
  <c r="M581" i="10"/>
  <c r="AB581" s="1"/>
  <c r="M253"/>
  <c r="AB253" s="1"/>
  <c r="AB253" i="23"/>
  <c r="T1155" i="10"/>
  <c r="AA827" i="23"/>
  <c r="K827" i="10"/>
  <c r="AA827" s="1"/>
  <c r="T1032" i="23"/>
  <c r="I950" i="10"/>
  <c r="Z950" s="1"/>
  <c r="Z950" i="23"/>
  <c r="Z663"/>
  <c r="I663" i="10"/>
  <c r="Z663" s="1"/>
  <c r="T663"/>
  <c r="T253"/>
  <c r="I48"/>
  <c r="Z48" s="1"/>
  <c r="Z48" i="23"/>
  <c r="Y868"/>
  <c r="G868" i="10"/>
  <c r="Y868" s="1"/>
  <c r="Y745" i="23"/>
  <c r="G745" i="10"/>
  <c r="Y745" s="1"/>
  <c r="G622"/>
  <c r="Y622" s="1"/>
  <c r="Y622" i="23"/>
  <c r="Y581"/>
  <c r="G581" i="10"/>
  <c r="Y581" s="1"/>
  <c r="Y540" i="23"/>
  <c r="G540" i="10"/>
  <c r="Y540" s="1"/>
  <c r="Y499" i="23"/>
  <c r="G499" i="10"/>
  <c r="Y499" s="1"/>
  <c r="G417"/>
  <c r="Y417" s="1"/>
  <c r="Y417" i="23"/>
  <c r="Y376"/>
  <c r="G376" i="10"/>
  <c r="Y376" s="1"/>
  <c r="Y171" i="23"/>
  <c r="G171" i="10"/>
  <c r="Y171" s="1"/>
  <c r="G130"/>
  <c r="Y130" s="1"/>
  <c r="Y130" i="23"/>
  <c r="X1114"/>
  <c r="E1114" i="10"/>
  <c r="X1114" s="1"/>
  <c r="T1114"/>
  <c r="X1032" i="23"/>
  <c r="E1032" i="10"/>
  <c r="X1032" s="1"/>
  <c r="E745"/>
  <c r="X745" s="1"/>
  <c r="X499" i="23"/>
  <c r="E499" i="10"/>
  <c r="X499" s="1"/>
  <c r="X417" i="23"/>
  <c r="E417" i="10"/>
  <c r="X417" s="1"/>
  <c r="X212" i="23"/>
  <c r="E212" i="10"/>
  <c r="X212" s="1"/>
  <c r="E48"/>
  <c r="X48" s="1"/>
  <c r="X48" i="23"/>
  <c r="K1155" i="10"/>
  <c r="AA1155" s="1"/>
  <c r="AA1155" i="23"/>
  <c r="M1032" i="10"/>
  <c r="AB1032" s="1"/>
  <c r="AB1032" i="23"/>
  <c r="AA950"/>
  <c r="K950" i="10"/>
  <c r="AA950" s="1"/>
  <c r="T909"/>
  <c r="M745"/>
  <c r="AB745" s="1"/>
  <c r="AB745" i="23"/>
  <c r="AA663"/>
  <c r="K663" i="10"/>
  <c r="AA663" s="1"/>
  <c r="AA622" i="23"/>
  <c r="K622" i="10"/>
  <c r="AA622" s="1"/>
  <c r="AA499" i="23"/>
  <c r="K499" i="10"/>
  <c r="AA499" s="1"/>
  <c r="K458"/>
  <c r="AA458" s="1"/>
  <c r="AA458" i="23"/>
  <c r="M458" i="10"/>
  <c r="AB458" s="1"/>
  <c r="AB458" i="23"/>
  <c r="M335" i="10"/>
  <c r="AB335" s="1"/>
  <c r="AB335" i="23"/>
  <c r="AA89"/>
  <c r="K89" i="10"/>
  <c r="AA89" s="1"/>
  <c r="Z882"/>
  <c r="Z636"/>
  <c r="Z390"/>
  <c r="Z62"/>
  <c r="Y964"/>
  <c r="Z964"/>
  <c r="Y554"/>
  <c r="Y513"/>
  <c r="Z431"/>
  <c r="Z349"/>
  <c r="Z308"/>
  <c r="Y226"/>
  <c r="Z226"/>
  <c r="Y1169"/>
  <c r="Y1128"/>
  <c r="Y1005"/>
  <c r="Y677"/>
  <c r="Y472"/>
  <c r="Y431"/>
  <c r="Y349"/>
  <c r="Y267"/>
  <c r="Y144"/>
  <c r="Y103"/>
  <c r="T1770" i="23"/>
  <c r="AB786"/>
  <c r="M786" i="10"/>
  <c r="AB786" s="1"/>
  <c r="Z144"/>
  <c r="T2180" i="23"/>
  <c r="AB991"/>
  <c r="M991" i="10"/>
  <c r="AB991" s="1"/>
  <c r="T1852" i="23"/>
  <c r="T130" i="10"/>
  <c r="Z677"/>
  <c r="T89" i="23"/>
  <c r="AB868"/>
  <c r="M868" i="10"/>
  <c r="AB868" s="1"/>
  <c r="T1647" i="23"/>
  <c r="Z267" i="10"/>
  <c r="T2262" i="23"/>
  <c r="T2426"/>
  <c r="T1524"/>
  <c r="T499"/>
  <c r="T2344"/>
  <c r="AE786"/>
  <c r="S786" i="10"/>
  <c r="AE786" s="1"/>
  <c r="Z800"/>
  <c r="T1483" i="23"/>
  <c r="T1032" i="10"/>
  <c r="T1975" i="23"/>
  <c r="Z1005" i="10"/>
  <c r="T786" i="23"/>
  <c r="AA991"/>
  <c r="K991" i="10"/>
  <c r="AA991" s="1"/>
  <c r="T1729" i="23"/>
  <c r="T171" i="10"/>
  <c r="Z472"/>
  <c r="T1811" i="23"/>
  <c r="T212" i="10"/>
  <c r="T2139" i="23"/>
  <c r="T458" i="10"/>
  <c r="E89"/>
  <c r="X89" s="1"/>
  <c r="E786"/>
  <c r="X786" s="1"/>
  <c r="S991"/>
  <c r="AE991" s="1"/>
  <c r="AB294" i="23"/>
  <c r="M294" i="10"/>
  <c r="AB294" s="1"/>
  <c r="T991" i="23"/>
  <c r="T1893"/>
  <c r="T1565"/>
  <c r="AB499"/>
  <c r="M499" i="10"/>
  <c r="AB499" s="1"/>
  <c r="Z1210"/>
  <c r="T1442" i="23"/>
  <c r="X27" i="22" l="1"/>
  <c r="X20"/>
  <c r="X11"/>
  <c r="X55"/>
  <c r="X63"/>
  <c r="X54"/>
  <c r="X28" i="17"/>
  <c r="U2221" i="23"/>
  <c r="X42" i="22"/>
  <c r="X28"/>
  <c r="X12"/>
  <c r="X19"/>
  <c r="X29"/>
  <c r="X51"/>
  <c r="X45"/>
  <c r="X24"/>
  <c r="X16"/>
  <c r="X8"/>
  <c r="U89" i="23" s="1"/>
  <c r="X23" i="22"/>
  <c r="X15"/>
  <c r="U376" i="23" s="1"/>
  <c r="X7" i="22"/>
  <c r="X40"/>
  <c r="X47"/>
  <c r="X46"/>
  <c r="X21" i="17"/>
  <c r="T7" i="10"/>
  <c r="X12" i="17"/>
  <c r="X20"/>
  <c r="U581" i="10" s="1"/>
  <c r="X27" i="17"/>
  <c r="X13"/>
  <c r="X8"/>
  <c r="X17"/>
  <c r="AO17" s="1"/>
  <c r="X9"/>
  <c r="X24"/>
  <c r="U745" i="10" s="1"/>
  <c r="X16" i="17"/>
  <c r="X25"/>
  <c r="X34"/>
  <c r="X49" i="22"/>
  <c r="AO49" s="1"/>
  <c r="AS49" s="1"/>
  <c r="X44"/>
  <c r="X39"/>
  <c r="X59"/>
  <c r="X26"/>
  <c r="U827" i="23" s="1"/>
  <c r="X22" i="22"/>
  <c r="X18"/>
  <c r="X14"/>
  <c r="X10"/>
  <c r="X6"/>
  <c r="X25"/>
  <c r="X21"/>
  <c r="X17"/>
  <c r="U458" i="23" s="1"/>
  <c r="X13" i="22"/>
  <c r="X9"/>
  <c r="X37"/>
  <c r="X48"/>
  <c r="U1729" i="23" s="1"/>
  <c r="X52" i="22"/>
  <c r="X38"/>
  <c r="X53"/>
  <c r="X58"/>
  <c r="BR58" s="1"/>
  <c r="X50"/>
  <c r="X41"/>
  <c r="AN41" s="1"/>
  <c r="X61"/>
  <c r="X36"/>
  <c r="U1237" i="23" s="1"/>
  <c r="X62" i="22"/>
  <c r="X30"/>
  <c r="X64"/>
  <c r="X65"/>
  <c r="AN65" s="1"/>
  <c r="X773" i="23"/>
  <c r="T777" s="1"/>
  <c r="X732" i="10"/>
  <c r="T736" s="1"/>
  <c r="AN60" i="22"/>
  <c r="X35"/>
  <c r="X32" i="17"/>
  <c r="U1073" i="10" s="1"/>
  <c r="X30" i="17"/>
  <c r="X34" i="22"/>
  <c r="X31"/>
  <c r="X33"/>
  <c r="X35" i="17"/>
  <c r="X33"/>
  <c r="X31"/>
  <c r="AN31" s="1"/>
  <c r="X43" i="22"/>
  <c r="X57"/>
  <c r="X6" i="17"/>
  <c r="BR6" s="1"/>
  <c r="X19"/>
  <c r="X15"/>
  <c r="X11"/>
  <c r="X7"/>
  <c r="BR7" s="1"/>
  <c r="X26"/>
  <c r="BR26" s="1"/>
  <c r="X22"/>
  <c r="U663" i="10" s="1"/>
  <c r="X18" i="17"/>
  <c r="X14"/>
  <c r="X10"/>
  <c r="X29"/>
  <c r="X23"/>
  <c r="X32" i="22"/>
  <c r="T1073" i="23"/>
  <c r="W39" i="17"/>
  <c r="W40"/>
  <c r="W36"/>
  <c r="W38"/>
  <c r="W37"/>
  <c r="W69" i="22"/>
  <c r="W70"/>
  <c r="W66"/>
  <c r="W68"/>
  <c r="W67"/>
  <c r="BR60"/>
  <c r="T376" i="10"/>
  <c r="U1565" i="23"/>
  <c r="AN43" i="22"/>
  <c r="AN50"/>
  <c r="AO54"/>
  <c r="AS54" s="1"/>
  <c r="AN42"/>
  <c r="BR46"/>
  <c r="AO35" i="17"/>
  <c r="U1852" i="23"/>
  <c r="T7"/>
  <c r="BR39" i="22"/>
  <c r="A69" i="21"/>
  <c r="A11" i="18"/>
  <c r="A19" i="21"/>
  <c r="A20" i="19"/>
  <c r="A99" i="20"/>
  <c r="A19"/>
  <c r="B171" i="23"/>
  <c r="A10" i="17"/>
  <c r="AU10" s="1"/>
  <c r="B171" i="10"/>
  <c r="A10" i="22"/>
  <c r="AU10" s="1"/>
  <c r="AQ60"/>
  <c r="AR60"/>
  <c r="AP60"/>
  <c r="T704" i="10"/>
  <c r="T540"/>
  <c r="T745"/>
  <c r="BR34" i="17"/>
  <c r="U1073" i="23"/>
  <c r="U950"/>
  <c r="AO28" i="17"/>
  <c r="BR9"/>
  <c r="U745" i="23"/>
  <c r="U704"/>
  <c r="U704" i="10"/>
  <c r="BR19" i="17"/>
  <c r="AO12"/>
  <c r="AP12" s="1"/>
  <c r="AN15"/>
  <c r="U212" i="10"/>
  <c r="U417" i="23"/>
  <c r="U335"/>
  <c r="U253"/>
  <c r="U212"/>
  <c r="U48"/>
  <c r="T950" i="10"/>
  <c r="T622"/>
  <c r="T335"/>
  <c r="U2426" i="23"/>
  <c r="AO65" i="22"/>
  <c r="AS65" s="1"/>
  <c r="T499" i="10"/>
  <c r="U1893" i="23"/>
  <c r="BR52" i="22"/>
  <c r="AO52"/>
  <c r="AS52" s="1"/>
  <c r="AN52"/>
  <c r="T294" i="10"/>
  <c r="U1442" i="23"/>
  <c r="BR41" i="22"/>
  <c r="T786" i="10"/>
  <c r="T89"/>
  <c r="U2344" i="23"/>
  <c r="AO63" i="22"/>
  <c r="AS63" s="1"/>
  <c r="BR63"/>
  <c r="AN63"/>
  <c r="U2262" i="23"/>
  <c r="AO61" i="22"/>
  <c r="AS61" s="1"/>
  <c r="AN61"/>
  <c r="BR61"/>
  <c r="U2139" i="23"/>
  <c r="AO58" i="22"/>
  <c r="AS58" s="1"/>
  <c r="T991" i="10"/>
  <c r="BR43" i="22"/>
  <c r="T868" i="10"/>
  <c r="U1811" i="23"/>
  <c r="U2180"/>
  <c r="AN59" i="22"/>
  <c r="BR59"/>
  <c r="AO59"/>
  <c r="AS59" s="1"/>
  <c r="AN58" l="1"/>
  <c r="AO41"/>
  <c r="AS41" s="1"/>
  <c r="BR65"/>
  <c r="AN64"/>
  <c r="BR64"/>
  <c r="AO64"/>
  <c r="U2385" i="23"/>
  <c r="BR62" i="22"/>
  <c r="U2303" i="23"/>
  <c r="AN62" i="22"/>
  <c r="AO62"/>
  <c r="X814" i="23"/>
  <c r="T818" s="1"/>
  <c r="X773" i="10"/>
  <c r="T777" s="1"/>
  <c r="U2098" i="23"/>
  <c r="AO57" i="22"/>
  <c r="AN57"/>
  <c r="BR57"/>
  <c r="BR48"/>
  <c r="U1360" i="23"/>
  <c r="AO13" i="22"/>
  <c r="AP13" s="1"/>
  <c r="U294" i="23"/>
  <c r="AN20" i="22"/>
  <c r="U581" i="23"/>
  <c r="AO25" i="22"/>
  <c r="AR25" s="1"/>
  <c r="U786" i="23"/>
  <c r="AO22" i="22"/>
  <c r="AS22" s="1"/>
  <c r="U663" i="23"/>
  <c r="AO34" i="22"/>
  <c r="U1155" i="23"/>
  <c r="BR9" i="22"/>
  <c r="U130" i="23"/>
  <c r="AN18" i="22"/>
  <c r="U499" i="23"/>
  <c r="BR21" i="22"/>
  <c r="U622" i="23"/>
  <c r="AO10" i="22"/>
  <c r="AR10" s="1"/>
  <c r="U171" i="23"/>
  <c r="AO19" i="22"/>
  <c r="AQ19" s="1"/>
  <c r="U540" i="23"/>
  <c r="BR27" i="22"/>
  <c r="U868" i="23"/>
  <c r="AO28" i="22"/>
  <c r="AQ28" s="1"/>
  <c r="U909" i="23"/>
  <c r="AN30" i="22"/>
  <c r="U991" i="23"/>
  <c r="BR35" i="22"/>
  <c r="U1196" i="23"/>
  <c r="AO31" i="22"/>
  <c r="U1032" i="23"/>
  <c r="AN33" i="22"/>
  <c r="U1114" i="23"/>
  <c r="U1975"/>
  <c r="BR44" i="22"/>
  <c r="AO51"/>
  <c r="U1647" i="23"/>
  <c r="U1524"/>
  <c r="AN44" i="22"/>
  <c r="U1196" i="10"/>
  <c r="BR51" i="22"/>
  <c r="AN46"/>
  <c r="AO43"/>
  <c r="AN54"/>
  <c r="AO44"/>
  <c r="AN55"/>
  <c r="BR55"/>
  <c r="U2016" i="23"/>
  <c r="AO55" i="22"/>
  <c r="AS55" s="1"/>
  <c r="U1770" i="23"/>
  <c r="U1483"/>
  <c r="BR49" i="22"/>
  <c r="BR42"/>
  <c r="BR50"/>
  <c r="AO48"/>
  <c r="AN39"/>
  <c r="AN49"/>
  <c r="AO42"/>
  <c r="AO50"/>
  <c r="AN48"/>
  <c r="AO39"/>
  <c r="AN35" i="17"/>
  <c r="BR35"/>
  <c r="AN51" i="22"/>
  <c r="AO46"/>
  <c r="BR54"/>
  <c r="BR40"/>
  <c r="AN40"/>
  <c r="U1401" i="23"/>
  <c r="AO40" i="22"/>
  <c r="AS40" s="1"/>
  <c r="AO37"/>
  <c r="AS37" s="1"/>
  <c r="AN37"/>
  <c r="U1278" i="23"/>
  <c r="BR37" i="22"/>
  <c r="U1688" i="23"/>
  <c r="AN47" i="22"/>
  <c r="AO47"/>
  <c r="AS47" s="1"/>
  <c r="BR47"/>
  <c r="AN45"/>
  <c r="AO45"/>
  <c r="AS45" s="1"/>
  <c r="BR45"/>
  <c r="U1606" i="23"/>
  <c r="U1934"/>
  <c r="AN53" i="22"/>
  <c r="AO53"/>
  <c r="AS53" s="1"/>
  <c r="BR53"/>
  <c r="U1319" i="23"/>
  <c r="AO38" i="22"/>
  <c r="AS38" s="1"/>
  <c r="BR38"/>
  <c r="AN38"/>
  <c r="BR56"/>
  <c r="AO56"/>
  <c r="AS56" s="1"/>
  <c r="U2057" i="23"/>
  <c r="AN56" i="22"/>
  <c r="A20" i="21"/>
  <c r="A12" i="18"/>
  <c r="A70" i="21"/>
  <c r="A21" i="19"/>
  <c r="A20" i="20"/>
  <c r="A100"/>
  <c r="A11" i="22"/>
  <c r="AU11" s="1"/>
  <c r="B212" i="23"/>
  <c r="A11" i="17"/>
  <c r="AU11" s="1"/>
  <c r="B212" i="10"/>
  <c r="AR59" i="22"/>
  <c r="AP59"/>
  <c r="AQ59"/>
  <c r="AQ42"/>
  <c r="AQ54"/>
  <c r="AR54"/>
  <c r="AP54"/>
  <c r="AQ58"/>
  <c r="AR58"/>
  <c r="AP58"/>
  <c r="AQ52"/>
  <c r="AR52"/>
  <c r="AP52"/>
  <c r="AR49"/>
  <c r="AP49"/>
  <c r="AQ49"/>
  <c r="AR61"/>
  <c r="AP61"/>
  <c r="AQ61"/>
  <c r="AR63"/>
  <c r="AP63"/>
  <c r="AQ63"/>
  <c r="AR41"/>
  <c r="AP41"/>
  <c r="AQ41"/>
  <c r="AR65"/>
  <c r="AP65"/>
  <c r="AQ65"/>
  <c r="BR33" i="17"/>
  <c r="AN33"/>
  <c r="AO32"/>
  <c r="AQ32" s="1"/>
  <c r="U1114" i="10"/>
  <c r="BR36" i="22"/>
  <c r="AN36"/>
  <c r="AO33" i="17"/>
  <c r="AP33" s="1"/>
  <c r="AO34"/>
  <c r="AS34" s="1"/>
  <c r="AN32"/>
  <c r="BR33" i="22"/>
  <c r="AN34" i="17"/>
  <c r="AO33" i="22"/>
  <c r="AO36"/>
  <c r="AS36" s="1"/>
  <c r="BR31" i="17"/>
  <c r="AO35" i="22"/>
  <c r="AS35" s="1"/>
  <c r="AN35"/>
  <c r="AO31" i="17"/>
  <c r="AS31" s="1"/>
  <c r="BR31" i="22"/>
  <c r="BR32" i="17"/>
  <c r="U1155" i="10"/>
  <c r="U1032"/>
  <c r="AN31" i="22"/>
  <c r="AN32"/>
  <c r="AO32"/>
  <c r="AS32" s="1"/>
  <c r="BR32"/>
  <c r="AN34"/>
  <c r="BR34"/>
  <c r="AP34"/>
  <c r="U130" i="10"/>
  <c r="AN9" i="17"/>
  <c r="AO9"/>
  <c r="AS9" s="1"/>
  <c r="U827" i="10"/>
  <c r="AO26" i="17"/>
  <c r="AS26" s="1"/>
  <c r="BR30" i="22"/>
  <c r="AO30"/>
  <c r="AO27"/>
  <c r="AQ27" s="1"/>
  <c r="AN26" i="17"/>
  <c r="AQ31" i="22"/>
  <c r="BR28"/>
  <c r="AN28"/>
  <c r="AO22" i="17"/>
  <c r="AQ22" s="1"/>
  <c r="BR28"/>
  <c r="U909" i="10"/>
  <c r="BR29" i="22"/>
  <c r="AO29"/>
  <c r="AN29"/>
  <c r="AN28" i="17"/>
  <c r="AN22"/>
  <c r="BR22"/>
  <c r="BR22" i="22"/>
  <c r="AN22"/>
  <c r="AN27"/>
  <c r="AR22"/>
  <c r="BR20"/>
  <c r="AN25"/>
  <c r="BR25"/>
  <c r="AN19"/>
  <c r="AN6" i="17"/>
  <c r="BR19" i="22"/>
  <c r="AN26"/>
  <c r="AO26"/>
  <c r="BR26"/>
  <c r="BR10"/>
  <c r="AR19"/>
  <c r="BR23" i="17"/>
  <c r="AN10" i="22"/>
  <c r="AO21"/>
  <c r="AS21" s="1"/>
  <c r="AO23" i="17"/>
  <c r="AQ23" s="1"/>
  <c r="AN23"/>
  <c r="AN21" i="22"/>
  <c r="AO20"/>
  <c r="AR20" s="1"/>
  <c r="AO24"/>
  <c r="BR24"/>
  <c r="AN24"/>
  <c r="AO20" i="17"/>
  <c r="AR20" s="1"/>
  <c r="AN23" i="22"/>
  <c r="BR23"/>
  <c r="AO23"/>
  <c r="AN20" i="17"/>
  <c r="BR20"/>
  <c r="U417" i="10"/>
  <c r="U7"/>
  <c r="AS12" i="17"/>
  <c r="AN17"/>
  <c r="U540" i="10"/>
  <c r="U458"/>
  <c r="U253"/>
  <c r="AQ12" i="17"/>
  <c r="AN19"/>
  <c r="AO19"/>
  <c r="AQ19" s="1"/>
  <c r="BR17"/>
  <c r="BR12"/>
  <c r="AR12"/>
  <c r="AO11"/>
  <c r="AR11" s="1"/>
  <c r="AO6"/>
  <c r="AS6" s="1"/>
  <c r="AN11"/>
  <c r="AO15"/>
  <c r="AR15" s="1"/>
  <c r="BR16"/>
  <c r="AN12"/>
  <c r="AO16"/>
  <c r="AS16" s="1"/>
  <c r="BR15"/>
  <c r="AN16"/>
  <c r="U376" i="10"/>
  <c r="AO18" i="22"/>
  <c r="AQ18" s="1"/>
  <c r="BR18"/>
  <c r="BR11" i="17"/>
  <c r="AO16" i="22"/>
  <c r="AN16"/>
  <c r="BR16"/>
  <c r="AO17"/>
  <c r="AN17"/>
  <c r="BR17"/>
  <c r="BR13"/>
  <c r="AN13"/>
  <c r="BR14"/>
  <c r="AO14"/>
  <c r="AN14"/>
  <c r="AN9"/>
  <c r="AN15"/>
  <c r="BR15"/>
  <c r="AO15"/>
  <c r="AN24" i="17"/>
  <c r="AO10"/>
  <c r="AR10" s="1"/>
  <c r="BR10"/>
  <c r="U171" i="10"/>
  <c r="AN10" i="17"/>
  <c r="AO9" i="22"/>
  <c r="AR9" s="1"/>
  <c r="BR11"/>
  <c r="AN11"/>
  <c r="AO11"/>
  <c r="AO12"/>
  <c r="BR12"/>
  <c r="AN12"/>
  <c r="AN7" i="17"/>
  <c r="AO7"/>
  <c r="AP7" s="1"/>
  <c r="U48" i="10"/>
  <c r="BR6" i="22"/>
  <c r="AN6"/>
  <c r="AO6"/>
  <c r="U7" i="23"/>
  <c r="AN7" i="22"/>
  <c r="AO7"/>
  <c r="BR7"/>
  <c r="AO24" i="17"/>
  <c r="AQ24" s="1"/>
  <c r="BR24"/>
  <c r="U950" i="10"/>
  <c r="AN29" i="17"/>
  <c r="BR29"/>
  <c r="AO29"/>
  <c r="AR28" i="22"/>
  <c r="AS28" i="17"/>
  <c r="AQ28"/>
  <c r="AP28"/>
  <c r="AR28"/>
  <c r="U622" i="10"/>
  <c r="AN21" i="17"/>
  <c r="BR21"/>
  <c r="AO21"/>
  <c r="BR14"/>
  <c r="U335" i="10"/>
  <c r="AN14" i="17"/>
  <c r="AO14"/>
  <c r="AR35"/>
  <c r="AS35"/>
  <c r="AQ35"/>
  <c r="AP35"/>
  <c r="AN27"/>
  <c r="AO27"/>
  <c r="U868" i="10"/>
  <c r="BR27" i="17"/>
  <c r="BR8" i="22"/>
  <c r="AO8"/>
  <c r="AN8"/>
  <c r="BR25" i="17"/>
  <c r="AN25"/>
  <c r="U786" i="10"/>
  <c r="AO25" i="17"/>
  <c r="AS25" i="22"/>
  <c r="AQ17" i="17"/>
  <c r="AS17"/>
  <c r="AP17"/>
  <c r="AR17"/>
  <c r="AN13"/>
  <c r="U294" i="10"/>
  <c r="BR13" i="17"/>
  <c r="AO13"/>
  <c r="BR8"/>
  <c r="AN8"/>
  <c r="U89" i="10"/>
  <c r="AO8" i="17"/>
  <c r="U991" i="10"/>
  <c r="AO30" i="17"/>
  <c r="AN30"/>
  <c r="BR30"/>
  <c r="AS13" i="22"/>
  <c r="U499" i="10"/>
  <c r="BR18" i="17"/>
  <c r="AN18"/>
  <c r="AO18"/>
  <c r="AS64" i="22" l="1"/>
  <c r="AQ64"/>
  <c r="AP64"/>
  <c r="AR64"/>
  <c r="AS62"/>
  <c r="AR62"/>
  <c r="AQ62"/>
  <c r="AP62"/>
  <c r="X855" i="23"/>
  <c r="T859" s="1"/>
  <c r="X814" i="10"/>
  <c r="T818" s="1"/>
  <c r="AS57" i="22"/>
  <c r="AP57"/>
  <c r="AR57"/>
  <c r="AQ57"/>
  <c r="AP33"/>
  <c r="AS33"/>
  <c r="AR42"/>
  <c r="AS42"/>
  <c r="AR51"/>
  <c r="AS51"/>
  <c r="AP31"/>
  <c r="AS31"/>
  <c r="AQ34"/>
  <c r="AS34"/>
  <c r="AR30"/>
  <c r="AS30"/>
  <c r="AQ46"/>
  <c r="AS46"/>
  <c r="AP39"/>
  <c r="AS39"/>
  <c r="AQ50"/>
  <c r="AS50"/>
  <c r="AR48"/>
  <c r="AS48"/>
  <c r="AQ44"/>
  <c r="AS44"/>
  <c r="AR43"/>
  <c r="AS43"/>
  <c r="AQ13"/>
  <c r="AQ25"/>
  <c r="AP28"/>
  <c r="AQ10"/>
  <c r="AQ22"/>
  <c r="AR31"/>
  <c r="AR13"/>
  <c r="AP25"/>
  <c r="AS28"/>
  <c r="AS10"/>
  <c r="AS19"/>
  <c r="AP10"/>
  <c r="AP19"/>
  <c r="AP22"/>
  <c r="AR34"/>
  <c r="AP51"/>
  <c r="AQ51"/>
  <c r="AR50"/>
  <c r="AR44"/>
  <c r="AP43"/>
  <c r="AP44"/>
  <c r="AQ43"/>
  <c r="AR39"/>
  <c r="AP48"/>
  <c r="AP55"/>
  <c r="AR55"/>
  <c r="AQ55"/>
  <c r="AQ39"/>
  <c r="AQ48"/>
  <c r="AP42"/>
  <c r="AP50"/>
  <c r="AR46"/>
  <c r="AP46"/>
  <c r="AR53"/>
  <c r="AQ53"/>
  <c r="AP53"/>
  <c r="AR47"/>
  <c r="AQ47"/>
  <c r="AP47"/>
  <c r="AR37"/>
  <c r="AQ37"/>
  <c r="AP37"/>
  <c r="AR56"/>
  <c r="AQ56"/>
  <c r="AP56"/>
  <c r="AR38"/>
  <c r="AQ38"/>
  <c r="AP38"/>
  <c r="AR45"/>
  <c r="AQ45"/>
  <c r="AP45"/>
  <c r="AR40"/>
  <c r="AQ40"/>
  <c r="AP40"/>
  <c r="A101" i="20"/>
  <c r="A21"/>
  <c r="A71" i="21"/>
  <c r="A22" i="19"/>
  <c r="A13" i="18"/>
  <c r="A21" i="21"/>
  <c r="A12" i="22"/>
  <c r="AU12" s="1"/>
  <c r="B253" i="10"/>
  <c r="A12" i="17"/>
  <c r="AU12" s="1"/>
  <c r="B253" i="23"/>
  <c r="AQ36" i="22"/>
  <c r="AR36"/>
  <c r="AP36"/>
  <c r="AR35"/>
  <c r="AP35"/>
  <c r="AQ35"/>
  <c r="AP32" i="17"/>
  <c r="AR32"/>
  <c r="AS32"/>
  <c r="AR31"/>
  <c r="AR33"/>
  <c r="AR34"/>
  <c r="AQ34"/>
  <c r="AQ33"/>
  <c r="AS33"/>
  <c r="AP31"/>
  <c r="AP34"/>
  <c r="AQ33" i="22"/>
  <c r="AR33"/>
  <c r="AP9" i="17"/>
  <c r="AQ31"/>
  <c r="AP27" i="22"/>
  <c r="AQ32"/>
  <c r="AP32"/>
  <c r="AR32"/>
  <c r="AQ9" i="17"/>
  <c r="AR9"/>
  <c r="AP30" i="22"/>
  <c r="AQ26" i="17"/>
  <c r="AP26"/>
  <c r="AQ30" i="22"/>
  <c r="AR27"/>
  <c r="AR26" i="17"/>
  <c r="AP22"/>
  <c r="AS27" i="22"/>
  <c r="AR22" i="17"/>
  <c r="AS22"/>
  <c r="AQ20"/>
  <c r="AP21" i="22"/>
  <c r="AQ20"/>
  <c r="AR29"/>
  <c r="AQ29"/>
  <c r="AP29"/>
  <c r="AS29"/>
  <c r="AQ21"/>
  <c r="AP20" i="17"/>
  <c r="AS20" i="22"/>
  <c r="AS11" i="17"/>
  <c r="AP23"/>
  <c r="AS20"/>
  <c r="AR21" i="22"/>
  <c r="AS23" i="17"/>
  <c r="AP20" i="22"/>
  <c r="AP26"/>
  <c r="AQ26"/>
  <c r="AR26"/>
  <c r="AS26"/>
  <c r="AR23" i="17"/>
  <c r="AP11"/>
  <c r="AQ11"/>
  <c r="AQ24" i="22"/>
  <c r="AR24"/>
  <c r="AP24"/>
  <c r="AS24"/>
  <c r="AQ6" i="17"/>
  <c r="AS23" i="22"/>
  <c r="AR23"/>
  <c r="AP23"/>
  <c r="AQ23"/>
  <c r="AR6" i="17"/>
  <c r="AP18" i="22"/>
  <c r="AS15" i="17"/>
  <c r="AP19"/>
  <c r="AQ16"/>
  <c r="AR19"/>
  <c r="AS19"/>
  <c r="AP6"/>
  <c r="AP16"/>
  <c r="AP15"/>
  <c r="AR16"/>
  <c r="AQ15"/>
  <c r="AS18" i="22"/>
  <c r="AR18"/>
  <c r="AP17"/>
  <c r="AR17"/>
  <c r="AS17"/>
  <c r="AQ17"/>
  <c r="AS16"/>
  <c r="AP16"/>
  <c r="AQ16"/>
  <c r="AR16"/>
  <c r="AQ10" i="17"/>
  <c r="AS9" i="22"/>
  <c r="AP10" i="17"/>
  <c r="AQ9" i="22"/>
  <c r="AP15"/>
  <c r="AS15"/>
  <c r="AR15"/>
  <c r="AQ15"/>
  <c r="AS10" i="17"/>
  <c r="AR14" i="22"/>
  <c r="AQ14"/>
  <c r="AP14"/>
  <c r="AS14"/>
  <c r="AP9"/>
  <c r="AR7" i="17"/>
  <c r="AS7"/>
  <c r="AQ12" i="22"/>
  <c r="AP12"/>
  <c r="AR12"/>
  <c r="AS12"/>
  <c r="AR11"/>
  <c r="AS11"/>
  <c r="AQ11"/>
  <c r="AP11"/>
  <c r="AQ7" i="17"/>
  <c r="AR24"/>
  <c r="AS24"/>
  <c r="AP24"/>
  <c r="AQ7" i="22"/>
  <c r="AR7"/>
  <c r="AS7"/>
  <c r="AP7"/>
  <c r="AP6"/>
  <c r="AQ6"/>
  <c r="AS6"/>
  <c r="AR6"/>
  <c r="AS29" i="17"/>
  <c r="AQ29"/>
  <c r="AR29"/>
  <c r="AP29"/>
  <c r="AQ21"/>
  <c r="AR21"/>
  <c r="AP21"/>
  <c r="AS21"/>
  <c r="AR14"/>
  <c r="AS14"/>
  <c r="AP14"/>
  <c r="AQ14"/>
  <c r="AQ30"/>
  <c r="AS30"/>
  <c r="AP30"/>
  <c r="AR30"/>
  <c r="AQ25"/>
  <c r="AS25"/>
  <c r="AR25"/>
  <c r="AP25"/>
  <c r="AQ27"/>
  <c r="AS27"/>
  <c r="AP27"/>
  <c r="AR27"/>
  <c r="AQ13"/>
  <c r="AS13"/>
  <c r="AR13"/>
  <c r="AP13"/>
  <c r="AQ18"/>
  <c r="AS18"/>
  <c r="AR18"/>
  <c r="AP18"/>
  <c r="AP8"/>
  <c r="AS8"/>
  <c r="AQ8"/>
  <c r="AR8"/>
  <c r="AQ8" i="22"/>
  <c r="AS8"/>
  <c r="AR8"/>
  <c r="AP8"/>
  <c r="X896" i="23" l="1"/>
  <c r="T900" s="1"/>
  <c r="X855" i="10"/>
  <c r="T859" s="1"/>
  <c r="B294" i="23"/>
  <c r="B294" i="10"/>
  <c r="A13" i="17"/>
  <c r="AU13" s="1"/>
  <c r="A13" i="22"/>
  <c r="AU13" s="1"/>
  <c r="A72" i="21"/>
  <c r="A102" i="20"/>
  <c r="A22"/>
  <c r="A23" i="19"/>
  <c r="A22" i="21"/>
  <c r="A14" i="18"/>
  <c r="X937" i="23" l="1"/>
  <c r="T941" s="1"/>
  <c r="X896" i="10"/>
  <c r="T900" s="1"/>
  <c r="B335"/>
  <c r="A14" i="17"/>
  <c r="AU14" s="1"/>
  <c r="B335" i="23"/>
  <c r="A14" i="22"/>
  <c r="AU14" s="1"/>
  <c r="A24" i="19"/>
  <c r="A15" i="18"/>
  <c r="A23" i="20"/>
  <c r="A23" i="21"/>
  <c r="A73"/>
  <c r="A103" i="20"/>
  <c r="X978" i="23" l="1"/>
  <c r="T982" s="1"/>
  <c r="X937" i="10"/>
  <c r="T941" s="1"/>
  <c r="A104" i="20"/>
  <c r="A24"/>
  <c r="A74" i="21"/>
  <c r="A25" i="19"/>
  <c r="A16" i="18"/>
  <c r="A24" i="21"/>
  <c r="A15" i="17"/>
  <c r="AU15" s="1"/>
  <c r="B376" i="10"/>
  <c r="A15" i="22"/>
  <c r="AU15" s="1"/>
  <c r="B376" i="23"/>
  <c r="X1019" l="1"/>
  <c r="T1023" s="1"/>
  <c r="X978" i="10"/>
  <c r="T982" s="1"/>
  <c r="A16" i="22"/>
  <c r="AU16" s="1"/>
  <c r="A16" i="17"/>
  <c r="AU16" s="1"/>
  <c r="B417" i="10"/>
  <c r="B417" i="23"/>
  <c r="A17" i="18"/>
  <c r="A75" i="21"/>
  <c r="A105" i="20"/>
  <c r="A25"/>
  <c r="A26" i="19"/>
  <c r="A25" i="21"/>
  <c r="X1060" i="23" l="1"/>
  <c r="T1064" s="1"/>
  <c r="X1019" i="10"/>
  <c r="T1023" s="1"/>
  <c r="A18" i="18"/>
  <c r="A27" i="19"/>
  <c r="A106" i="20"/>
  <c r="A26" i="21"/>
  <c r="A76"/>
  <c r="A26" i="20"/>
  <c r="A17" i="22"/>
  <c r="AU17" s="1"/>
  <c r="B458" i="10"/>
  <c r="A17" i="17"/>
  <c r="AU17" s="1"/>
  <c r="B458" i="23"/>
  <c r="X1101" l="1"/>
  <c r="T1105" s="1"/>
  <c r="X1060" i="10"/>
  <c r="T1064" s="1"/>
  <c r="A18" i="22"/>
  <c r="AU18" s="1"/>
  <c r="B499" i="10"/>
  <c r="A18" i="17"/>
  <c r="AU18" s="1"/>
  <c r="B499" i="23"/>
  <c r="A19" i="18"/>
  <c r="A28" i="19"/>
  <c r="A27" i="20"/>
  <c r="A27" i="21"/>
  <c r="A107" i="20"/>
  <c r="A77" i="21"/>
  <c r="X1142" i="23" l="1"/>
  <c r="T1146" s="1"/>
  <c r="X1101" i="10"/>
  <c r="T1105" s="1"/>
  <c r="B540" i="23"/>
  <c r="B540" i="10"/>
  <c r="A19" i="17"/>
  <c r="AU19" s="1"/>
  <c r="A19" i="22"/>
  <c r="AU19" s="1"/>
  <c r="A108" i="20"/>
  <c r="A78" i="21"/>
  <c r="A20" i="18"/>
  <c r="A29" i="19"/>
  <c r="A28" i="20"/>
  <c r="A28" i="21"/>
  <c r="X1183" i="23" l="1"/>
  <c r="T1187" s="1"/>
  <c r="X1142" i="10"/>
  <c r="T1146" s="1"/>
  <c r="A20" i="22"/>
  <c r="AU20" s="1"/>
  <c r="A20" i="17"/>
  <c r="AU20" s="1"/>
  <c r="B581" i="23"/>
  <c r="B581" i="10"/>
  <c r="A109" i="20"/>
  <c r="A29" i="21"/>
  <c r="A21" i="18"/>
  <c r="A29" i="20"/>
  <c r="A30" i="19"/>
  <c r="A79" i="21"/>
  <c r="X1224" i="23" l="1"/>
  <c r="T1228" s="1"/>
  <c r="X1224" i="10"/>
  <c r="T1228" s="1"/>
  <c r="X1183"/>
  <c r="T1187" s="1"/>
  <c r="A30" i="20"/>
  <c r="A31" i="19"/>
  <c r="A22" i="18"/>
  <c r="A110" i="20"/>
  <c r="A80" i="21"/>
  <c r="A30"/>
  <c r="A21" i="17"/>
  <c r="AU21" s="1"/>
  <c r="B622" i="10"/>
  <c r="B622" i="23"/>
  <c r="A21" i="22"/>
  <c r="AU21" s="1"/>
  <c r="X1265" i="23" l="1"/>
  <c r="T1269" s="1"/>
  <c r="A22" i="17"/>
  <c r="AU22" s="1"/>
  <c r="A22" i="22"/>
  <c r="AU22" s="1"/>
  <c r="B663" i="23"/>
  <c r="B663" i="10"/>
  <c r="A31" i="20"/>
  <c r="A81" i="21"/>
  <c r="A32" i="19"/>
  <c r="A23" i="18"/>
  <c r="A31" i="21"/>
  <c r="A111" i="20"/>
  <c r="X1306" i="23" l="1"/>
  <c r="T1310" s="1"/>
  <c r="A112" i="20"/>
  <c r="A24" i="18"/>
  <c r="A32" i="21"/>
  <c r="A82"/>
  <c r="A32" i="20"/>
  <c r="A33" i="19"/>
  <c r="A23" i="17"/>
  <c r="AU23" s="1"/>
  <c r="A23" i="22"/>
  <c r="AU23" s="1"/>
  <c r="B704" i="10"/>
  <c r="B704" i="23"/>
  <c r="X1347" l="1"/>
  <c r="T1351" s="1"/>
  <c r="A113" i="20"/>
  <c r="A34" i="19"/>
  <c r="A25" i="18"/>
  <c r="A83" i="21"/>
  <c r="A33" i="20"/>
  <c r="A33" i="21"/>
  <c r="A24" i="17"/>
  <c r="AU24" s="1"/>
  <c r="A24" i="22"/>
  <c r="AU24" s="1"/>
  <c r="B745" i="23"/>
  <c r="B745" i="10"/>
  <c r="X1388" i="23" l="1"/>
  <c r="T1392" s="1"/>
  <c r="B786" i="10"/>
  <c r="A25" i="17"/>
  <c r="AU25" s="1"/>
  <c r="A25" i="22"/>
  <c r="AU25" s="1"/>
  <c r="B786" i="23"/>
  <c r="A26" i="18"/>
  <c r="A114" i="20"/>
  <c r="A34" i="21"/>
  <c r="A34" i="20"/>
  <c r="A35" i="19"/>
  <c r="A84" i="21"/>
  <c r="X1429" i="23" l="1"/>
  <c r="T1433" s="1"/>
  <c r="A35" i="20"/>
  <c r="A36" i="19"/>
  <c r="A85" i="21"/>
  <c r="A27" i="18"/>
  <c r="A35" i="21"/>
  <c r="A115" i="20"/>
  <c r="A26" i="22"/>
  <c r="AU26" s="1"/>
  <c r="B827" i="10"/>
  <c r="B827" i="23"/>
  <c r="A26" i="17"/>
  <c r="AU26" s="1"/>
  <c r="X1470" i="23" l="1"/>
  <c r="T1474" s="1"/>
  <c r="A27" i="22"/>
  <c r="AU27" s="1"/>
  <c r="B868" i="10"/>
  <c r="B868" i="23"/>
  <c r="A27" i="17"/>
  <c r="AU27" s="1"/>
  <c r="A116" i="20"/>
  <c r="A37" i="19"/>
  <c r="A36" i="20"/>
  <c r="A86" i="21"/>
  <c r="A36"/>
  <c r="A28" i="18"/>
  <c r="X1511" i="23" l="1"/>
  <c r="T1515" s="1"/>
  <c r="A28" i="17"/>
  <c r="AU28" s="1"/>
  <c r="B909" i="10"/>
  <c r="A28" i="22"/>
  <c r="AU28" s="1"/>
  <c r="B909" i="23"/>
  <c r="A37" i="20"/>
  <c r="A87" i="21"/>
  <c r="A38" i="19"/>
  <c r="A37" i="21"/>
  <c r="A117" i="20"/>
  <c r="A29" i="18"/>
  <c r="X1552" i="23" l="1"/>
  <c r="T1556" s="1"/>
  <c r="A30" i="18"/>
  <c r="A39" i="19"/>
  <c r="A88" i="21"/>
  <c r="A38"/>
  <c r="A38" i="20"/>
  <c r="A118"/>
  <c r="B950" i="10"/>
  <c r="B950" i="23"/>
  <c r="A29" i="22"/>
  <c r="AU29" s="1"/>
  <c r="A29" i="17"/>
  <c r="AU29" s="1"/>
  <c r="X1593" i="23" l="1"/>
  <c r="T1597" s="1"/>
  <c r="A30" i="22"/>
  <c r="AU30" s="1"/>
  <c r="B991" i="10"/>
  <c r="A30" i="17"/>
  <c r="AU30" s="1"/>
  <c r="B991" i="23"/>
  <c r="A39" i="20"/>
  <c r="A39" i="21"/>
  <c r="A119" i="20"/>
  <c r="A40" i="19"/>
  <c r="A89" i="21"/>
  <c r="A31" i="18"/>
  <c r="X1634" i="23" l="1"/>
  <c r="T1638" s="1"/>
  <c r="B1032" i="10"/>
  <c r="A31" i="17"/>
  <c r="AU31" s="1"/>
  <c r="B1032" i="23"/>
  <c r="A31" i="22"/>
  <c r="AU31" s="1"/>
  <c r="A120" i="20"/>
  <c r="A90" i="21"/>
  <c r="A32" i="18"/>
  <c r="A41" i="19"/>
  <c r="A40" i="21"/>
  <c r="A40" i="20"/>
  <c r="X1675" i="23" l="1"/>
  <c r="T1679" s="1"/>
  <c r="B1073"/>
  <c r="A32" i="17"/>
  <c r="AU32" s="1"/>
  <c r="A32" i="22"/>
  <c r="AU32" s="1"/>
  <c r="B1073" i="10"/>
  <c r="A121" i="20"/>
  <c r="A33" i="18"/>
  <c r="A41" i="21"/>
  <c r="A41" i="20"/>
  <c r="A91" i="21"/>
  <c r="A42" i="19"/>
  <c r="X1716" i="23" l="1"/>
  <c r="T1720" s="1"/>
  <c r="A34" i="18"/>
  <c r="A43" i="19"/>
  <c r="A122" i="20"/>
  <c r="A42" i="21"/>
  <c r="A42" i="20"/>
  <c r="A92" i="21"/>
  <c r="A33" i="17"/>
  <c r="AU33" s="1"/>
  <c r="B1114" i="10"/>
  <c r="B1114" i="23"/>
  <c r="A33" i="22"/>
  <c r="AU33" s="1"/>
  <c r="X1757" i="23" l="1"/>
  <c r="T1761" s="1"/>
  <c r="A34" i="17"/>
  <c r="AU34" s="1"/>
  <c r="A34" i="22"/>
  <c r="AU34" s="1"/>
  <c r="B1155" i="23"/>
  <c r="B1155" i="10"/>
  <c r="A35" i="18"/>
  <c r="A44" i="19"/>
  <c r="A43" i="20"/>
  <c r="A93" i="21"/>
  <c r="A123" i="20"/>
  <c r="A43" i="21"/>
  <c r="X1798" i="23" l="1"/>
  <c r="T1802" s="1"/>
  <c r="B1196"/>
  <c r="B1196" i="10"/>
  <c r="A35" i="17"/>
  <c r="A35" i="22"/>
  <c r="AU35" s="1"/>
  <c r="A44" i="20"/>
  <c r="A124"/>
  <c r="A36" i="18"/>
  <c r="A45" i="19"/>
  <c r="X1839" i="23" l="1"/>
  <c r="T1843" s="1"/>
  <c r="B1237"/>
  <c r="A36" i="22"/>
  <c r="AU36" s="1"/>
  <c r="A45" i="20"/>
  <c r="A125"/>
  <c r="A37" i="18"/>
  <c r="A46" i="19"/>
  <c r="X1880" i="23" l="1"/>
  <c r="T1884" s="1"/>
  <c r="B1278"/>
  <c r="A37" i="22"/>
  <c r="AU37" s="1"/>
  <c r="A126" i="20"/>
  <c r="A47" i="19"/>
  <c r="A46" i="20"/>
  <c r="A38" i="18"/>
  <c r="X1921" i="23" l="1"/>
  <c r="T1925" s="1"/>
  <c r="B1319"/>
  <c r="A38" i="22"/>
  <c r="AU38" s="1"/>
  <c r="A127" i="20"/>
  <c r="A47"/>
  <c r="A48" i="19"/>
  <c r="A39" i="18"/>
  <c r="X1962" i="23" l="1"/>
  <c r="T1966" s="1"/>
  <c r="B1360"/>
  <c r="A39" i="22"/>
  <c r="AU39" s="1"/>
  <c r="A40" i="18"/>
  <c r="A128" i="20"/>
  <c r="A49" i="19"/>
  <c r="A48" i="20"/>
  <c r="X2003" i="23" l="1"/>
  <c r="T2007" s="1"/>
  <c r="A129" i="20"/>
  <c r="A50" i="19"/>
  <c r="A49" i="20"/>
  <c r="A41" i="18"/>
  <c r="A40" i="22"/>
  <c r="AU40" s="1"/>
  <c r="B1401" i="23"/>
  <c r="X2044" l="1"/>
  <c r="T2048" s="1"/>
  <c r="B1442"/>
  <c r="A41" i="22"/>
  <c r="AU41" s="1"/>
  <c r="A50" i="20"/>
  <c r="A42" i="18"/>
  <c r="A51" i="19"/>
  <c r="A130" i="20"/>
  <c r="X2085" i="23" l="1"/>
  <c r="T2089" s="1"/>
  <c r="A131" i="20"/>
  <c r="A51"/>
  <c r="A43" i="18"/>
  <c r="A52" i="19"/>
  <c r="B1483" i="23"/>
  <c r="A42" i="22"/>
  <c r="AU42" s="1"/>
  <c r="X2126" i="23" l="1"/>
  <c r="T2130" s="1"/>
  <c r="B1524"/>
  <c r="A43" i="22"/>
  <c r="AU43" s="1"/>
  <c r="A52" i="20"/>
  <c r="A53" i="19"/>
  <c r="A44" i="18"/>
  <c r="A132" i="20"/>
  <c r="X2167" i="23" l="1"/>
  <c r="T2171" s="1"/>
  <c r="B1565"/>
  <c r="A44" i="22"/>
  <c r="AU44" s="1"/>
  <c r="A53" i="20"/>
  <c r="A133"/>
  <c r="A45" i="18"/>
  <c r="A54" i="19"/>
  <c r="X2208" i="23" l="1"/>
  <c r="T2212" s="1"/>
  <c r="B1606"/>
  <c r="A45" i="22"/>
  <c r="AU45" s="1"/>
  <c r="A54" i="20"/>
  <c r="A55" i="19"/>
  <c r="A134" i="20"/>
  <c r="A46" i="18"/>
  <c r="X2249" i="23" l="1"/>
  <c r="T2253" s="1"/>
  <c r="B1647"/>
  <c r="A46" i="22"/>
  <c r="AU46" s="1"/>
  <c r="A135" i="20"/>
  <c r="A55"/>
  <c r="A47" i="18"/>
  <c r="A56" i="19"/>
  <c r="X2290" i="23" l="1"/>
  <c r="T2294" s="1"/>
  <c r="B1688"/>
  <c r="A47" i="22"/>
  <c r="AU47" s="1"/>
  <c r="A56" i="20"/>
  <c r="A136"/>
  <c r="A48" i="18"/>
  <c r="A57" i="19"/>
  <c r="X2331" i="23" l="1"/>
  <c r="T2335" s="1"/>
  <c r="B1729"/>
  <c r="A48" i="22"/>
  <c r="AU48" s="1"/>
  <c r="A57" i="20"/>
  <c r="A137"/>
  <c r="A49" i="18"/>
  <c r="A58" i="19"/>
  <c r="X2372" i="23" l="1"/>
  <c r="T2376" s="1"/>
  <c r="B1770"/>
  <c r="A49" i="22"/>
  <c r="AU49" s="1"/>
  <c r="A138" i="20"/>
  <c r="A58"/>
  <c r="A59" i="19"/>
  <c r="A50" i="18"/>
  <c r="X2413" i="23" l="1"/>
  <c r="T2417" s="1"/>
  <c r="A139" i="20"/>
  <c r="A59"/>
  <c r="A60" i="19"/>
  <c r="A51" i="18"/>
  <c r="B1811" i="23"/>
  <c r="A50" i="22"/>
  <c r="AU50" s="1"/>
  <c r="X2454" i="23" l="1"/>
  <c r="T2458" s="1"/>
  <c r="AN154" i="20"/>
  <c r="AN156"/>
  <c r="AN157"/>
  <c r="AN158"/>
  <c r="AN159"/>
  <c r="AN155"/>
  <c r="A60"/>
  <c r="A140"/>
  <c r="A52" i="18"/>
  <c r="A61" i="19"/>
  <c r="B1852" i="23"/>
  <c r="A51" i="22"/>
  <c r="AU51" s="1"/>
  <c r="B1893" i="23" l="1"/>
  <c r="A52" i="22"/>
  <c r="AU52" s="1"/>
  <c r="A61" i="20"/>
  <c r="A53" i="18"/>
  <c r="A62" i="19"/>
  <c r="A141" i="20"/>
  <c r="A62" l="1"/>
  <c r="A142"/>
  <c r="A54" i="18"/>
  <c r="A63" i="19"/>
  <c r="B1934" i="23"/>
  <c r="A53" i="22"/>
  <c r="AU53" s="1"/>
  <c r="B1975" i="23" l="1"/>
  <c r="A54" i="22"/>
  <c r="AU54" s="1"/>
  <c r="A143" i="20"/>
  <c r="A63"/>
  <c r="A55" i="18"/>
  <c r="A64" i="19"/>
  <c r="B2016" i="23" l="1"/>
  <c r="A55" i="22"/>
  <c r="AU55" s="1"/>
  <c r="A64" i="20"/>
  <c r="A65" i="19"/>
  <c r="A56" i="18"/>
  <c r="A144" i="20"/>
  <c r="B2057" i="23" l="1"/>
  <c r="A56" i="22"/>
  <c r="AU56" s="1"/>
  <c r="A65" i="20"/>
  <c r="A57" i="18"/>
  <c r="A66" i="19"/>
  <c r="A145" i="20"/>
  <c r="AU35" i="17"/>
  <c r="A66" i="20" l="1"/>
  <c r="A146"/>
  <c r="A58" i="18"/>
  <c r="A67" i="19"/>
  <c r="B2098" i="23"/>
  <c r="A57" i="22"/>
  <c r="AU57" s="1"/>
  <c r="B2139" i="23" l="1"/>
  <c r="A58" i="22"/>
  <c r="AU58" s="1"/>
  <c r="A147" i="20"/>
  <c r="A68" i="19"/>
  <c r="A59" i="18"/>
  <c r="A67" i="20"/>
  <c r="B2180" i="23" l="1"/>
  <c r="A59" i="22"/>
  <c r="AU59" s="1"/>
  <c r="A68" i="20"/>
  <c r="A148"/>
  <c r="A60" i="18"/>
  <c r="A69" i="19"/>
  <c r="B2221" i="23" l="1"/>
  <c r="A60" i="22"/>
  <c r="AU60" s="1"/>
  <c r="A69" i="20"/>
  <c r="A149"/>
  <c r="A70" i="19"/>
  <c r="A61" i="18"/>
  <c r="A70" i="20" l="1"/>
  <c r="A71" i="19"/>
  <c r="A62" i="18"/>
  <c r="A150" i="20"/>
  <c r="B2262" i="23"/>
  <c r="A61" i="22"/>
  <c r="AU61" s="1"/>
  <c r="B2303" i="23" l="1"/>
  <c r="A62" i="22"/>
  <c r="AU62" s="1"/>
  <c r="A151" i="20"/>
  <c r="A71"/>
  <c r="A63" i="18"/>
  <c r="A72" i="19"/>
  <c r="B2344" i="23" l="1"/>
  <c r="A63" i="22"/>
  <c r="AU63" s="1"/>
  <c r="A72" i="20"/>
  <c r="A152"/>
  <c r="A73" i="19"/>
  <c r="A64" i="18"/>
  <c r="A65" l="1"/>
  <c r="A153" i="20"/>
  <c r="A73"/>
  <c r="B2385" i="23"/>
  <c r="A64" i="22"/>
  <c r="AU64" s="1"/>
  <c r="B2426" i="23" l="1"/>
  <c r="A65" i="22"/>
  <c r="AU65" s="1"/>
  <c r="AN97" i="21"/>
  <c r="AN96"/>
  <c r="AN98"/>
  <c r="AN95"/>
  <c r="AN94"/>
  <c r="AN99"/>
  <c r="X76" i="10"/>
  <c r="T80" s="1"/>
</calcChain>
</file>

<file path=xl/sharedStrings.xml><?xml version="1.0" encoding="utf-8"?>
<sst xmlns="http://schemas.openxmlformats.org/spreadsheetml/2006/main" count="6862" uniqueCount="302">
  <si>
    <t>氏名</t>
    <rPh sb="0" eb="2">
      <t>シメイ</t>
    </rPh>
    <phoneticPr fontId="6"/>
  </si>
  <si>
    <t>総得点</t>
    <rPh sb="0" eb="3">
      <t>ソウトクテン</t>
    </rPh>
    <phoneticPr fontId="6"/>
  </si>
  <si>
    <t>順位</t>
    <rPh sb="0" eb="2">
      <t>ジュンイ</t>
    </rPh>
    <phoneticPr fontId="6"/>
  </si>
  <si>
    <t>記録</t>
    <rPh sb="0" eb="2">
      <t>キロク</t>
    </rPh>
    <phoneticPr fontId="6"/>
  </si>
  <si>
    <t>得点</t>
    <rPh sb="0" eb="2">
      <t>トクテン</t>
    </rPh>
    <phoneticPr fontId="6"/>
  </si>
  <si>
    <t>日付</t>
    <rPh sb="0" eb="2">
      <t>ヒヅケ</t>
    </rPh>
    <phoneticPr fontId="4"/>
  </si>
  <si>
    <t>no.</t>
    <phoneticPr fontId="6"/>
  </si>
  <si>
    <t>pts</t>
    <phoneticPr fontId="6"/>
  </si>
  <si>
    <t>All pts</t>
    <phoneticPr fontId="6"/>
  </si>
  <si>
    <t>Rank</t>
    <phoneticPr fontId="6"/>
  </si>
  <si>
    <t>氏名</t>
    <rPh sb="0" eb="2">
      <t>シメイ</t>
    </rPh>
    <phoneticPr fontId="4"/>
  </si>
  <si>
    <t>身長</t>
    <rPh sb="0" eb="2">
      <t>シンチョウ</t>
    </rPh>
    <phoneticPr fontId="4"/>
  </si>
  <si>
    <t>ｃｍ</t>
    <phoneticPr fontId="4"/>
  </si>
  <si>
    <t>体重</t>
    <rPh sb="0" eb="2">
      <t>タイジュウ</t>
    </rPh>
    <phoneticPr fontId="4"/>
  </si>
  <si>
    <t>ｋｇ</t>
    <phoneticPr fontId="4"/>
  </si>
  <si>
    <t>ポジション</t>
    <phoneticPr fontId="4"/>
  </si>
  <si>
    <t>20m</t>
    <phoneticPr fontId="4"/>
  </si>
  <si>
    <t>PAT</t>
    <phoneticPr fontId="4"/>
  </si>
  <si>
    <t>※</t>
    <phoneticPr fontId="4"/>
  </si>
  <si>
    <t>２０ｍ</t>
  </si>
  <si>
    <t>ＰｒｏＡｇｉｌｉｔｙＴｅｓｔ</t>
  </si>
  <si>
    <t>体脂肪率</t>
    <rPh sb="0" eb="4">
      <t>タイシボウリツ</t>
    </rPh>
    <phoneticPr fontId="4"/>
  </si>
  <si>
    <t>除脂肪体重</t>
    <rPh sb="0" eb="1">
      <t>ジョ</t>
    </rPh>
    <rPh sb="1" eb="3">
      <t>シボウ</t>
    </rPh>
    <rPh sb="3" eb="5">
      <t>タイジュウ</t>
    </rPh>
    <phoneticPr fontId="4"/>
  </si>
  <si>
    <t>種目／得点</t>
    <rPh sb="0" eb="2">
      <t>シュモク</t>
    </rPh>
    <rPh sb="3" eb="5">
      <t>トクテン</t>
    </rPh>
    <phoneticPr fontId="4"/>
  </si>
  <si>
    <t>垂直跳び</t>
    <rPh sb="0" eb="2">
      <t>スイチョク</t>
    </rPh>
    <rPh sb="2" eb="3">
      <t>ト</t>
    </rPh>
    <phoneticPr fontId="4"/>
  </si>
  <si>
    <t>立ち幅跳び</t>
    <rPh sb="0" eb="1">
      <t>タ</t>
    </rPh>
    <rPh sb="2" eb="4">
      <t>ハバト</t>
    </rPh>
    <phoneticPr fontId="4"/>
  </si>
  <si>
    <t>両脚３回跳び</t>
    <rPh sb="0" eb="2">
      <t>リョウアシ</t>
    </rPh>
    <rPh sb="3" eb="4">
      <t>カイ</t>
    </rPh>
    <rPh sb="4" eb="5">
      <t>ト</t>
    </rPh>
    <phoneticPr fontId="4"/>
  </si>
  <si>
    <t>垂直跳び</t>
    <rPh sb="0" eb="2">
      <t>スイチョク</t>
    </rPh>
    <rPh sb="2" eb="3">
      <t>ト</t>
    </rPh>
    <phoneticPr fontId="6"/>
  </si>
  <si>
    <t>３０秒シットアップ</t>
    <rPh sb="2" eb="3">
      <t>ビョウ</t>
    </rPh>
    <phoneticPr fontId="6"/>
  </si>
  <si>
    <t>％FAT（体脂肪率）は13％以下を基準とする</t>
    <rPh sb="5" eb="9">
      <t>タイシボウリツ</t>
    </rPh>
    <rPh sb="14" eb="16">
      <t>イカ</t>
    </rPh>
    <rPh sb="17" eb="19">
      <t>キジュン</t>
    </rPh>
    <phoneticPr fontId="4"/>
  </si>
  <si>
    <t>BMIは21～25を標準範囲（VB男子：高校生）とする</t>
    <rPh sb="10" eb="12">
      <t>ヒョウジュン</t>
    </rPh>
    <rPh sb="12" eb="14">
      <t>ハンイ</t>
    </rPh>
    <rPh sb="17" eb="19">
      <t>ダンシ</t>
    </rPh>
    <rPh sb="20" eb="23">
      <t>コウコウセイ</t>
    </rPh>
    <phoneticPr fontId="4"/>
  </si>
  <si>
    <t>２０ｍ</t>
    <phoneticPr fontId="6"/>
  </si>
  <si>
    <t>Yo-YoTest</t>
    <phoneticPr fontId="6"/>
  </si>
  <si>
    <t>no.</t>
    <phoneticPr fontId="4"/>
  </si>
  <si>
    <t>総得点</t>
    <rPh sb="0" eb="3">
      <t>ソウトクテン</t>
    </rPh>
    <phoneticPr fontId="4"/>
  </si>
  <si>
    <t>順位</t>
    <rPh sb="0" eb="2">
      <t>ジュンイ</t>
    </rPh>
    <phoneticPr fontId="4"/>
  </si>
  <si>
    <t>記録</t>
    <rPh sb="0" eb="2">
      <t>キロク</t>
    </rPh>
    <phoneticPr fontId="4"/>
  </si>
  <si>
    <t>得点</t>
    <rPh sb="0" eb="2">
      <t>トクテン</t>
    </rPh>
    <phoneticPr fontId="4"/>
  </si>
  <si>
    <t>pts</t>
    <phoneticPr fontId="4"/>
  </si>
  <si>
    <t>All pts</t>
    <phoneticPr fontId="4"/>
  </si>
  <si>
    <t>Rank</t>
    <phoneticPr fontId="4"/>
  </si>
  <si>
    <t>平均値</t>
    <rPh sb="0" eb="3">
      <t>ヘイキンチ</t>
    </rPh>
    <phoneticPr fontId="4"/>
  </si>
  <si>
    <t>標準偏差</t>
    <rPh sb="0" eb="2">
      <t>ヒョウジュン</t>
    </rPh>
    <rPh sb="2" eb="4">
      <t>ヘンサ</t>
    </rPh>
    <phoneticPr fontId="4"/>
  </si>
  <si>
    <t>ＰｒｏＡｇｉｌｉｔｙＴｅｓｔ</t>
    <phoneticPr fontId="6"/>
  </si>
  <si>
    <t>ランニングジャンプ</t>
    <phoneticPr fontId="6"/>
  </si>
  <si>
    <t>オーバーヘッドスロー</t>
    <phoneticPr fontId="6"/>
  </si>
  <si>
    <t>氏名</t>
    <phoneticPr fontId="22"/>
  </si>
  <si>
    <t>学年</t>
    <rPh sb="0" eb="2">
      <t>ガクネン</t>
    </rPh>
    <phoneticPr fontId="22"/>
  </si>
  <si>
    <t>２０ｍ</t>
    <phoneticPr fontId="4"/>
  </si>
  <si>
    <t>ＰｒｏＡｇｉｌｉｔｙＴｅｓｔ</t>
    <phoneticPr fontId="4"/>
  </si>
  <si>
    <t>垂直跳び</t>
    <phoneticPr fontId="4"/>
  </si>
  <si>
    <t>オーバーヘッドスロー</t>
    <phoneticPr fontId="4"/>
  </si>
  <si>
    <t>３０秒シットアップ</t>
    <phoneticPr fontId="4"/>
  </si>
  <si>
    <t>Yo-YoTest
シットアップ</t>
    <phoneticPr fontId="4"/>
  </si>
  <si>
    <t>ランニングジャンプ
スロー</t>
    <phoneticPr fontId="4"/>
  </si>
  <si>
    <t>身長</t>
    <rPh sb="0" eb="2">
      <t>シンチョウ</t>
    </rPh>
    <phoneticPr fontId="22"/>
  </si>
  <si>
    <t>最高点</t>
    <rPh sb="0" eb="3">
      <t>サイコウテン</t>
    </rPh>
    <phoneticPr fontId="4"/>
  </si>
  <si>
    <t>最低点</t>
    <rPh sb="0" eb="2">
      <t>サイテイ</t>
    </rPh>
    <rPh sb="2" eb="3">
      <t>テン</t>
    </rPh>
    <phoneticPr fontId="4"/>
  </si>
  <si>
    <t>中央値</t>
    <rPh sb="0" eb="2">
      <t>チュウオウ</t>
    </rPh>
    <rPh sb="2" eb="3">
      <t>チ</t>
    </rPh>
    <phoneticPr fontId="4"/>
  </si>
  <si>
    <t>ランニングジャンプ</t>
    <phoneticPr fontId="4"/>
  </si>
  <si>
    <t>オーバーヘッドスロー</t>
    <phoneticPr fontId="4"/>
  </si>
  <si>
    <t>Yo-YoTest</t>
    <phoneticPr fontId="4"/>
  </si>
  <si>
    <t>30秒シットアップ</t>
    <phoneticPr fontId="4"/>
  </si>
  <si>
    <t>Rank</t>
    <phoneticPr fontId="4"/>
  </si>
  <si>
    <t>総順位</t>
    <rPh sb="0" eb="1">
      <t>ソウ</t>
    </rPh>
    <rPh sb="1" eb="3">
      <t>ジュンイ</t>
    </rPh>
    <phoneticPr fontId="4"/>
  </si>
  <si>
    <t>生年月日</t>
    <rPh sb="0" eb="2">
      <t>セイネン</t>
    </rPh>
    <rPh sb="2" eb="4">
      <t>ガッピ</t>
    </rPh>
    <phoneticPr fontId="26"/>
  </si>
  <si>
    <t>利き腕</t>
    <rPh sb="0" eb="1">
      <t>キ</t>
    </rPh>
    <rPh sb="2" eb="3">
      <t>ウデ</t>
    </rPh>
    <phoneticPr fontId="26"/>
  </si>
  <si>
    <t>ポジション</t>
    <phoneticPr fontId="26"/>
  </si>
  <si>
    <t>都道府県名</t>
    <rPh sb="0" eb="4">
      <t>トドウフケン</t>
    </rPh>
    <rPh sb="4" eb="5">
      <t>メイ</t>
    </rPh>
    <phoneticPr fontId="26"/>
  </si>
  <si>
    <t>生年月日</t>
    <rPh sb="0" eb="2">
      <t>セイネン</t>
    </rPh>
    <rPh sb="2" eb="4">
      <t>ガッピ</t>
    </rPh>
    <phoneticPr fontId="22"/>
  </si>
  <si>
    <t>年齢</t>
    <rPh sb="0" eb="2">
      <t>ネンレイ</t>
    </rPh>
    <phoneticPr fontId="22"/>
  </si>
  <si>
    <t>都道府県名</t>
    <rPh sb="0" eb="4">
      <t>トドウフケン</t>
    </rPh>
    <rPh sb="4" eb="5">
      <t>メイ</t>
    </rPh>
    <phoneticPr fontId="22"/>
  </si>
  <si>
    <t>利き腕</t>
    <rPh sb="0" eb="1">
      <t>キ</t>
    </rPh>
    <rPh sb="2" eb="3">
      <t>ウデ</t>
    </rPh>
    <phoneticPr fontId="22"/>
  </si>
  <si>
    <t>ポジション</t>
    <phoneticPr fontId="22"/>
  </si>
  <si>
    <t>BMI</t>
    <phoneticPr fontId="22"/>
  </si>
  <si>
    <t>no.</t>
    <phoneticPr fontId="4"/>
  </si>
  <si>
    <t>氏名</t>
    <phoneticPr fontId="4"/>
  </si>
  <si>
    <t>学年</t>
    <rPh sb="0" eb="2">
      <t>ガクネン</t>
    </rPh>
    <phoneticPr fontId="4"/>
  </si>
  <si>
    <t>ＢＭＩ</t>
    <phoneticPr fontId="4"/>
  </si>
  <si>
    <t>各順位</t>
    <rPh sb="0" eb="1">
      <t>カク</t>
    </rPh>
    <rPh sb="1" eb="3">
      <t>ジュンイ</t>
    </rPh>
    <phoneticPr fontId="22"/>
  </si>
  <si>
    <t>Min</t>
    <phoneticPr fontId="22"/>
  </si>
  <si>
    <t>Ave</t>
    <phoneticPr fontId="22"/>
  </si>
  <si>
    <t>Max</t>
    <phoneticPr fontId="22"/>
  </si>
  <si>
    <t>Median</t>
    <phoneticPr fontId="22"/>
  </si>
  <si>
    <t>作成</t>
    <rPh sb="0" eb="2">
      <t>サクセイ</t>
    </rPh>
    <phoneticPr fontId="17"/>
  </si>
  <si>
    <t>２０ｍ</t>
    <phoneticPr fontId="6"/>
  </si>
  <si>
    <t>ＰｒｏＡｇｉｌｉｔｙＴｅｓｔ</t>
    <phoneticPr fontId="6"/>
  </si>
  <si>
    <t>ランニングジャンプ</t>
    <phoneticPr fontId="6"/>
  </si>
  <si>
    <t>オーバーヘッドスロー</t>
    <phoneticPr fontId="6"/>
  </si>
  <si>
    <t>Yo-YoTest</t>
    <phoneticPr fontId="6"/>
  </si>
  <si>
    <r>
      <t>LBM（除脂肪体重</t>
    </r>
    <r>
      <rPr>
        <sz val="9"/>
        <color indexed="17"/>
        <rFont val="ＭＳ Ｐ明朝"/>
        <family val="1"/>
        <charset val="128"/>
      </rPr>
      <t>）は増加傾向が望ましい</t>
    </r>
    <rPh sb="4" eb="5">
      <t>ジョ</t>
    </rPh>
    <rPh sb="5" eb="7">
      <t>シボウ</t>
    </rPh>
    <rPh sb="7" eb="9">
      <t>タイジュウ</t>
    </rPh>
    <rPh sb="11" eb="13">
      <t>ゾウカ</t>
    </rPh>
    <rPh sb="13" eb="15">
      <t>ケイコウ</t>
    </rPh>
    <rPh sb="16" eb="17">
      <t>ノゾ</t>
    </rPh>
    <phoneticPr fontId="4"/>
  </si>
  <si>
    <t>sec</t>
  </si>
  <si>
    <t>cm</t>
  </si>
  <si>
    <t>m</t>
  </si>
  <si>
    <t>測定場所</t>
    <phoneticPr fontId="27"/>
  </si>
  <si>
    <t>チームカテゴリー</t>
    <phoneticPr fontId="27"/>
  </si>
  <si>
    <t>フリガナ</t>
    <phoneticPr fontId="27"/>
  </si>
  <si>
    <t>性別</t>
    <rPh sb="0" eb="2">
      <t>セイベツ</t>
    </rPh>
    <phoneticPr fontId="27"/>
  </si>
  <si>
    <t>身長</t>
    <rPh sb="0" eb="2">
      <t>シンチョウ</t>
    </rPh>
    <phoneticPr fontId="27"/>
  </si>
  <si>
    <t>体重</t>
    <rPh sb="0" eb="2">
      <t>タイジュウ</t>
    </rPh>
    <phoneticPr fontId="27"/>
  </si>
  <si>
    <t>体脂肪率</t>
    <rPh sb="0" eb="1">
      <t>タイ</t>
    </rPh>
    <rPh sb="1" eb="3">
      <t>シボウ</t>
    </rPh>
    <rPh sb="3" eb="4">
      <t>リツ</t>
    </rPh>
    <phoneticPr fontId="27"/>
  </si>
  <si>
    <t>kg</t>
    <phoneticPr fontId="27"/>
  </si>
  <si>
    <t>cm</t>
    <phoneticPr fontId="27"/>
  </si>
  <si>
    <t>cm</t>
    <phoneticPr fontId="27"/>
  </si>
  <si>
    <t>%</t>
    <phoneticPr fontId="27"/>
  </si>
  <si>
    <t>BMI</t>
    <phoneticPr fontId="27"/>
  </si>
  <si>
    <t>形態</t>
    <rPh sb="0" eb="2">
      <t>ケイタイ</t>
    </rPh>
    <phoneticPr fontId="4"/>
  </si>
  <si>
    <t>スピード</t>
    <phoneticPr fontId="27"/>
  </si>
  <si>
    <t>20ｍスプリント</t>
    <phoneticPr fontId="27"/>
  </si>
  <si>
    <t>sec</t>
    <phoneticPr fontId="27"/>
  </si>
  <si>
    <t>敏捷性</t>
    <phoneticPr fontId="27"/>
  </si>
  <si>
    <t>上肢</t>
    <phoneticPr fontId="27"/>
  </si>
  <si>
    <t>ランニングジャンプ</t>
    <phoneticPr fontId="27"/>
  </si>
  <si>
    <t>3回跳び</t>
    <phoneticPr fontId="27"/>
  </si>
  <si>
    <t>除脂肪体重</t>
    <phoneticPr fontId="27"/>
  </si>
  <si>
    <t>1st</t>
    <phoneticPr fontId="27"/>
  </si>
  <si>
    <t>2st</t>
    <phoneticPr fontId="27"/>
  </si>
  <si>
    <t>m</t>
    <phoneticPr fontId="27"/>
  </si>
  <si>
    <t>パワー</t>
    <phoneticPr fontId="27"/>
  </si>
  <si>
    <t>下肢</t>
    <phoneticPr fontId="27"/>
  </si>
  <si>
    <t>垂直跳び</t>
    <phoneticPr fontId="27"/>
  </si>
  <si>
    <t>柔軟性</t>
    <phoneticPr fontId="27"/>
  </si>
  <si>
    <t>肩関節</t>
    <phoneticPr fontId="27"/>
  </si>
  <si>
    <t>股関節</t>
    <phoneticPr fontId="27"/>
  </si>
  <si>
    <t>動的</t>
    <phoneticPr fontId="27"/>
  </si>
  <si>
    <t>バッククラッチ</t>
    <phoneticPr fontId="27"/>
  </si>
  <si>
    <t>開脚テスト</t>
    <phoneticPr fontId="27"/>
  </si>
  <si>
    <t>持久力</t>
    <phoneticPr fontId="27"/>
  </si>
  <si>
    <t>YO-YO　テスト</t>
    <phoneticPr fontId="27"/>
  </si>
  <si>
    <t>30秒シットアップ</t>
    <phoneticPr fontId="27"/>
  </si>
  <si>
    <t>測定日【関数】</t>
    <rPh sb="0" eb="2">
      <t>ソクテイ</t>
    </rPh>
    <rPh sb="2" eb="3">
      <t>ビ</t>
    </rPh>
    <rPh sb="4" eb="6">
      <t>カンスウ</t>
    </rPh>
    <phoneticPr fontId="27"/>
  </si>
  <si>
    <t>測定日【表示】</t>
    <rPh sb="0" eb="2">
      <t>ソクテイ</t>
    </rPh>
    <rPh sb="2" eb="3">
      <t>ビ</t>
    </rPh>
    <rPh sb="4" eb="6">
      <t>ヒョウジ</t>
    </rPh>
    <phoneticPr fontId="27"/>
  </si>
  <si>
    <t>ジャンプ高</t>
    <rPh sb="4" eb="5">
      <t>コウ</t>
    </rPh>
    <phoneticPr fontId="27"/>
  </si>
  <si>
    <t>指高</t>
    <phoneticPr fontId="27"/>
  </si>
  <si>
    <t>片手</t>
    <rPh sb="0" eb="2">
      <t>カタテ</t>
    </rPh>
    <phoneticPr fontId="27"/>
  </si>
  <si>
    <t>両手</t>
    <rPh sb="0" eb="2">
      <t>リョウテ</t>
    </rPh>
    <phoneticPr fontId="27"/>
  </si>
  <si>
    <t>ｋｇ/ｍ*m</t>
    <phoneticPr fontId="27"/>
  </si>
  <si>
    <t>右上</t>
    <rPh sb="0" eb="2">
      <t>ミギウエ</t>
    </rPh>
    <phoneticPr fontId="27"/>
  </si>
  <si>
    <t>左上</t>
    <rPh sb="0" eb="2">
      <t>ヒダリウエ</t>
    </rPh>
    <phoneticPr fontId="27"/>
  </si>
  <si>
    <t>m</t>
    <phoneticPr fontId="27"/>
  </si>
  <si>
    <t>m</t>
    <phoneticPr fontId="26"/>
  </si>
  <si>
    <t>回</t>
    <rPh sb="0" eb="1">
      <t>カイ</t>
    </rPh>
    <phoneticPr fontId="27"/>
  </si>
  <si>
    <t>回</t>
    <rPh sb="0" eb="1">
      <t>カイ</t>
    </rPh>
    <phoneticPr fontId="26"/>
  </si>
  <si>
    <t>体脂肪率（FAT）</t>
    <phoneticPr fontId="4"/>
  </si>
  <si>
    <t>体脂肪率（FAT）</t>
    <rPh sb="0" eb="1">
      <t>タイ</t>
    </rPh>
    <rPh sb="1" eb="3">
      <t>シボウ</t>
    </rPh>
    <rPh sb="3" eb="4">
      <t>リツ</t>
    </rPh>
    <phoneticPr fontId="4"/>
  </si>
  <si>
    <t>除脂肪体重（LBM）</t>
    <phoneticPr fontId="4"/>
  </si>
  <si>
    <t>除脂肪体重（LBM）</t>
    <rPh sb="0" eb="1">
      <t>ジョ</t>
    </rPh>
    <rPh sb="1" eb="3">
      <t>シボウ</t>
    </rPh>
    <rPh sb="3" eb="5">
      <t>タイジュウ</t>
    </rPh>
    <phoneticPr fontId="4"/>
  </si>
  <si>
    <t>BMI</t>
    <phoneticPr fontId="26"/>
  </si>
  <si>
    <t>※未入力可</t>
    <rPh sb="1" eb="4">
      <t>ミニュウリョク</t>
    </rPh>
    <rPh sb="4" eb="5">
      <t>カ</t>
    </rPh>
    <phoneticPr fontId="27"/>
  </si>
  <si>
    <t>平均値</t>
    <rPh sb="0" eb="3">
      <t>ヘイキンチ</t>
    </rPh>
    <phoneticPr fontId="28"/>
  </si>
  <si>
    <t>標準偏差</t>
    <rPh sb="0" eb="2">
      <t>ヒョウジュン</t>
    </rPh>
    <rPh sb="2" eb="4">
      <t>ヘンサ</t>
    </rPh>
    <phoneticPr fontId="28"/>
  </si>
  <si>
    <t>最高値</t>
    <rPh sb="0" eb="2">
      <t>サイコウ</t>
    </rPh>
    <rPh sb="2" eb="3">
      <t>チ</t>
    </rPh>
    <phoneticPr fontId="28"/>
  </si>
  <si>
    <t>最低値</t>
    <rPh sb="0" eb="2">
      <t>サイテイ</t>
    </rPh>
    <rPh sb="2" eb="3">
      <t>チ</t>
    </rPh>
    <phoneticPr fontId="28"/>
  </si>
  <si>
    <t>中央値</t>
    <rPh sb="0" eb="2">
      <t>チュウオウ</t>
    </rPh>
    <rPh sb="2" eb="3">
      <t>チ</t>
    </rPh>
    <phoneticPr fontId="28"/>
  </si>
  <si>
    <t>分散</t>
    <rPh sb="0" eb="2">
      <t>ブンサン</t>
    </rPh>
    <phoneticPr fontId="28"/>
  </si>
  <si>
    <t>指高</t>
    <phoneticPr fontId="27"/>
  </si>
  <si>
    <t>30秒シットアップ</t>
    <phoneticPr fontId="27"/>
  </si>
  <si>
    <t>指高</t>
    <phoneticPr fontId="27"/>
  </si>
  <si>
    <t>3回跳び</t>
    <phoneticPr fontId="27"/>
  </si>
  <si>
    <t>※２回実施：良い方の結果のみを自動表示</t>
    <rPh sb="2" eb="3">
      <t>カイ</t>
    </rPh>
    <rPh sb="3" eb="5">
      <t>ジッシ</t>
    </rPh>
    <rPh sb="6" eb="7">
      <t>ヨ</t>
    </rPh>
    <rPh sb="8" eb="9">
      <t>ホウ</t>
    </rPh>
    <rPh sb="10" eb="12">
      <t>ケッカ</t>
    </rPh>
    <rPh sb="15" eb="17">
      <t>ジドウ</t>
    </rPh>
    <rPh sb="17" eb="19">
      <t>ヒョウジ</t>
    </rPh>
    <phoneticPr fontId="27"/>
  </si>
  <si>
    <t>※ジャンプ高：『各ジャンプ到達点－片手指高』で全て自動計算【ジャンプを２回実施の場合は良い方の結果を基に算出】</t>
    <rPh sb="5" eb="6">
      <t>コウ</t>
    </rPh>
    <rPh sb="8" eb="9">
      <t>カク</t>
    </rPh>
    <rPh sb="13" eb="15">
      <t>トウタツ</t>
    </rPh>
    <rPh sb="15" eb="16">
      <t>テン</t>
    </rPh>
    <rPh sb="17" eb="19">
      <t>カタテ</t>
    </rPh>
    <rPh sb="19" eb="20">
      <t>ユビ</t>
    </rPh>
    <rPh sb="20" eb="21">
      <t>コウ</t>
    </rPh>
    <rPh sb="23" eb="24">
      <t>スベ</t>
    </rPh>
    <rPh sb="25" eb="27">
      <t>ジドウ</t>
    </rPh>
    <rPh sb="27" eb="29">
      <t>ケイサン</t>
    </rPh>
    <rPh sb="36" eb="37">
      <t>カイ</t>
    </rPh>
    <rPh sb="37" eb="39">
      <t>ジッシ</t>
    </rPh>
    <rPh sb="40" eb="42">
      <t>バアイ</t>
    </rPh>
    <rPh sb="43" eb="44">
      <t>ヨ</t>
    </rPh>
    <rPh sb="45" eb="46">
      <t>ホウ</t>
    </rPh>
    <rPh sb="47" eb="49">
      <t>ケッカ</t>
    </rPh>
    <rPh sb="50" eb="51">
      <t>モト</t>
    </rPh>
    <rPh sb="52" eb="54">
      <t>サンシュツ</t>
    </rPh>
    <phoneticPr fontId="27"/>
  </si>
  <si>
    <t>開脚テスト</t>
    <phoneticPr fontId="27"/>
  </si>
  <si>
    <t>※最高値：最も良い値を指す</t>
    <rPh sb="1" eb="3">
      <t>サイコウ</t>
    </rPh>
    <rPh sb="3" eb="4">
      <t>チ</t>
    </rPh>
    <rPh sb="5" eb="6">
      <t>モット</t>
    </rPh>
    <rPh sb="7" eb="8">
      <t>ヨ</t>
    </rPh>
    <rPh sb="9" eb="10">
      <t>アタイ</t>
    </rPh>
    <rPh sb="11" eb="12">
      <t>サ</t>
    </rPh>
    <phoneticPr fontId="27"/>
  </si>
  <si>
    <t>※最低値：最も悪い値を指す</t>
    <rPh sb="1" eb="3">
      <t>サイテイ</t>
    </rPh>
    <rPh sb="3" eb="4">
      <t>チ</t>
    </rPh>
    <rPh sb="5" eb="6">
      <t>モット</t>
    </rPh>
    <rPh sb="7" eb="8">
      <t>ワル</t>
    </rPh>
    <rPh sb="9" eb="10">
      <t>アタイ</t>
    </rPh>
    <rPh sb="11" eb="12">
      <t>サ</t>
    </rPh>
    <phoneticPr fontId="27"/>
  </si>
  <si>
    <t>◆フィジカルテスト得点表（男子）◆</t>
    <rPh sb="9" eb="11">
      <t>トクテン</t>
    </rPh>
    <rPh sb="11" eb="12">
      <t>ヒョウ</t>
    </rPh>
    <rPh sb="13" eb="15">
      <t>ダンシ</t>
    </rPh>
    <phoneticPr fontId="4"/>
  </si>
  <si>
    <t>Ｔ-Ｔｅｓｔ</t>
    <phoneticPr fontId="4"/>
  </si>
  <si>
    <t>ブロックＪクロスオーバー</t>
    <phoneticPr fontId="4"/>
  </si>
  <si>
    <t>オーバーヘッドスロー</t>
    <phoneticPr fontId="4"/>
  </si>
  <si>
    <t>バックスロー</t>
    <phoneticPr fontId="4"/>
  </si>
  <si>
    <t>フロントスロー</t>
    <phoneticPr fontId="4"/>
  </si>
  <si>
    <t>立ち３段跳び</t>
    <rPh sb="0" eb="1">
      <t>タ</t>
    </rPh>
    <rPh sb="3" eb="4">
      <t>ダン</t>
    </rPh>
    <rPh sb="4" eb="5">
      <t>ト</t>
    </rPh>
    <phoneticPr fontId="4"/>
  </si>
  <si>
    <t>３０Ｓｅｃシットアップ</t>
    <phoneticPr fontId="4"/>
  </si>
  <si>
    <t>Ｙｏ－Ｙｏ Ｔｅｓｔ （Ｒ2）</t>
    <phoneticPr fontId="4"/>
  </si>
  <si>
    <t>９ｍ３往復走</t>
    <phoneticPr fontId="4"/>
  </si>
  <si>
    <t>ランニングジャンプ</t>
    <phoneticPr fontId="4"/>
  </si>
  <si>
    <t>-</t>
    <phoneticPr fontId="4"/>
  </si>
  <si>
    <t>ふりがな</t>
    <phoneticPr fontId="27"/>
  </si>
  <si>
    <t>1st（20m）</t>
    <phoneticPr fontId="27"/>
  </si>
  <si>
    <t>2st（20m）</t>
    <phoneticPr fontId="27"/>
  </si>
  <si>
    <t>上腕背部皮脂厚</t>
    <rPh sb="0" eb="2">
      <t>ジョウワン</t>
    </rPh>
    <rPh sb="2" eb="4">
      <t>ハイブ</t>
    </rPh>
    <rPh sb="4" eb="6">
      <t>ヒシ</t>
    </rPh>
    <rPh sb="6" eb="7">
      <t>アツ</t>
    </rPh>
    <phoneticPr fontId="4"/>
  </si>
  <si>
    <t>肩甲骨下角皮脂厚</t>
    <rPh sb="0" eb="3">
      <t>ケンコウコツ</t>
    </rPh>
    <rPh sb="3" eb="4">
      <t>ゲ</t>
    </rPh>
    <rPh sb="4" eb="5">
      <t>カド</t>
    </rPh>
    <rPh sb="5" eb="7">
      <t>ヒシ</t>
    </rPh>
    <rPh sb="7" eb="8">
      <t>アツ</t>
    </rPh>
    <phoneticPr fontId="4"/>
  </si>
  <si>
    <t>オーバーヘッドスロー</t>
    <phoneticPr fontId="6"/>
  </si>
  <si>
    <t>バレーボール指数</t>
    <phoneticPr fontId="28"/>
  </si>
  <si>
    <t>立位体前屈</t>
    <phoneticPr fontId="4"/>
  </si>
  <si>
    <t>cm</t>
    <phoneticPr fontId="4"/>
  </si>
  <si>
    <t>筋力</t>
    <rPh sb="0" eb="2">
      <t>キンリョク</t>
    </rPh>
    <phoneticPr fontId="4"/>
  </si>
  <si>
    <t>握力（右）</t>
    <rPh sb="0" eb="2">
      <t>アクリョク</t>
    </rPh>
    <rPh sb="3" eb="4">
      <t>ミギ</t>
    </rPh>
    <phoneticPr fontId="4"/>
  </si>
  <si>
    <t>握力（左）</t>
    <rPh sb="0" eb="2">
      <t>アクリョク</t>
    </rPh>
    <rPh sb="3" eb="4">
      <t>ヒダリ</t>
    </rPh>
    <phoneticPr fontId="4"/>
  </si>
  <si>
    <t>1st</t>
    <phoneticPr fontId="4"/>
  </si>
  <si>
    <t>2st</t>
    <phoneticPr fontId="4"/>
  </si>
  <si>
    <t>ｋｇ</t>
    <phoneticPr fontId="4"/>
  </si>
  <si>
    <t>握力（右）</t>
    <phoneticPr fontId="4"/>
  </si>
  <si>
    <t>握力（左）</t>
    <rPh sb="3" eb="4">
      <t>ヒダリ</t>
    </rPh>
    <phoneticPr fontId="4"/>
  </si>
  <si>
    <t>立位体前屈</t>
    <phoneticPr fontId="4"/>
  </si>
  <si>
    <t>右手</t>
    <rPh sb="0" eb="2">
      <t>ミギテ</t>
    </rPh>
    <phoneticPr fontId="4"/>
  </si>
  <si>
    <t>左手</t>
    <rPh sb="0" eb="2">
      <t>ヒダリテ</t>
    </rPh>
    <phoneticPr fontId="4"/>
  </si>
  <si>
    <t>mm</t>
    <phoneticPr fontId="4"/>
  </si>
  <si>
    <t>記入例</t>
    <rPh sb="0" eb="2">
      <t>キニュウ</t>
    </rPh>
    <rPh sb="2" eb="3">
      <t>レイ</t>
    </rPh>
    <phoneticPr fontId="4"/>
  </si>
  <si>
    <t>ＰｒｏＡｇｉｌｉｔｙＴｅｓｔ</t>
    <phoneticPr fontId="6"/>
  </si>
  <si>
    <t>ランニングジャンプ</t>
    <phoneticPr fontId="6"/>
  </si>
  <si>
    <t>オーバーヘッドスロー</t>
    <phoneticPr fontId="6"/>
  </si>
  <si>
    <t>Yo-YoTest</t>
    <phoneticPr fontId="6"/>
  </si>
  <si>
    <t>pts</t>
    <phoneticPr fontId="6"/>
  </si>
  <si>
    <t>All pts</t>
    <phoneticPr fontId="6"/>
  </si>
  <si>
    <t>Rank</t>
    <phoneticPr fontId="6"/>
  </si>
  <si>
    <t>20m</t>
    <phoneticPr fontId="4"/>
  </si>
  <si>
    <t>PAT</t>
    <phoneticPr fontId="4"/>
  </si>
  <si>
    <t>ランニングジャンプ</t>
    <phoneticPr fontId="4"/>
  </si>
  <si>
    <t>オーバーヘッドスロー</t>
    <phoneticPr fontId="4"/>
  </si>
  <si>
    <t>30秒シットアップ</t>
    <phoneticPr fontId="4"/>
  </si>
  <si>
    <t>Yo-YoTest</t>
    <phoneticPr fontId="4"/>
  </si>
  <si>
    <t>ｋｇ</t>
    <phoneticPr fontId="4"/>
  </si>
  <si>
    <t>pts</t>
    <phoneticPr fontId="6"/>
  </si>
  <si>
    <t>Yo-YoTest</t>
    <phoneticPr fontId="4"/>
  </si>
  <si>
    <t>ＢＭＩ</t>
    <phoneticPr fontId="4"/>
  </si>
  <si>
    <t>ｃｍ</t>
    <phoneticPr fontId="4"/>
  </si>
  <si>
    <t>pts</t>
    <phoneticPr fontId="6"/>
  </si>
  <si>
    <t>ｃｍ</t>
    <phoneticPr fontId="4"/>
  </si>
  <si>
    <t>Yo-YoTest</t>
    <phoneticPr fontId="6"/>
  </si>
  <si>
    <t>ポジション</t>
    <phoneticPr fontId="4"/>
  </si>
  <si>
    <t>２０ｍ</t>
    <phoneticPr fontId="6"/>
  </si>
  <si>
    <t>ランニングジャンプ</t>
    <phoneticPr fontId="6"/>
  </si>
  <si>
    <t>オーバーヘッドスロー</t>
    <phoneticPr fontId="6"/>
  </si>
  <si>
    <t>ｃｍ</t>
    <phoneticPr fontId="4"/>
  </si>
  <si>
    <t>ｋｇ</t>
    <phoneticPr fontId="4"/>
  </si>
  <si>
    <t>ポジション</t>
    <phoneticPr fontId="4"/>
  </si>
  <si>
    <t>no.</t>
    <phoneticPr fontId="6"/>
  </si>
  <si>
    <t>20m</t>
    <phoneticPr fontId="4"/>
  </si>
  <si>
    <t>２０ｍ</t>
    <phoneticPr fontId="6"/>
  </si>
  <si>
    <t>pts</t>
    <phoneticPr fontId="6"/>
  </si>
  <si>
    <t>All pts</t>
    <phoneticPr fontId="6"/>
  </si>
  <si>
    <t>ＰｒｏＡｇｉｌｉｔｙＴｅｓｔ</t>
    <phoneticPr fontId="6"/>
  </si>
  <si>
    <t>ランニングジャンプ</t>
    <phoneticPr fontId="6"/>
  </si>
  <si>
    <t>pts</t>
    <phoneticPr fontId="6"/>
  </si>
  <si>
    <t>pts</t>
    <phoneticPr fontId="6"/>
  </si>
  <si>
    <t>20m</t>
    <phoneticPr fontId="4"/>
  </si>
  <si>
    <t>オーバーヘッドスロー</t>
    <phoneticPr fontId="4"/>
  </si>
  <si>
    <t>30秒シットアップ</t>
    <phoneticPr fontId="4"/>
  </si>
  <si>
    <t>ｃｍ</t>
    <phoneticPr fontId="4"/>
  </si>
  <si>
    <t>ポジション</t>
    <phoneticPr fontId="4"/>
  </si>
  <si>
    <t>no.</t>
    <phoneticPr fontId="6"/>
  </si>
  <si>
    <t>２０ｍ</t>
    <phoneticPr fontId="6"/>
  </si>
  <si>
    <t>ランニングジャンプ</t>
    <phoneticPr fontId="6"/>
  </si>
  <si>
    <t>オーバーヘッドスロー</t>
    <phoneticPr fontId="6"/>
  </si>
  <si>
    <t>Yo-YoTest</t>
    <phoneticPr fontId="6"/>
  </si>
  <si>
    <t>no.</t>
    <phoneticPr fontId="6"/>
  </si>
  <si>
    <t>ＰｒｏＡｇｉｌｉｔｙＴｅｓｔ</t>
    <phoneticPr fontId="6"/>
  </si>
  <si>
    <t>All pts</t>
    <phoneticPr fontId="6"/>
  </si>
  <si>
    <t>Rank</t>
    <phoneticPr fontId="6"/>
  </si>
  <si>
    <t>ランニングジャンプ</t>
    <phoneticPr fontId="4"/>
  </si>
  <si>
    <t>Yo-YoTest</t>
    <phoneticPr fontId="4"/>
  </si>
  <si>
    <t>ＢＭＩ</t>
    <phoneticPr fontId="4"/>
  </si>
  <si>
    <t>ｃｍ</t>
    <phoneticPr fontId="4"/>
  </si>
  <si>
    <t>20m</t>
    <phoneticPr fontId="4"/>
  </si>
  <si>
    <t>片脚ファンクショナルリーチ</t>
    <phoneticPr fontId="27"/>
  </si>
  <si>
    <t>学校名</t>
    <rPh sb="0" eb="2">
      <t>ガッコウ</t>
    </rPh>
    <rPh sb="2" eb="3">
      <t>メイ</t>
    </rPh>
    <phoneticPr fontId="4"/>
  </si>
  <si>
    <t>学校名</t>
    <phoneticPr fontId="4"/>
  </si>
  <si>
    <t>ブロックジャンプ（右方向へ）</t>
    <phoneticPr fontId="4"/>
  </si>
  <si>
    <t>ブロックジャンプ（左方向へ）</t>
    <phoneticPr fontId="4"/>
  </si>
  <si>
    <t>オーバーヘッドスロー</t>
    <phoneticPr fontId="4"/>
  </si>
  <si>
    <t>ブロックジャンプ（左方向へ）</t>
    <rPh sb="9" eb="10">
      <t>ヒダリ</t>
    </rPh>
    <phoneticPr fontId="4"/>
  </si>
  <si>
    <t xml:space="preserve">Yo-YoTest
</t>
    <phoneticPr fontId="4"/>
  </si>
  <si>
    <t>体力・形態測定【全体項目一覧シート】</t>
    <rPh sb="8" eb="10">
      <t>ゼンタイ</t>
    </rPh>
    <rPh sb="10" eb="12">
      <t>コウモク</t>
    </rPh>
    <rPh sb="12" eb="14">
      <t>イチラン</t>
    </rPh>
    <phoneticPr fontId="27"/>
  </si>
  <si>
    <t>体力・形態測定【全体項目一覧結果シート】</t>
    <rPh sb="8" eb="10">
      <t>ゼンタイ</t>
    </rPh>
    <rPh sb="10" eb="12">
      <t>コウモク</t>
    </rPh>
    <rPh sb="12" eb="14">
      <t>イチラン</t>
    </rPh>
    <rPh sb="14" eb="16">
      <t>ケッカ</t>
    </rPh>
    <phoneticPr fontId="27"/>
  </si>
  <si>
    <r>
      <t xml:space="preserve">Komuro Consulting Group </t>
    </r>
    <r>
      <rPr>
        <b/>
        <sz val="10"/>
        <color theme="1"/>
        <rFont val="ＭＳ Ｐ明朝"/>
        <family val="1"/>
        <charset val="128"/>
      </rPr>
      <t>体力・形態測定【入力シート】</t>
    </r>
    <rPh sb="32" eb="34">
      <t>ニュウリョク</t>
    </rPh>
    <phoneticPr fontId="27"/>
  </si>
  <si>
    <t>2016.01.01</t>
  </si>
  <si>
    <t>●●トレーニングセンター</t>
  </si>
  <si>
    <t>●●チーム</t>
  </si>
  <si>
    <t>フォーマット作成者　：　Komuro Consulting Group　小室匡史</t>
    <phoneticPr fontId="4"/>
  </si>
  <si>
    <t>バレーボール指数</t>
    <phoneticPr fontId="17"/>
  </si>
  <si>
    <t>バレーボール指数</t>
    <phoneticPr fontId="4"/>
  </si>
  <si>
    <t>※</t>
    <phoneticPr fontId="4"/>
  </si>
  <si>
    <t>％FAT（体脂肪率）は20％以下を基準とする</t>
    <rPh sb="5" eb="9">
      <t>タイシボウリツ</t>
    </rPh>
    <rPh sb="14" eb="16">
      <t>イカ</t>
    </rPh>
    <rPh sb="17" eb="19">
      <t>キジュン</t>
    </rPh>
    <phoneticPr fontId="4"/>
  </si>
  <si>
    <t>BMIは21～24を標準範囲（VB女子：高校生）とする</t>
    <rPh sb="10" eb="12">
      <t>ヒョウジュン</t>
    </rPh>
    <rPh sb="12" eb="14">
      <t>ハンイ</t>
    </rPh>
    <rPh sb="17" eb="19">
      <t>ジョシ</t>
    </rPh>
    <rPh sb="20" eb="23">
      <t>コウコウセイ</t>
    </rPh>
    <phoneticPr fontId="4"/>
  </si>
  <si>
    <r>
      <t>LBM（除脂肪体重</t>
    </r>
    <r>
      <rPr>
        <sz val="9"/>
        <color indexed="17"/>
        <rFont val="ＭＳ Ｐ明朝"/>
        <family val="1"/>
        <charset val="128"/>
      </rPr>
      <t>）は増加傾向が望ましい</t>
    </r>
    <rPh sb="4" eb="5">
      <t>ジョ</t>
    </rPh>
    <rPh sb="5" eb="7">
      <t>シボウ</t>
    </rPh>
    <rPh sb="7" eb="9">
      <t>タイジュウ</t>
    </rPh>
    <rPh sb="11" eb="13">
      <t>ゾウカ</t>
    </rPh>
    <rPh sb="13" eb="15">
      <t>ケイコウ</t>
    </rPh>
    <rPh sb="16" eb="17">
      <t>ノゾ</t>
    </rPh>
    <phoneticPr fontId="3"/>
  </si>
  <si>
    <t>3回跳び</t>
    <rPh sb="1" eb="2">
      <t>カイ</t>
    </rPh>
    <rPh sb="2" eb="3">
      <t>ト</t>
    </rPh>
    <phoneticPr fontId="4"/>
  </si>
  <si>
    <t>3回跳び</t>
    <phoneticPr fontId="4"/>
  </si>
  <si>
    <t>※未入力可：本項目が未入力の場合には全て自動計算</t>
    <rPh sb="1" eb="4">
      <t>ミニュウリョク</t>
    </rPh>
    <rPh sb="4" eb="5">
      <t>カ</t>
    </rPh>
    <rPh sb="6" eb="7">
      <t>ホン</t>
    </rPh>
    <rPh sb="7" eb="9">
      <t>コウモク</t>
    </rPh>
    <rPh sb="10" eb="13">
      <t>ミニュウリョク</t>
    </rPh>
    <rPh sb="14" eb="16">
      <t>バアイ</t>
    </rPh>
    <rPh sb="18" eb="19">
      <t>スベ</t>
    </rPh>
    <rPh sb="20" eb="22">
      <t>ジドウ</t>
    </rPh>
    <rPh sb="22" eb="24">
      <t>ケイサン</t>
    </rPh>
    <phoneticPr fontId="4"/>
  </si>
  <si>
    <t>※体力測定項目（個人基本情報は除く）は数字のみを記入</t>
    <rPh sb="1" eb="3">
      <t>タイリョク</t>
    </rPh>
    <rPh sb="3" eb="5">
      <t>ソクテイ</t>
    </rPh>
    <rPh sb="5" eb="7">
      <t>コウモク</t>
    </rPh>
    <rPh sb="19" eb="21">
      <t>スウジ</t>
    </rPh>
    <rPh sb="24" eb="26">
      <t>キニュウ</t>
    </rPh>
    <phoneticPr fontId="4"/>
  </si>
  <si>
    <t>※未測定項目は必ず未記入（記号を一切記入しないこと）</t>
    <rPh sb="1" eb="4">
      <t>ミソクテイ</t>
    </rPh>
    <rPh sb="4" eb="6">
      <t>コウモク</t>
    </rPh>
    <rPh sb="7" eb="8">
      <t>カナラ</t>
    </rPh>
    <rPh sb="9" eb="12">
      <t>ミキニュウ</t>
    </rPh>
    <rPh sb="13" eb="15">
      <t>キゴウ</t>
    </rPh>
    <rPh sb="16" eb="18">
      <t>イッサイ</t>
    </rPh>
    <rPh sb="18" eb="20">
      <t>キニュウ</t>
    </rPh>
    <phoneticPr fontId="4"/>
  </si>
  <si>
    <t>小数点第一位</t>
    <phoneticPr fontId="4"/>
  </si>
  <si>
    <t>小数点第二位</t>
    <phoneticPr fontId="4"/>
  </si>
  <si>
    <t>小数点第零位</t>
    <phoneticPr fontId="4"/>
  </si>
  <si>
    <t>小数点第一位</t>
    <phoneticPr fontId="4"/>
  </si>
  <si>
    <t>小数点第一位</t>
    <phoneticPr fontId="4"/>
  </si>
  <si>
    <t>小数点第一位</t>
    <phoneticPr fontId="4"/>
  </si>
  <si>
    <t>小数点第一位</t>
    <phoneticPr fontId="4"/>
  </si>
  <si>
    <t>小数点第一位</t>
    <phoneticPr fontId="4"/>
  </si>
  <si>
    <t>小数点第一位</t>
    <phoneticPr fontId="4"/>
  </si>
  <si>
    <t>小数点第零位</t>
    <phoneticPr fontId="4"/>
  </si>
  <si>
    <t>小数点第零位</t>
    <phoneticPr fontId="4"/>
  </si>
  <si>
    <t>小数点第一位</t>
    <phoneticPr fontId="4"/>
  </si>
  <si>
    <t>■■　■■</t>
    <phoneticPr fontId="4"/>
  </si>
  <si>
    <t>□□　□□</t>
    <phoneticPr fontId="4"/>
  </si>
  <si>
    <t>入力者</t>
    <rPh sb="0" eb="2">
      <t>ニュウリョク</t>
    </rPh>
    <rPh sb="2" eb="3">
      <t>シャ</t>
    </rPh>
    <phoneticPr fontId="4"/>
  </si>
  <si>
    <t>○○ ○○</t>
    <phoneticPr fontId="4"/>
  </si>
  <si>
    <t>プロアジリティーテスト</t>
    <phoneticPr fontId="27"/>
  </si>
  <si>
    <t>3回跳び</t>
    <phoneticPr fontId="6"/>
  </si>
  <si>
    <t>20ｍスプリント</t>
  </si>
  <si>
    <t>20ｍスプリント</t>
    <phoneticPr fontId="27"/>
  </si>
  <si>
    <t>スピード</t>
  </si>
  <si>
    <t>スピード</t>
    <phoneticPr fontId="27"/>
  </si>
</sst>
</file>

<file path=xl/styles.xml><?xml version="1.0" encoding="utf-8"?>
<styleSheet xmlns="http://schemas.openxmlformats.org/spreadsheetml/2006/main">
  <numFmts count="9">
    <numFmt numFmtId="176" formatCode="0.00_ "/>
    <numFmt numFmtId="177" formatCode="0.0_ "/>
    <numFmt numFmtId="178" formatCode="0_);[Red]\(0\)"/>
    <numFmt numFmtId="179" formatCode="0_ "/>
    <numFmt numFmtId="180" formatCode="0.00_);[Red]\(0.00\)"/>
    <numFmt numFmtId="181" formatCode="0.0_);[Red]\(0.0\)"/>
    <numFmt numFmtId="182" formatCode="0.0"/>
    <numFmt numFmtId="183" formatCode="yyyy&quot;年&quot;m&quot;月&quot;d&quot;日&quot;;@"/>
    <numFmt numFmtId="184" formatCode="[$-F800]dddd\,\ mmmm\ dd\,\ yyyy"/>
  </numFmts>
  <fonts count="49">
    <font>
      <sz val="11"/>
      <color theme="1"/>
      <name val="ＭＳ Ｐゴシック"/>
      <family val="3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indexed="8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6"/>
      <name val="ＭＳ Ｐゴシック"/>
      <family val="3"/>
      <charset val="128"/>
    </font>
    <font>
      <sz val="9"/>
      <name val="ＭＳ Ｐ明朝"/>
      <family val="1"/>
      <charset val="128"/>
    </font>
    <font>
      <sz val="6"/>
      <name val="ＭＳ Ｐゴシック"/>
      <family val="3"/>
      <charset val="128"/>
    </font>
    <font>
      <sz val="10"/>
      <name val="ＭＳ Ｐ明朝"/>
      <family val="1"/>
      <charset val="128"/>
    </font>
    <font>
      <sz val="8"/>
      <name val="ＭＳ Ｐ明朝"/>
      <family val="1"/>
      <charset val="128"/>
    </font>
    <font>
      <sz val="11"/>
      <color indexed="8"/>
      <name val="ＭＳ Ｐ明朝"/>
      <family val="1"/>
      <charset val="128"/>
    </font>
    <font>
      <sz val="11"/>
      <name val="ＭＳ Ｐ明朝"/>
      <family val="1"/>
      <charset val="128"/>
    </font>
    <font>
      <sz val="9"/>
      <color indexed="8"/>
      <name val="ＭＳ Ｐ明朝"/>
      <family val="1"/>
      <charset val="128"/>
    </font>
    <font>
      <sz val="14"/>
      <color indexed="8"/>
      <name val="ＭＳ Ｐ明朝"/>
      <family val="1"/>
      <charset val="128"/>
    </font>
    <font>
      <sz val="9"/>
      <color indexed="17"/>
      <name val="ＭＳ Ｐ明朝"/>
      <family val="1"/>
      <charset val="128"/>
    </font>
    <font>
      <sz val="9"/>
      <color indexed="30"/>
      <name val="ＭＳ Ｐ明朝"/>
      <family val="1"/>
      <charset val="128"/>
    </font>
    <font>
      <sz val="9"/>
      <color indexed="10"/>
      <name val="ＭＳ Ｐ明朝"/>
      <family val="1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4"/>
      <name val="ＭＳ Ｐ明朝"/>
      <family val="1"/>
      <charset val="128"/>
    </font>
    <font>
      <sz val="6"/>
      <name val="ＭＳ Ｐゴシック"/>
      <family val="3"/>
      <charset val="128"/>
    </font>
    <font>
      <b/>
      <sz val="8"/>
      <name val="ＭＳ Ｐ明朝"/>
      <family val="1"/>
      <charset val="128"/>
    </font>
    <font>
      <sz val="12"/>
      <name val="ＭＳ Ｐ明朝"/>
      <family val="1"/>
      <charset val="128"/>
    </font>
    <font>
      <sz val="6"/>
      <name val="ＭＳ Ｐゴシック"/>
      <family val="3"/>
      <charset val="128"/>
    </font>
    <font>
      <b/>
      <sz val="11"/>
      <name val="ＭＳ Ｐ明朝"/>
      <family val="1"/>
      <charset val="128"/>
    </font>
    <font>
      <b/>
      <sz val="9"/>
      <name val="ＭＳ Ｐ明朝"/>
      <family val="1"/>
      <charset val="128"/>
    </font>
    <font>
      <sz val="7"/>
      <name val="ＭＳ Ｐ明朝"/>
      <family val="1"/>
      <charset val="128"/>
    </font>
    <font>
      <sz val="6"/>
      <name val="ＭＳ Ｐゴシック"/>
      <family val="3"/>
      <charset val="128"/>
    </font>
    <font>
      <sz val="6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9"/>
      <color theme="1"/>
      <name val="ＭＳ Ｐ明朝"/>
      <family val="1"/>
      <charset val="128"/>
    </font>
    <font>
      <sz val="8"/>
      <color theme="1"/>
      <name val="ＭＳ Ｐ明朝"/>
      <family val="1"/>
      <charset val="128"/>
    </font>
    <font>
      <b/>
      <sz val="12"/>
      <color theme="1"/>
      <name val="ＭＳ Ｐ明朝"/>
      <family val="1"/>
      <charset val="128"/>
    </font>
    <font>
      <sz val="11"/>
      <color theme="1"/>
      <name val="ＭＳ Ｐ明朝"/>
      <family val="1"/>
      <charset val="128"/>
    </font>
    <font>
      <b/>
      <sz val="8"/>
      <color rgb="FFFF0000"/>
      <name val="ＭＳ Ｐ明朝"/>
      <family val="1"/>
      <charset val="128"/>
    </font>
    <font>
      <b/>
      <sz val="8"/>
      <color theme="1"/>
      <name val="ＭＳ Ｐ明朝"/>
      <family val="1"/>
      <charset val="128"/>
    </font>
    <font>
      <sz val="8"/>
      <color indexed="8"/>
      <name val="ＭＳ Ｐ明朝"/>
      <family val="1"/>
      <charset val="128"/>
    </font>
    <font>
      <b/>
      <sz val="9"/>
      <color rgb="FFFF0000"/>
      <name val="ＭＳ Ｐ明朝"/>
      <family val="1"/>
      <charset val="128"/>
    </font>
    <font>
      <sz val="6"/>
      <name val="ＭＳ Ｐゴシック"/>
      <family val="3"/>
      <charset val="128"/>
      <scheme val="minor"/>
    </font>
    <font>
      <u/>
      <sz val="11"/>
      <color theme="10"/>
      <name val="ＭＳ Ｐゴシック"/>
      <family val="3"/>
      <charset val="128"/>
      <scheme val="minor"/>
    </font>
    <font>
      <u/>
      <sz val="11"/>
      <color theme="11"/>
      <name val="ＭＳ Ｐゴシック"/>
      <family val="3"/>
      <charset val="128"/>
      <scheme val="minor"/>
    </font>
    <font>
      <sz val="12"/>
      <color indexed="8"/>
      <name val="ＭＳ Ｐ明朝"/>
      <family val="1"/>
      <charset val="128"/>
    </font>
    <font>
      <b/>
      <sz val="10"/>
      <color theme="1"/>
      <name val="ＭＳ Ｐ明朝"/>
      <family val="1"/>
      <charset val="128"/>
    </font>
    <font>
      <b/>
      <sz val="10"/>
      <color theme="1"/>
      <name val="Century"/>
      <family val="1"/>
    </font>
    <font>
      <sz val="11"/>
      <color theme="1"/>
      <name val="Century"/>
      <family val="1"/>
    </font>
    <font>
      <sz val="10"/>
      <name val="Century"/>
      <family val="1"/>
    </font>
    <font>
      <sz val="10"/>
      <color theme="1"/>
      <name val="Century"/>
      <family val="1"/>
    </font>
    <font>
      <sz val="8"/>
      <color rgb="FF0070C0"/>
      <name val="ＭＳ Ｐゴシック"/>
      <family val="3"/>
      <charset val="128"/>
      <scheme val="minor"/>
    </font>
    <font>
      <sz val="8"/>
      <color theme="1"/>
      <name val="ＭＳ Ｐゴシック"/>
      <family val="3"/>
      <charset val="128"/>
      <scheme val="minor"/>
    </font>
  </fonts>
  <fills count="2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</fills>
  <borders count="151">
    <border>
      <left/>
      <right/>
      <top/>
      <bottom/>
      <diagonal/>
    </border>
    <border>
      <left style="thin">
        <color auto="1"/>
      </left>
      <right style="hair">
        <color auto="1"/>
      </right>
      <top style="hair">
        <color auto="1"/>
      </top>
      <bottom/>
      <diagonal/>
    </border>
    <border>
      <left style="thin">
        <color auto="1"/>
      </left>
      <right style="hair">
        <color auto="1"/>
      </right>
      <top/>
      <bottom style="thin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/>
      <diagonal/>
    </border>
    <border>
      <left style="hair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/>
      <top style="thin">
        <color auto="1"/>
      </top>
      <bottom style="thin">
        <color auto="1"/>
      </bottom>
      <diagonal/>
    </border>
    <border>
      <left/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/>
      <diagonal/>
    </border>
    <border>
      <left style="hair">
        <color auto="1"/>
      </left>
      <right style="hair">
        <color auto="1"/>
      </right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hair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medium">
        <color auto="1"/>
      </right>
      <top style="hair">
        <color auto="1"/>
      </top>
      <bottom/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hair">
        <color auto="1"/>
      </right>
      <top/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hair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hair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thin">
        <color auto="1"/>
      </left>
      <right style="hair">
        <color auto="1"/>
      </right>
      <top/>
      <bottom/>
      <diagonal/>
    </border>
    <border>
      <left style="thin">
        <color auto="1"/>
      </left>
      <right style="hair">
        <color auto="1"/>
      </right>
      <top style="thin">
        <color auto="1"/>
      </top>
      <bottom/>
      <diagonal/>
    </border>
    <border>
      <left style="thin">
        <color auto="1"/>
      </left>
      <right style="hair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/>
      <top style="thin">
        <color auto="1"/>
      </top>
      <bottom style="double">
        <color auto="1"/>
      </bottom>
      <diagonal/>
    </border>
    <border>
      <left/>
      <right style="hair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hair">
        <color auto="1"/>
      </left>
      <right style="hair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/>
      <top style="thin">
        <color auto="1"/>
      </top>
      <bottom/>
      <diagonal/>
    </border>
    <border>
      <left style="hair">
        <color auto="1"/>
      </left>
      <right/>
      <top/>
      <bottom/>
      <diagonal/>
    </border>
    <border>
      <left/>
      <right style="hair">
        <color auto="1"/>
      </right>
      <top/>
      <bottom/>
      <diagonal/>
    </border>
    <border>
      <left/>
      <right style="hair">
        <color auto="1"/>
      </right>
      <top style="thin">
        <color auto="1"/>
      </top>
      <bottom/>
      <diagonal/>
    </border>
    <border>
      <left/>
      <right style="hair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/>
      <bottom style="hair">
        <color auto="1"/>
      </bottom>
      <diagonal/>
    </border>
    <border>
      <left/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/>
      <bottom style="hair">
        <color auto="1"/>
      </bottom>
      <diagonal/>
    </border>
    <border>
      <left style="thin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medium">
        <color auto="1"/>
      </right>
      <top/>
      <bottom style="hair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hair">
        <color auto="1"/>
      </left>
      <right/>
      <top/>
      <bottom style="thin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/>
      <diagonal/>
    </border>
    <border>
      <left style="hair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 style="hair">
        <color auto="1"/>
      </left>
      <right style="thin">
        <color auto="1"/>
      </right>
      <top/>
      <bottom/>
      <diagonal/>
    </border>
    <border>
      <left style="hair">
        <color auto="1"/>
      </left>
      <right style="thin">
        <color auto="1"/>
      </right>
      <top style="thin">
        <color auto="1"/>
      </top>
      <bottom/>
      <diagonal/>
    </border>
    <border>
      <left style="hair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/>
      <top style="thin">
        <color auto="1"/>
      </top>
      <bottom style="double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double">
        <color auto="1"/>
      </bottom>
      <diagonal/>
    </border>
    <border>
      <left/>
      <right style="hair">
        <color auto="1"/>
      </right>
      <top style="thin">
        <color auto="1"/>
      </top>
      <bottom style="double">
        <color auto="1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hair">
        <color auto="1"/>
      </left>
      <right/>
      <top style="thin">
        <color auto="1"/>
      </top>
      <bottom style="hair">
        <color auto="1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 style="medium">
        <color auto="1"/>
      </left>
      <right/>
      <top/>
      <bottom/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/>
      <diagonal/>
    </border>
    <border>
      <left style="medium">
        <color auto="1"/>
      </left>
      <right style="hair">
        <color auto="1"/>
      </right>
      <top/>
      <bottom/>
      <diagonal/>
    </border>
    <border>
      <left style="hair">
        <color auto="1"/>
      </left>
      <right style="hair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hair">
        <color auto="1"/>
      </bottom>
      <diagonal/>
    </border>
    <border>
      <left style="thin">
        <color auto="1"/>
      </left>
      <right/>
      <top/>
      <bottom style="hair">
        <color auto="1"/>
      </bottom>
      <diagonal/>
    </border>
    <border>
      <left/>
      <right/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medium">
        <color auto="1"/>
      </top>
      <bottom/>
      <diagonal/>
    </border>
    <border>
      <left/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double">
        <color auto="1"/>
      </top>
      <bottom style="thin">
        <color auto="1"/>
      </bottom>
      <diagonal/>
    </border>
    <border>
      <left/>
      <right/>
      <top style="double">
        <color auto="1"/>
      </top>
      <bottom style="thin">
        <color auto="1"/>
      </bottom>
      <diagonal/>
    </border>
    <border>
      <left/>
      <right style="thin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 style="hair">
        <color auto="1"/>
      </bottom>
      <diagonal/>
    </border>
    <border>
      <left/>
      <right style="medium">
        <color auto="1"/>
      </right>
      <top style="double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double">
        <color auto="1"/>
      </bottom>
      <diagonal/>
    </border>
    <border>
      <left style="medium">
        <color auto="1"/>
      </left>
      <right style="hair">
        <color auto="1"/>
      </right>
      <top/>
      <bottom style="medium">
        <color auto="1"/>
      </bottom>
      <diagonal/>
    </border>
    <border>
      <left style="medium">
        <color auto="1"/>
      </left>
      <right/>
      <top style="thin">
        <color auto="1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 style="hair">
        <color auto="1"/>
      </left>
      <right style="medium">
        <color auto="1"/>
      </right>
      <top style="thin">
        <color auto="1"/>
      </top>
      <bottom style="double">
        <color auto="1"/>
      </bottom>
      <diagonal/>
    </border>
    <border>
      <left/>
      <right style="hair">
        <color auto="1"/>
      </right>
      <top/>
      <bottom style="medium">
        <color auto="1"/>
      </bottom>
      <diagonal/>
    </border>
    <border>
      <left style="hair">
        <color auto="1"/>
      </left>
      <right style="hair">
        <color auto="1"/>
      </right>
      <top/>
      <bottom style="medium">
        <color auto="1"/>
      </bottom>
      <diagonal/>
    </border>
    <border>
      <left style="hair">
        <color auto="1"/>
      </left>
      <right style="thin">
        <color auto="1"/>
      </right>
      <top/>
      <bottom style="medium">
        <color auto="1"/>
      </bottom>
      <diagonal/>
    </border>
    <border>
      <left/>
      <right/>
      <top/>
      <bottom style="thin">
        <color theme="0" tint="-0.14999847407452621"/>
      </bottom>
      <diagonal/>
    </border>
    <border>
      <left/>
      <right style="thin">
        <color theme="0" tint="-0.14999847407452621"/>
      </right>
      <top/>
      <bottom/>
      <diagonal/>
    </border>
    <border>
      <left/>
      <right style="thin">
        <color theme="0" tint="-0.14999847407452621"/>
      </right>
      <top/>
      <bottom style="thin">
        <color theme="0" tint="-0.14999847407452621"/>
      </bottom>
      <diagonal/>
    </border>
    <border>
      <left/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auto="1"/>
      </left>
      <right/>
      <top/>
      <bottom style="thin">
        <color theme="0" tint="-0.14999847407452621"/>
      </bottom>
      <diagonal/>
    </border>
    <border>
      <left style="thin">
        <color auto="1"/>
      </left>
      <right/>
      <top style="thin">
        <color theme="0" tint="-0.14999847407452621"/>
      </top>
      <bottom/>
      <diagonal/>
    </border>
    <border>
      <left style="thin">
        <color auto="1"/>
      </left>
      <right/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/>
      <right/>
      <top style="thin">
        <color theme="0" tint="-0.14999847407452621"/>
      </top>
      <bottom style="thin">
        <color theme="0" tint="-0.14999847407452621"/>
      </bottom>
      <diagonal/>
    </border>
    <border>
      <left style="hair">
        <color auto="1"/>
      </left>
      <right style="thin">
        <color indexed="64"/>
      </right>
      <top style="hair">
        <color auto="1"/>
      </top>
      <bottom style="hair">
        <color auto="1"/>
      </bottom>
      <diagonal/>
    </border>
    <border>
      <left/>
      <right style="medium">
        <color auto="1"/>
      </right>
      <top style="thin">
        <color auto="1"/>
      </top>
      <bottom style="double">
        <color indexed="64"/>
      </bottom>
      <diagonal/>
    </border>
    <border>
      <left style="thin">
        <color auto="1"/>
      </left>
      <right style="medium">
        <color auto="1"/>
      </right>
      <top style="double">
        <color indexed="64"/>
      </top>
      <bottom style="thin">
        <color auto="1"/>
      </bottom>
      <diagonal/>
    </border>
    <border>
      <left style="thin">
        <color auto="1"/>
      </left>
      <right style="hair">
        <color indexed="64"/>
      </right>
      <top style="double">
        <color auto="1"/>
      </top>
      <bottom style="thin">
        <color auto="1"/>
      </bottom>
      <diagonal/>
    </border>
    <border>
      <left style="hair">
        <color indexed="64"/>
      </left>
      <right style="hair">
        <color indexed="64"/>
      </right>
      <top style="double">
        <color auto="1"/>
      </top>
      <bottom style="thin">
        <color auto="1"/>
      </bottom>
      <diagonal/>
    </border>
    <border>
      <left/>
      <right style="hair">
        <color indexed="64"/>
      </right>
      <top style="double">
        <color auto="1"/>
      </top>
      <bottom style="thin">
        <color auto="1"/>
      </bottom>
      <diagonal/>
    </border>
    <border>
      <left style="hair">
        <color indexed="64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</borders>
  <cellStyleXfs count="108">
    <xf numFmtId="0" fontId="0" fillId="0" borderId="0">
      <alignment vertical="center"/>
    </xf>
    <xf numFmtId="38" fontId="3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0" fontId="16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1" fillId="0" borderId="0">
      <alignment vertical="center"/>
    </xf>
    <xf numFmtId="0" fontId="29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29" fillId="0" borderId="0">
      <alignment vertical="center"/>
    </xf>
  </cellStyleXfs>
  <cellXfs count="705">
    <xf numFmtId="0" fontId="0" fillId="0" borderId="0" xfId="0">
      <alignment vertical="center"/>
    </xf>
    <xf numFmtId="0" fontId="8" fillId="0" borderId="1" xfId="0" applyFont="1" applyFill="1" applyBorder="1" applyAlignment="1">
      <alignment horizontal="center" vertical="center"/>
    </xf>
    <xf numFmtId="0" fontId="8" fillId="0" borderId="2" xfId="0" applyFont="1" applyFill="1" applyBorder="1" applyAlignment="1">
      <alignment horizontal="right" vertical="center"/>
    </xf>
    <xf numFmtId="0" fontId="8" fillId="0" borderId="3" xfId="0" applyFont="1" applyFill="1" applyBorder="1" applyAlignment="1">
      <alignment horizontal="center" vertical="center"/>
    </xf>
    <xf numFmtId="0" fontId="8" fillId="0" borderId="4" xfId="0" applyFont="1" applyFill="1" applyBorder="1" applyAlignment="1">
      <alignment horizontal="right" vertical="center"/>
    </xf>
    <xf numFmtId="0" fontId="8" fillId="0" borderId="5" xfId="0" applyFont="1" applyFill="1" applyBorder="1" applyAlignment="1">
      <alignment horizontal="right" vertical="center"/>
    </xf>
    <xf numFmtId="0" fontId="9" fillId="0" borderId="0" xfId="0" applyFont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0" fontId="9" fillId="0" borderId="3" xfId="0" applyFont="1" applyFill="1" applyBorder="1" applyAlignment="1">
      <alignment horizontal="center" vertical="center"/>
    </xf>
    <xf numFmtId="0" fontId="9" fillId="0" borderId="0" xfId="0" applyFont="1" applyBorder="1" applyAlignment="1">
      <alignment vertical="center"/>
    </xf>
    <xf numFmtId="0" fontId="9" fillId="0" borderId="6" xfId="0" applyFont="1" applyBorder="1" applyAlignment="1">
      <alignment horizontal="center" vertical="center"/>
    </xf>
    <xf numFmtId="0" fontId="8" fillId="0" borderId="0" xfId="0" applyFont="1" applyFill="1" applyBorder="1" applyAlignment="1">
      <alignment horizontal="right" vertical="center"/>
    </xf>
    <xf numFmtId="0" fontId="11" fillId="0" borderId="0" xfId="0" applyFont="1" applyAlignment="1">
      <alignment horizontal="center" vertical="center"/>
    </xf>
    <xf numFmtId="177" fontId="9" fillId="0" borderId="6" xfId="0" applyNumberFormat="1" applyFont="1" applyBorder="1" applyAlignment="1">
      <alignment horizontal="center" vertical="center"/>
    </xf>
    <xf numFmtId="177" fontId="9" fillId="0" borderId="0" xfId="0" applyNumberFormat="1" applyFont="1" applyBorder="1" applyAlignment="1">
      <alignment horizontal="center" vertical="center"/>
    </xf>
    <xf numFmtId="0" fontId="9" fillId="0" borderId="0" xfId="0" applyFont="1" applyFill="1" applyAlignment="1">
      <alignment horizontal="center" vertical="center"/>
    </xf>
    <xf numFmtId="0" fontId="10" fillId="2" borderId="0" xfId="0" applyFont="1" applyFill="1" applyBorder="1" applyAlignment="1">
      <alignment horizontal="center" vertical="center"/>
    </xf>
    <xf numFmtId="0" fontId="30" fillId="0" borderId="7" xfId="0" applyFont="1" applyBorder="1" applyAlignment="1">
      <alignment horizontal="center" vertical="center"/>
    </xf>
    <xf numFmtId="0" fontId="30" fillId="0" borderId="8" xfId="0" applyFont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178" fontId="30" fillId="0" borderId="9" xfId="0" applyNumberFormat="1" applyFont="1" applyBorder="1" applyAlignment="1">
      <alignment horizontal="center" vertical="center"/>
    </xf>
    <xf numFmtId="180" fontId="30" fillId="0" borderId="9" xfId="0" applyNumberFormat="1" applyFont="1" applyBorder="1" applyAlignment="1">
      <alignment horizontal="center" vertical="center"/>
    </xf>
    <xf numFmtId="178" fontId="30" fillId="0" borderId="8" xfId="0" applyNumberFormat="1" applyFont="1" applyBorder="1" applyAlignment="1">
      <alignment horizontal="center" vertical="center"/>
    </xf>
    <xf numFmtId="178" fontId="30" fillId="0" borderId="0" xfId="0" applyNumberFormat="1" applyFont="1" applyBorder="1" applyAlignment="1">
      <alignment horizontal="center" vertical="center"/>
    </xf>
    <xf numFmtId="182" fontId="30" fillId="0" borderId="0" xfId="0" applyNumberFormat="1" applyFont="1" applyAlignment="1">
      <alignment horizontal="center" vertical="center"/>
    </xf>
    <xf numFmtId="0" fontId="30" fillId="0" borderId="0" xfId="0" applyFont="1" applyAlignment="1">
      <alignment horizontal="center" vertical="center"/>
    </xf>
    <xf numFmtId="0" fontId="5" fillId="0" borderId="0" xfId="0" applyFont="1" applyFill="1" applyBorder="1" applyAlignment="1">
      <alignment horizontal="center" vertical="center"/>
    </xf>
    <xf numFmtId="178" fontId="30" fillId="0" borderId="10" xfId="0" applyNumberFormat="1" applyFont="1" applyBorder="1" applyAlignment="1">
      <alignment horizontal="center" vertical="center"/>
    </xf>
    <xf numFmtId="178" fontId="30" fillId="0" borderId="11" xfId="0" applyNumberFormat="1" applyFont="1" applyBorder="1" applyAlignment="1">
      <alignment horizontal="center" vertical="center"/>
    </xf>
    <xf numFmtId="180" fontId="30" fillId="0" borderId="11" xfId="0" applyNumberFormat="1" applyFont="1" applyBorder="1" applyAlignment="1">
      <alignment horizontal="center" vertical="center"/>
    </xf>
    <xf numFmtId="178" fontId="30" fillId="0" borderId="0" xfId="0" applyNumberFormat="1" applyFont="1" applyFill="1" applyBorder="1" applyAlignment="1">
      <alignment horizontal="center" vertical="center"/>
    </xf>
    <xf numFmtId="182" fontId="30" fillId="0" borderId="0" xfId="0" applyNumberFormat="1" applyFont="1" applyBorder="1" applyAlignment="1">
      <alignment horizontal="center" vertical="center"/>
    </xf>
    <xf numFmtId="182" fontId="5" fillId="0" borderId="0" xfId="0" applyNumberFormat="1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 wrapText="1"/>
    </xf>
    <xf numFmtId="177" fontId="5" fillId="0" borderId="0" xfId="0" applyNumberFormat="1" applyFont="1" applyFill="1" applyBorder="1" applyAlignment="1">
      <alignment horizontal="center" vertical="center"/>
    </xf>
    <xf numFmtId="182" fontId="30" fillId="0" borderId="0" xfId="0" applyNumberFormat="1" applyFont="1" applyFill="1" applyBorder="1" applyAlignment="1">
      <alignment horizontal="center" vertical="center"/>
    </xf>
    <xf numFmtId="0" fontId="8" fillId="0" borderId="7" xfId="5" applyFont="1" applyBorder="1" applyAlignment="1">
      <alignment horizontal="center" vertical="center"/>
    </xf>
    <xf numFmtId="176" fontId="8" fillId="0" borderId="11" xfId="5" applyNumberFormat="1" applyFont="1" applyBorder="1" applyAlignment="1">
      <alignment horizontal="center" vertical="center"/>
    </xf>
    <xf numFmtId="176" fontId="8" fillId="0" borderId="12" xfId="5" applyNumberFormat="1" applyFont="1" applyBorder="1" applyAlignment="1">
      <alignment horizontal="center" vertical="center"/>
    </xf>
    <xf numFmtId="176" fontId="8" fillId="0" borderId="8" xfId="5" applyNumberFormat="1" applyFont="1" applyBorder="1" applyAlignment="1">
      <alignment horizontal="center" vertical="center"/>
    </xf>
    <xf numFmtId="0" fontId="8" fillId="0" borderId="12" xfId="5" applyFont="1" applyBorder="1" applyAlignment="1">
      <alignment horizontal="center" vertical="center"/>
    </xf>
    <xf numFmtId="179" fontId="8" fillId="0" borderId="12" xfId="5" applyNumberFormat="1" applyFont="1" applyBorder="1" applyAlignment="1">
      <alignment horizontal="center" vertical="center"/>
    </xf>
    <xf numFmtId="179" fontId="8" fillId="0" borderId="8" xfId="5" applyNumberFormat="1" applyFont="1" applyBorder="1" applyAlignment="1">
      <alignment horizontal="center" vertical="center"/>
    </xf>
    <xf numFmtId="179" fontId="8" fillId="0" borderId="11" xfId="5" applyNumberFormat="1" applyFont="1" applyBorder="1" applyAlignment="1">
      <alignment horizontal="center" vertical="center"/>
    </xf>
    <xf numFmtId="0" fontId="8" fillId="0" borderId="8" xfId="5" applyFont="1" applyBorder="1" applyAlignment="1">
      <alignment horizontal="center" vertical="center"/>
    </xf>
    <xf numFmtId="0" fontId="5" fillId="0" borderId="2" xfId="0" applyFont="1" applyFill="1" applyBorder="1" applyAlignment="1">
      <alignment horizontal="center" vertical="center"/>
    </xf>
    <xf numFmtId="0" fontId="5" fillId="3" borderId="13" xfId="0" applyFont="1" applyFill="1" applyBorder="1" applyAlignment="1">
      <alignment horizontal="center" vertical="center"/>
    </xf>
    <xf numFmtId="0" fontId="5" fillId="3" borderId="14" xfId="0" applyFont="1" applyFill="1" applyBorder="1" applyAlignment="1">
      <alignment horizontal="center" vertical="center"/>
    </xf>
    <xf numFmtId="0" fontId="8" fillId="4" borderId="3" xfId="0" applyFont="1" applyFill="1" applyBorder="1" applyAlignment="1">
      <alignment horizontal="center" vertical="center"/>
    </xf>
    <xf numFmtId="0" fontId="23" fillId="3" borderId="1" xfId="0" applyFont="1" applyFill="1" applyBorder="1">
      <alignment vertical="center"/>
    </xf>
    <xf numFmtId="0" fontId="23" fillId="3" borderId="3" xfId="0" applyFont="1" applyFill="1" applyBorder="1">
      <alignment vertical="center"/>
    </xf>
    <xf numFmtId="0" fontId="8" fillId="4" borderId="4" xfId="0" applyFont="1" applyFill="1" applyBorder="1" applyAlignment="1">
      <alignment horizontal="right" vertical="center"/>
    </xf>
    <xf numFmtId="0" fontId="20" fillId="3" borderId="2" xfId="0" applyFont="1" applyFill="1" applyBorder="1" applyAlignment="1">
      <alignment horizontal="right" vertical="center"/>
    </xf>
    <xf numFmtId="0" fontId="20" fillId="3" borderId="5" xfId="0" applyFont="1" applyFill="1" applyBorder="1" applyAlignment="1">
      <alignment horizontal="right" vertical="center"/>
    </xf>
    <xf numFmtId="0" fontId="5" fillId="0" borderId="9" xfId="0" applyFont="1" applyFill="1" applyBorder="1" applyAlignment="1">
      <alignment horizontal="center" vertical="center"/>
    </xf>
    <xf numFmtId="180" fontId="5" fillId="0" borderId="9" xfId="0" applyNumberFormat="1" applyFont="1" applyFill="1" applyBorder="1" applyAlignment="1">
      <alignment horizontal="center" vertical="center"/>
    </xf>
    <xf numFmtId="0" fontId="5" fillId="4" borderId="8" xfId="0" applyFont="1" applyFill="1" applyBorder="1" applyAlignment="1">
      <alignment horizontal="center" vertical="center"/>
    </xf>
    <xf numFmtId="180" fontId="5" fillId="0" borderId="15" xfId="0" applyNumberFormat="1" applyFont="1" applyFill="1" applyBorder="1" applyAlignment="1">
      <alignment horizontal="center" vertical="center"/>
    </xf>
    <xf numFmtId="178" fontId="5" fillId="0" borderId="15" xfId="0" applyNumberFormat="1" applyFont="1" applyFill="1" applyBorder="1" applyAlignment="1">
      <alignment horizontal="center" vertical="center"/>
    </xf>
    <xf numFmtId="178" fontId="5" fillId="4" borderId="8" xfId="0" applyNumberFormat="1" applyFont="1" applyFill="1" applyBorder="1" applyAlignment="1">
      <alignment horizontal="center" vertical="center"/>
    </xf>
    <xf numFmtId="38" fontId="5" fillId="4" borderId="8" xfId="1" applyFont="1" applyFill="1" applyBorder="1" applyAlignment="1">
      <alignment horizontal="center" vertical="center"/>
    </xf>
    <xf numFmtId="179" fontId="5" fillId="4" borderId="8" xfId="0" applyNumberFormat="1" applyFont="1" applyFill="1" applyBorder="1" applyAlignment="1">
      <alignment horizontal="center" vertical="center"/>
    </xf>
    <xf numFmtId="179" fontId="24" fillId="3" borderId="9" xfId="0" applyNumberFormat="1" applyFont="1" applyFill="1" applyBorder="1" applyAlignment="1">
      <alignment horizontal="center" vertical="center"/>
    </xf>
    <xf numFmtId="178" fontId="5" fillId="3" borderId="8" xfId="0" applyNumberFormat="1" applyFont="1" applyFill="1" applyBorder="1" applyAlignment="1">
      <alignment horizontal="center" vertical="center"/>
    </xf>
    <xf numFmtId="0" fontId="5" fillId="0" borderId="16" xfId="0" applyFont="1" applyFill="1" applyBorder="1" applyAlignment="1">
      <alignment horizontal="center" vertical="center"/>
    </xf>
    <xf numFmtId="0" fontId="0" fillId="0" borderId="0" xfId="0" applyBorder="1">
      <alignment vertical="center"/>
    </xf>
    <xf numFmtId="0" fontId="30" fillId="5" borderId="16" xfId="0" applyFont="1" applyFill="1" applyBorder="1" applyAlignment="1">
      <alignment horizontal="center" vertical="center"/>
    </xf>
    <xf numFmtId="178" fontId="30" fillId="5" borderId="9" xfId="0" applyNumberFormat="1" applyFont="1" applyFill="1" applyBorder="1" applyAlignment="1">
      <alignment horizontal="center" vertical="center"/>
    </xf>
    <xf numFmtId="0" fontId="30" fillId="5" borderId="8" xfId="0" applyFont="1" applyFill="1" applyBorder="1" applyAlignment="1">
      <alignment horizontal="center" vertical="center"/>
    </xf>
    <xf numFmtId="180" fontId="30" fillId="5" borderId="11" xfId="0" applyNumberFormat="1" applyFont="1" applyFill="1" applyBorder="1" applyAlignment="1">
      <alignment horizontal="center" vertical="center"/>
    </xf>
    <xf numFmtId="178" fontId="30" fillId="5" borderId="10" xfId="0" applyNumberFormat="1" applyFont="1" applyFill="1" applyBorder="1" applyAlignment="1">
      <alignment horizontal="center" vertical="center"/>
    </xf>
    <xf numFmtId="180" fontId="30" fillId="5" borderId="9" xfId="0" applyNumberFormat="1" applyFont="1" applyFill="1" applyBorder="1" applyAlignment="1">
      <alignment horizontal="center" vertical="center"/>
    </xf>
    <xf numFmtId="178" fontId="30" fillId="5" borderId="8" xfId="0" applyNumberFormat="1" applyFont="1" applyFill="1" applyBorder="1" applyAlignment="1">
      <alignment horizontal="center" vertical="center"/>
    </xf>
    <xf numFmtId="178" fontId="30" fillId="5" borderId="11" xfId="0" applyNumberFormat="1" applyFont="1" applyFill="1" applyBorder="1" applyAlignment="1">
      <alignment horizontal="center" vertical="center"/>
    </xf>
    <xf numFmtId="0" fontId="30" fillId="5" borderId="7" xfId="0" applyFont="1" applyFill="1" applyBorder="1" applyAlignment="1">
      <alignment horizontal="center" vertical="center"/>
    </xf>
    <xf numFmtId="0" fontId="5" fillId="5" borderId="11" xfId="0" applyFont="1" applyFill="1" applyBorder="1" applyAlignment="1">
      <alignment horizontal="center" vertical="center"/>
    </xf>
    <xf numFmtId="0" fontId="5" fillId="5" borderId="10" xfId="0" applyFont="1" applyFill="1" applyBorder="1" applyAlignment="1">
      <alignment horizontal="center" vertical="center"/>
    </xf>
    <xf numFmtId="0" fontId="8" fillId="0" borderId="17" xfId="0" applyFont="1" applyFill="1" applyBorder="1" applyAlignment="1">
      <alignment horizontal="center" vertical="center"/>
    </xf>
    <xf numFmtId="0" fontId="8" fillId="0" borderId="12" xfId="0" applyFont="1" applyFill="1" applyBorder="1" applyAlignment="1">
      <alignment horizontal="center" vertical="center"/>
    </xf>
    <xf numFmtId="177" fontId="8" fillId="0" borderId="12" xfId="0" applyNumberFormat="1" applyFont="1" applyFill="1" applyBorder="1" applyAlignment="1">
      <alignment horizontal="center" vertical="center"/>
    </xf>
    <xf numFmtId="177" fontId="8" fillId="0" borderId="19" xfId="0" applyNumberFormat="1" applyFont="1" applyFill="1" applyBorder="1" applyAlignment="1">
      <alignment horizontal="center" vertical="center"/>
    </xf>
    <xf numFmtId="177" fontId="8" fillId="0" borderId="18" xfId="0" applyNumberFormat="1" applyFont="1" applyFill="1" applyBorder="1" applyAlignment="1">
      <alignment horizontal="center" vertical="center"/>
    </xf>
    <xf numFmtId="177" fontId="8" fillId="0" borderId="17" xfId="0" applyNumberFormat="1" applyFont="1" applyFill="1" applyBorder="1" applyAlignment="1">
      <alignment horizontal="center" vertical="center"/>
    </xf>
    <xf numFmtId="177" fontId="8" fillId="0" borderId="20" xfId="0" applyNumberFormat="1" applyFont="1" applyFill="1" applyBorder="1" applyAlignment="1">
      <alignment horizontal="center" vertical="center"/>
    </xf>
    <xf numFmtId="181" fontId="8" fillId="0" borderId="12" xfId="0" applyNumberFormat="1" applyFont="1" applyFill="1" applyBorder="1" applyAlignment="1">
      <alignment horizontal="center" vertical="center"/>
    </xf>
    <xf numFmtId="180" fontId="5" fillId="0" borderId="16" xfId="0" applyNumberFormat="1" applyFont="1" applyFill="1" applyBorder="1" applyAlignment="1">
      <alignment horizontal="center" vertical="center"/>
    </xf>
    <xf numFmtId="178" fontId="5" fillId="0" borderId="16" xfId="0" applyNumberFormat="1" applyFont="1" applyFill="1" applyBorder="1" applyAlignment="1">
      <alignment horizontal="center" vertical="center"/>
    </xf>
    <xf numFmtId="178" fontId="5" fillId="0" borderId="9" xfId="0" applyNumberFormat="1" applyFont="1" applyFill="1" applyBorder="1" applyAlignment="1">
      <alignment horizontal="center" vertical="center"/>
    </xf>
    <xf numFmtId="0" fontId="8" fillId="0" borderId="9" xfId="0" applyFont="1" applyFill="1" applyBorder="1" applyAlignment="1">
      <alignment horizontal="center" vertical="center"/>
    </xf>
    <xf numFmtId="179" fontId="24" fillId="3" borderId="21" xfId="0" applyNumberFormat="1" applyFont="1" applyFill="1" applyBorder="1" applyAlignment="1">
      <alignment horizontal="center" vertical="center"/>
    </xf>
    <xf numFmtId="0" fontId="8" fillId="3" borderId="3" xfId="0" applyFont="1" applyFill="1" applyBorder="1" applyAlignment="1">
      <alignment horizontal="center" vertical="center"/>
    </xf>
    <xf numFmtId="0" fontId="21" fillId="0" borderId="0" xfId="0" applyFont="1" applyAlignment="1">
      <alignment vertical="center"/>
    </xf>
    <xf numFmtId="0" fontId="7" fillId="0" borderId="0" xfId="0" applyFont="1" applyBorder="1" applyAlignment="1">
      <alignment vertical="center"/>
    </xf>
    <xf numFmtId="0" fontId="8" fillId="0" borderId="22" xfId="0" applyFont="1" applyFill="1" applyBorder="1" applyAlignment="1">
      <alignment horizontal="center" vertical="center"/>
    </xf>
    <xf numFmtId="0" fontId="8" fillId="0" borderId="23" xfId="0" applyFont="1" applyFill="1" applyBorder="1" applyAlignment="1">
      <alignment horizontal="right" vertical="center"/>
    </xf>
    <xf numFmtId="0" fontId="5" fillId="0" borderId="24" xfId="0" applyFont="1" applyFill="1" applyBorder="1" applyAlignment="1">
      <alignment horizontal="center" vertical="center"/>
    </xf>
    <xf numFmtId="0" fontId="5" fillId="0" borderId="25" xfId="0" applyFont="1" applyFill="1" applyBorder="1" applyAlignment="1">
      <alignment horizontal="center" vertical="center"/>
    </xf>
    <xf numFmtId="0" fontId="5" fillId="0" borderId="26" xfId="0" applyFont="1" applyFill="1" applyBorder="1" applyAlignment="1">
      <alignment horizontal="center" vertical="center"/>
    </xf>
    <xf numFmtId="0" fontId="8" fillId="0" borderId="27" xfId="0" applyFont="1" applyFill="1" applyBorder="1" applyAlignment="1">
      <alignment horizontal="center" vertical="center"/>
    </xf>
    <xf numFmtId="0" fontId="25" fillId="3" borderId="29" xfId="0" applyFont="1" applyFill="1" applyBorder="1" applyAlignment="1">
      <alignment horizontal="center" vertical="center"/>
    </xf>
    <xf numFmtId="0" fontId="25" fillId="3" borderId="29" xfId="0" applyFont="1" applyFill="1" applyBorder="1" applyAlignment="1">
      <alignment horizontal="center" vertical="center" wrapText="1"/>
    </xf>
    <xf numFmtId="0" fontId="25" fillId="3" borderId="30" xfId="0" applyFont="1" applyFill="1" applyBorder="1" applyAlignment="1">
      <alignment horizontal="center" vertical="center" wrapText="1"/>
    </xf>
    <xf numFmtId="180" fontId="8" fillId="0" borderId="9" xfId="0" applyNumberFormat="1" applyFont="1" applyFill="1" applyBorder="1" applyAlignment="1">
      <alignment horizontal="center" vertical="center"/>
    </xf>
    <xf numFmtId="180" fontId="8" fillId="0" borderId="15" xfId="0" applyNumberFormat="1" applyFont="1" applyFill="1" applyBorder="1" applyAlignment="1">
      <alignment horizontal="center" vertical="center"/>
    </xf>
    <xf numFmtId="178" fontId="8" fillId="0" borderId="15" xfId="0" applyNumberFormat="1" applyFont="1" applyFill="1" applyBorder="1" applyAlignment="1">
      <alignment horizontal="center" vertical="center"/>
    </xf>
    <xf numFmtId="178" fontId="8" fillId="0" borderId="31" xfId="0" applyNumberFormat="1" applyFont="1" applyFill="1" applyBorder="1" applyAlignment="1">
      <alignment horizontal="center" vertical="center"/>
    </xf>
    <xf numFmtId="180" fontId="8" fillId="0" borderId="33" xfId="0" applyNumberFormat="1" applyFont="1" applyFill="1" applyBorder="1" applyAlignment="1">
      <alignment horizontal="center" vertical="center"/>
    </xf>
    <xf numFmtId="180" fontId="8" fillId="0" borderId="20" xfId="0" applyNumberFormat="1" applyFont="1" applyFill="1" applyBorder="1" applyAlignment="1">
      <alignment horizontal="center" vertical="center"/>
    </xf>
    <xf numFmtId="180" fontId="8" fillId="0" borderId="34" xfId="0" applyNumberFormat="1" applyFont="1" applyFill="1" applyBorder="1" applyAlignment="1">
      <alignment horizontal="center" vertical="center"/>
    </xf>
    <xf numFmtId="178" fontId="8" fillId="0" borderId="34" xfId="0" applyNumberFormat="1" applyFont="1" applyFill="1" applyBorder="1" applyAlignment="1">
      <alignment horizontal="center" vertical="center"/>
    </xf>
    <xf numFmtId="178" fontId="8" fillId="0" borderId="35" xfId="0" applyNumberFormat="1" applyFont="1" applyFill="1" applyBorder="1" applyAlignment="1">
      <alignment horizontal="center" vertical="center"/>
    </xf>
    <xf numFmtId="0" fontId="5" fillId="0" borderId="33" xfId="0" applyFont="1" applyFill="1" applyBorder="1" applyAlignment="1">
      <alignment horizontal="center" vertical="center"/>
    </xf>
    <xf numFmtId="184" fontId="8" fillId="0" borderId="12" xfId="0" applyNumberFormat="1" applyFont="1" applyFill="1" applyBorder="1" applyAlignment="1">
      <alignment horizontal="center" vertical="center"/>
    </xf>
    <xf numFmtId="184" fontId="8" fillId="0" borderId="11" xfId="0" applyNumberFormat="1" applyFont="1" applyFill="1" applyBorder="1" applyAlignment="1">
      <alignment horizontal="center" vertical="center"/>
    </xf>
    <xf numFmtId="184" fontId="8" fillId="0" borderId="0" xfId="0" applyNumberFormat="1" applyFont="1" applyFill="1" applyBorder="1" applyAlignment="1">
      <alignment horizontal="center" vertical="center"/>
    </xf>
    <xf numFmtId="177" fontId="8" fillId="0" borderId="27" xfId="0" applyNumberFormat="1" applyFont="1" applyFill="1" applyBorder="1" applyAlignment="1">
      <alignment horizontal="center" vertical="center"/>
    </xf>
    <xf numFmtId="0" fontId="8" fillId="4" borderId="8" xfId="0" applyFont="1" applyFill="1" applyBorder="1" applyAlignment="1" applyProtection="1">
      <alignment horizontal="center" vertical="center"/>
    </xf>
    <xf numFmtId="0" fontId="8" fillId="4" borderId="8" xfId="0" applyFont="1" applyFill="1" applyBorder="1" applyAlignment="1">
      <alignment horizontal="center" vertical="center"/>
    </xf>
    <xf numFmtId="178" fontId="8" fillId="4" borderId="8" xfId="0" applyNumberFormat="1" applyFont="1" applyFill="1" applyBorder="1" applyAlignment="1">
      <alignment horizontal="center" vertical="center"/>
    </xf>
    <xf numFmtId="38" fontId="8" fillId="4" borderId="8" xfId="1" applyFont="1" applyFill="1" applyBorder="1" applyAlignment="1">
      <alignment horizontal="center" vertical="center"/>
    </xf>
    <xf numFmtId="179" fontId="8" fillId="4" borderId="8" xfId="0" applyNumberFormat="1" applyFont="1" applyFill="1" applyBorder="1" applyAlignment="1">
      <alignment horizontal="center" vertical="center"/>
    </xf>
    <xf numFmtId="180" fontId="8" fillId="0" borderId="21" xfId="0" applyNumberFormat="1" applyFont="1" applyFill="1" applyBorder="1" applyAlignment="1">
      <alignment horizontal="center" vertical="center"/>
    </xf>
    <xf numFmtId="0" fontId="8" fillId="4" borderId="36" xfId="0" applyFont="1" applyFill="1" applyBorder="1" applyAlignment="1">
      <alignment horizontal="center" vertical="center"/>
    </xf>
    <xf numFmtId="180" fontId="8" fillId="0" borderId="37" xfId="0" applyNumberFormat="1" applyFont="1" applyFill="1" applyBorder="1" applyAlignment="1">
      <alignment horizontal="center" vertical="center"/>
    </xf>
    <xf numFmtId="178" fontId="8" fillId="0" borderId="37" xfId="0" applyNumberFormat="1" applyFont="1" applyFill="1" applyBorder="1" applyAlignment="1">
      <alignment horizontal="center" vertical="center"/>
    </xf>
    <xf numFmtId="38" fontId="8" fillId="4" borderId="36" xfId="1" applyFont="1" applyFill="1" applyBorder="1" applyAlignment="1">
      <alignment horizontal="center" vertical="center"/>
    </xf>
    <xf numFmtId="176" fontId="8" fillId="0" borderId="8" xfId="0" applyNumberFormat="1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181" fontId="8" fillId="0" borderId="11" xfId="0" applyNumberFormat="1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center" vertical="center" wrapText="1"/>
    </xf>
    <xf numFmtId="0" fontId="0" fillId="0" borderId="0" xfId="0" applyBorder="1" applyAlignment="1">
      <alignment vertical="center"/>
    </xf>
    <xf numFmtId="181" fontId="8" fillId="0" borderId="0" xfId="0" applyNumberFormat="1" applyFont="1" applyFill="1" applyBorder="1" applyAlignment="1">
      <alignment horizontal="center" vertical="center"/>
    </xf>
    <xf numFmtId="181" fontId="8" fillId="0" borderId="7" xfId="0" applyNumberFormat="1" applyFont="1" applyFill="1" applyBorder="1" applyAlignment="1">
      <alignment horizontal="center" vertical="center"/>
    </xf>
    <xf numFmtId="178" fontId="8" fillId="0" borderId="7" xfId="0" applyNumberFormat="1" applyFont="1" applyFill="1" applyBorder="1" applyAlignment="1">
      <alignment horizontal="center" vertical="center"/>
    </xf>
    <xf numFmtId="178" fontId="8" fillId="0" borderId="9" xfId="0" applyNumberFormat="1" applyFont="1" applyFill="1" applyBorder="1" applyAlignment="1">
      <alignment horizontal="center" vertical="center"/>
    </xf>
    <xf numFmtId="0" fontId="5" fillId="3" borderId="39" xfId="0" applyFont="1" applyFill="1" applyBorder="1" applyAlignment="1">
      <alignment horizontal="center" vertical="center"/>
    </xf>
    <xf numFmtId="0" fontId="23" fillId="3" borderId="40" xfId="0" applyFont="1" applyFill="1" applyBorder="1">
      <alignment vertical="center"/>
    </xf>
    <xf numFmtId="0" fontId="20" fillId="3" borderId="41" xfId="0" applyFont="1" applyFill="1" applyBorder="1" applyAlignment="1">
      <alignment horizontal="right" vertical="center"/>
    </xf>
    <xf numFmtId="181" fontId="8" fillId="0" borderId="10" xfId="0" applyNumberFormat="1" applyFont="1" applyFill="1" applyBorder="1" applyAlignment="1">
      <alignment horizontal="center" vertical="center"/>
    </xf>
    <xf numFmtId="0" fontId="8" fillId="3" borderId="42" xfId="0" applyFont="1" applyFill="1" applyBorder="1" applyAlignment="1">
      <alignment horizontal="center" vertical="center" wrapText="1"/>
    </xf>
    <xf numFmtId="0" fontId="8" fillId="3" borderId="43" xfId="0" applyFont="1" applyFill="1" applyBorder="1" applyAlignment="1">
      <alignment horizontal="center" vertical="center" wrapText="1"/>
    </xf>
    <xf numFmtId="0" fontId="23" fillId="3" borderId="44" xfId="0" applyFont="1" applyFill="1" applyBorder="1">
      <alignment vertical="center"/>
    </xf>
    <xf numFmtId="0" fontId="8" fillId="3" borderId="1" xfId="0" applyFont="1" applyFill="1" applyBorder="1" applyAlignment="1">
      <alignment horizontal="center" vertical="center" wrapText="1"/>
    </xf>
    <xf numFmtId="0" fontId="20" fillId="3" borderId="38" xfId="0" applyFont="1" applyFill="1" applyBorder="1" applyAlignment="1">
      <alignment horizontal="right" vertical="center" wrapText="1"/>
    </xf>
    <xf numFmtId="0" fontId="20" fillId="3" borderId="45" xfId="0" applyFont="1" applyFill="1" applyBorder="1" applyAlignment="1">
      <alignment horizontal="right" vertical="center" wrapText="1"/>
    </xf>
    <xf numFmtId="0" fontId="20" fillId="3" borderId="5" xfId="0" applyFont="1" applyFill="1" applyBorder="1" applyAlignment="1">
      <alignment horizontal="right" vertical="center" wrapText="1"/>
    </xf>
    <xf numFmtId="0" fontId="31" fillId="0" borderId="0" xfId="0" applyFont="1">
      <alignment vertical="center"/>
    </xf>
    <xf numFmtId="0" fontId="31" fillId="0" borderId="0" xfId="0" applyFont="1" applyAlignment="1">
      <alignment horizontal="center" vertical="center"/>
    </xf>
    <xf numFmtId="184" fontId="8" fillId="0" borderId="27" xfId="0" applyNumberFormat="1" applyFont="1" applyFill="1" applyBorder="1" applyAlignment="1">
      <alignment horizontal="center" vertical="center"/>
    </xf>
    <xf numFmtId="180" fontId="8" fillId="0" borderId="47" xfId="0" applyNumberFormat="1" applyFont="1" applyFill="1" applyBorder="1" applyAlignment="1">
      <alignment horizontal="center" vertical="center"/>
    </xf>
    <xf numFmtId="0" fontId="14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178" fontId="30" fillId="0" borderId="48" xfId="0" applyNumberFormat="1" applyFont="1" applyBorder="1" applyAlignment="1">
      <alignment horizontal="center" vertical="center"/>
    </xf>
    <xf numFmtId="178" fontId="8" fillId="0" borderId="47" xfId="0" applyNumberFormat="1" applyFont="1" applyFill="1" applyBorder="1" applyAlignment="1">
      <alignment horizontal="center" vertical="center"/>
    </xf>
    <xf numFmtId="180" fontId="30" fillId="0" borderId="10" xfId="0" applyNumberFormat="1" applyFont="1" applyBorder="1" applyAlignment="1">
      <alignment horizontal="center" vertical="center"/>
    </xf>
    <xf numFmtId="0" fontId="25" fillId="0" borderId="13" xfId="0" applyFont="1" applyFill="1" applyBorder="1" applyAlignment="1">
      <alignment horizontal="center" vertical="center"/>
    </xf>
    <xf numFmtId="0" fontId="25" fillId="0" borderId="14" xfId="0" applyFont="1" applyFill="1" applyBorder="1" applyAlignment="1">
      <alignment horizontal="center" vertical="center"/>
    </xf>
    <xf numFmtId="177" fontId="8" fillId="0" borderId="11" xfId="0" applyNumberFormat="1" applyFont="1" applyFill="1" applyBorder="1" applyAlignment="1">
      <alignment horizontal="center" vertical="center"/>
    </xf>
    <xf numFmtId="0" fontId="8" fillId="0" borderId="8" xfId="0" applyFont="1" applyFill="1" applyBorder="1" applyAlignment="1">
      <alignment horizontal="center" vertical="center"/>
    </xf>
    <xf numFmtId="0" fontId="8" fillId="0" borderId="10" xfId="0" applyFont="1" applyFill="1" applyBorder="1" applyAlignment="1">
      <alignment horizontal="center" vertical="center"/>
    </xf>
    <xf numFmtId="177" fontId="8" fillId="0" borderId="9" xfId="0" applyNumberFormat="1" applyFont="1" applyFill="1" applyBorder="1" applyAlignment="1">
      <alignment horizontal="center" vertical="center"/>
    </xf>
    <xf numFmtId="177" fontId="8" fillId="0" borderId="51" xfId="0" applyNumberFormat="1" applyFont="1" applyFill="1" applyBorder="1" applyAlignment="1">
      <alignment horizontal="center" vertical="center"/>
    </xf>
    <xf numFmtId="177" fontId="8" fillId="0" borderId="52" xfId="0" applyNumberFormat="1" applyFont="1" applyFill="1" applyBorder="1" applyAlignment="1">
      <alignment horizontal="center" vertical="center"/>
    </xf>
    <xf numFmtId="177" fontId="8" fillId="0" borderId="8" xfId="0" applyNumberFormat="1" applyFont="1" applyFill="1" applyBorder="1" applyAlignment="1">
      <alignment horizontal="center" vertical="center"/>
    </xf>
    <xf numFmtId="177" fontId="8" fillId="0" borderId="53" xfId="0" applyNumberFormat="1" applyFont="1" applyFill="1" applyBorder="1" applyAlignment="1">
      <alignment horizontal="center" vertical="center"/>
    </xf>
    <xf numFmtId="0" fontId="8" fillId="6" borderId="54" xfId="0" applyFont="1" applyFill="1" applyBorder="1" applyAlignment="1">
      <alignment horizontal="center" vertical="center"/>
    </xf>
    <xf numFmtId="0" fontId="31" fillId="6" borderId="55" xfId="0" applyFont="1" applyFill="1" applyBorder="1" applyAlignment="1">
      <alignment horizontal="center" vertical="center"/>
    </xf>
    <xf numFmtId="0" fontId="31" fillId="7" borderId="55" xfId="0" applyFont="1" applyFill="1" applyBorder="1" applyAlignment="1">
      <alignment horizontal="center" vertical="center"/>
    </xf>
    <xf numFmtId="0" fontId="8" fillId="6" borderId="56" xfId="0" applyFont="1" applyFill="1" applyBorder="1" applyAlignment="1">
      <alignment horizontal="center" vertical="center"/>
    </xf>
    <xf numFmtId="0" fontId="8" fillId="8" borderId="38" xfId="0" applyFont="1" applyFill="1" applyBorder="1" applyAlignment="1">
      <alignment horizontal="right" vertical="center"/>
    </xf>
    <xf numFmtId="0" fontId="31" fillId="8" borderId="45" xfId="0" applyFont="1" applyFill="1" applyBorder="1" applyAlignment="1">
      <alignment horizontal="right" vertical="center"/>
    </xf>
    <xf numFmtId="0" fontId="8" fillId="8" borderId="45" xfId="0" applyFont="1" applyFill="1" applyBorder="1" applyAlignment="1">
      <alignment horizontal="right" vertical="center"/>
    </xf>
    <xf numFmtId="0" fontId="31" fillId="9" borderId="32" xfId="0" applyFont="1" applyFill="1" applyBorder="1" applyAlignment="1">
      <alignment horizontal="right" vertical="center"/>
    </xf>
    <xf numFmtId="0" fontId="31" fillId="9" borderId="43" xfId="0" applyFont="1" applyFill="1" applyBorder="1" applyAlignment="1">
      <alignment horizontal="right" vertical="center"/>
    </xf>
    <xf numFmtId="0" fontId="31" fillId="7" borderId="51" xfId="0" applyFont="1" applyFill="1" applyBorder="1" applyAlignment="1">
      <alignment horizontal="right" vertical="center"/>
    </xf>
    <xf numFmtId="0" fontId="31" fillId="6" borderId="51" xfId="0" applyFont="1" applyFill="1" applyBorder="1" applyAlignment="1">
      <alignment horizontal="right" vertical="center"/>
    </xf>
    <xf numFmtId="0" fontId="31" fillId="4" borderId="32" xfId="0" applyFont="1" applyFill="1" applyBorder="1" applyAlignment="1">
      <alignment horizontal="right" vertical="center"/>
    </xf>
    <xf numFmtId="0" fontId="31" fillId="6" borderId="45" xfId="0" applyFont="1" applyFill="1" applyBorder="1" applyAlignment="1">
      <alignment horizontal="right" vertical="center"/>
    </xf>
    <xf numFmtId="0" fontId="31" fillId="6" borderId="43" xfId="0" applyFont="1" applyFill="1" applyBorder="1" applyAlignment="1">
      <alignment horizontal="right" vertical="center"/>
    </xf>
    <xf numFmtId="0" fontId="31" fillId="6" borderId="57" xfId="0" applyFont="1" applyFill="1" applyBorder="1" applyAlignment="1">
      <alignment horizontal="right" vertical="center"/>
    </xf>
    <xf numFmtId="0" fontId="8" fillId="7" borderId="58" xfId="0" applyFont="1" applyFill="1" applyBorder="1" applyAlignment="1">
      <alignment horizontal="center" vertical="center"/>
    </xf>
    <xf numFmtId="0" fontId="31" fillId="10" borderId="59" xfId="0" applyFont="1" applyFill="1" applyBorder="1" applyAlignment="1">
      <alignment vertical="center"/>
    </xf>
    <xf numFmtId="0" fontId="8" fillId="8" borderId="59" xfId="0" applyFont="1" applyFill="1" applyBorder="1" applyAlignment="1">
      <alignment vertical="center"/>
    </xf>
    <xf numFmtId="0" fontId="31" fillId="8" borderId="60" xfId="0" applyFont="1" applyFill="1" applyBorder="1" applyAlignment="1">
      <alignment vertical="center"/>
    </xf>
    <xf numFmtId="0" fontId="8" fillId="8" borderId="60" xfId="0" applyFont="1" applyFill="1" applyBorder="1" applyAlignment="1">
      <alignment vertical="center"/>
    </xf>
    <xf numFmtId="0" fontId="8" fillId="9" borderId="54" xfId="0" applyFont="1" applyFill="1" applyBorder="1" applyAlignment="1">
      <alignment horizontal="center" vertical="center"/>
    </xf>
    <xf numFmtId="0" fontId="31" fillId="4" borderId="59" xfId="0" applyFont="1" applyFill="1" applyBorder="1" applyAlignment="1">
      <alignment horizontal="center" vertical="center"/>
    </xf>
    <xf numFmtId="0" fontId="5" fillId="0" borderId="63" xfId="0" applyFont="1" applyFill="1" applyBorder="1" applyAlignment="1">
      <alignment horizontal="center" vertical="center"/>
    </xf>
    <xf numFmtId="0" fontId="8" fillId="0" borderId="12" xfId="0" applyFont="1" applyFill="1" applyBorder="1" applyAlignment="1">
      <alignment horizontal="left" vertical="center"/>
    </xf>
    <xf numFmtId="0" fontId="8" fillId="0" borderId="11" xfId="0" applyFont="1" applyFill="1" applyBorder="1" applyAlignment="1">
      <alignment horizontal="left" vertical="center"/>
    </xf>
    <xf numFmtId="0" fontId="8" fillId="0" borderId="53" xfId="0" applyFont="1" applyFill="1" applyBorder="1" applyAlignment="1">
      <alignment horizontal="left" vertical="center"/>
    </xf>
    <xf numFmtId="0" fontId="32" fillId="0" borderId="0" xfId="0" applyFont="1" applyAlignment="1">
      <alignment vertical="center"/>
    </xf>
    <xf numFmtId="0" fontId="31" fillId="0" borderId="16" xfId="0" applyFont="1" applyBorder="1" applyAlignment="1">
      <alignment horizontal="center" vertical="center"/>
    </xf>
    <xf numFmtId="177" fontId="8" fillId="0" borderId="10" xfId="0" applyNumberFormat="1" applyFont="1" applyFill="1" applyBorder="1" applyAlignment="1">
      <alignment horizontal="center" vertical="center"/>
    </xf>
    <xf numFmtId="0" fontId="8" fillId="8" borderId="33" xfId="0" applyFont="1" applyFill="1" applyBorder="1" applyAlignment="1">
      <alignment horizontal="center" vertical="center"/>
    </xf>
    <xf numFmtId="0" fontId="31" fillId="8" borderId="17" xfId="0" applyFont="1" applyFill="1" applyBorder="1" applyAlignment="1">
      <alignment horizontal="center" vertical="center"/>
    </xf>
    <xf numFmtId="0" fontId="8" fillId="8" borderId="17" xfId="0" applyFont="1" applyFill="1" applyBorder="1" applyAlignment="1">
      <alignment horizontal="center" vertical="center"/>
    </xf>
    <xf numFmtId="0" fontId="8" fillId="8" borderId="56" xfId="0" applyFont="1" applyFill="1" applyBorder="1" applyAlignment="1">
      <alignment horizontal="center" vertical="center"/>
    </xf>
    <xf numFmtId="0" fontId="8" fillId="8" borderId="58" xfId="0" applyFont="1" applyFill="1" applyBorder="1" applyAlignment="1">
      <alignment horizontal="center" vertical="center"/>
    </xf>
    <xf numFmtId="0" fontId="31" fillId="10" borderId="33" xfId="0" applyFont="1" applyFill="1" applyBorder="1" applyAlignment="1">
      <alignment horizontal="center" vertical="center"/>
    </xf>
    <xf numFmtId="0" fontId="31" fillId="7" borderId="64" xfId="0" applyFont="1" applyFill="1" applyBorder="1" applyAlignment="1">
      <alignment horizontal="right" vertical="center"/>
    </xf>
    <xf numFmtId="0" fontId="31" fillId="10" borderId="65" xfId="0" applyFont="1" applyFill="1" applyBorder="1" applyAlignment="1">
      <alignment horizontal="right" vertical="center"/>
    </xf>
    <xf numFmtId="0" fontId="33" fillId="0" borderId="0" xfId="0" applyFont="1">
      <alignment vertical="center"/>
    </xf>
    <xf numFmtId="178" fontId="8" fillId="0" borderId="66" xfId="0" applyNumberFormat="1" applyFont="1" applyFill="1" applyBorder="1" applyAlignment="1">
      <alignment horizontal="center" vertical="center"/>
    </xf>
    <xf numFmtId="180" fontId="8" fillId="0" borderId="8" xfId="6" applyNumberFormat="1" applyFont="1" applyFill="1" applyBorder="1" applyAlignment="1">
      <alignment horizontal="center" vertical="center"/>
    </xf>
    <xf numFmtId="180" fontId="8" fillId="0" borderId="69" xfId="6" applyNumberFormat="1" applyFont="1" applyFill="1" applyBorder="1" applyAlignment="1">
      <alignment horizontal="center" vertical="center"/>
    </xf>
    <xf numFmtId="178" fontId="8" fillId="0" borderId="20" xfId="0" applyNumberFormat="1" applyFont="1" applyFill="1" applyBorder="1" applyAlignment="1">
      <alignment horizontal="center" vertical="center"/>
    </xf>
    <xf numFmtId="178" fontId="8" fillId="0" borderId="33" xfId="0" applyNumberFormat="1" applyFont="1" applyFill="1" applyBorder="1" applyAlignment="1">
      <alignment horizontal="center" vertical="center"/>
    </xf>
    <xf numFmtId="180" fontId="8" fillId="0" borderId="52" xfId="0" applyNumberFormat="1" applyFont="1" applyFill="1" applyBorder="1" applyAlignment="1">
      <alignment horizontal="center" vertical="center"/>
    </xf>
    <xf numFmtId="180" fontId="8" fillId="0" borderId="11" xfId="0" applyNumberFormat="1" applyFont="1" applyFill="1" applyBorder="1" applyAlignment="1">
      <alignment horizontal="center" vertical="center"/>
    </xf>
    <xf numFmtId="180" fontId="8" fillId="0" borderId="53" xfId="0" applyNumberFormat="1" applyFont="1" applyFill="1" applyBorder="1" applyAlignment="1">
      <alignment horizontal="center" vertical="center"/>
    </xf>
    <xf numFmtId="180" fontId="8" fillId="0" borderId="70" xfId="0" applyNumberFormat="1" applyFont="1" applyFill="1" applyBorder="1" applyAlignment="1">
      <alignment horizontal="center" vertical="center"/>
    </xf>
    <xf numFmtId="180" fontId="8" fillId="0" borderId="71" xfId="0" applyNumberFormat="1" applyFont="1" applyFill="1" applyBorder="1" applyAlignment="1">
      <alignment horizontal="center" vertical="center"/>
    </xf>
    <xf numFmtId="176" fontId="8" fillId="0" borderId="12" xfId="0" applyNumberFormat="1" applyFont="1" applyFill="1" applyBorder="1" applyAlignment="1">
      <alignment horizontal="center" vertical="center"/>
    </xf>
    <xf numFmtId="176" fontId="8" fillId="0" borderId="18" xfId="0" applyNumberFormat="1" applyFont="1" applyFill="1" applyBorder="1" applyAlignment="1">
      <alignment horizontal="center" vertical="center"/>
    </xf>
    <xf numFmtId="176" fontId="8" fillId="0" borderId="17" xfId="0" applyNumberFormat="1" applyFont="1" applyFill="1" applyBorder="1" applyAlignment="1">
      <alignment horizontal="center" vertical="center"/>
    </xf>
    <xf numFmtId="176" fontId="8" fillId="0" borderId="71" xfId="0" applyNumberFormat="1" applyFont="1" applyFill="1" applyBorder="1" applyAlignment="1">
      <alignment horizontal="center" vertical="center"/>
    </xf>
    <xf numFmtId="179" fontId="8" fillId="0" borderId="12" xfId="0" applyNumberFormat="1" applyFont="1" applyFill="1" applyBorder="1" applyAlignment="1">
      <alignment horizontal="center" vertical="center"/>
    </xf>
    <xf numFmtId="179" fontId="8" fillId="0" borderId="18" xfId="0" applyNumberFormat="1" applyFont="1" applyFill="1" applyBorder="1" applyAlignment="1">
      <alignment horizontal="center" vertical="center"/>
    </xf>
    <xf numFmtId="179" fontId="8" fillId="0" borderId="17" xfId="0" applyNumberFormat="1" applyFont="1" applyFill="1" applyBorder="1" applyAlignment="1">
      <alignment horizontal="center" vertical="center"/>
    </xf>
    <xf numFmtId="178" fontId="24" fillId="3" borderId="8" xfId="0" applyNumberFormat="1" applyFont="1" applyFill="1" applyBorder="1" applyAlignment="1">
      <alignment horizontal="center" vertical="center"/>
    </xf>
    <xf numFmtId="178" fontId="24" fillId="3" borderId="36" xfId="0" applyNumberFormat="1" applyFont="1" applyFill="1" applyBorder="1" applyAlignment="1">
      <alignment horizontal="center" vertical="center"/>
    </xf>
    <xf numFmtId="0" fontId="8" fillId="0" borderId="27" xfId="0" applyFont="1" applyFill="1" applyBorder="1" applyAlignment="1">
      <alignment horizontal="left" vertical="center"/>
    </xf>
    <xf numFmtId="0" fontId="8" fillId="8" borderId="6" xfId="0" applyFont="1" applyFill="1" applyBorder="1" applyAlignment="1">
      <alignment horizontal="right" vertical="center"/>
    </xf>
    <xf numFmtId="0" fontId="8" fillId="8" borderId="72" xfId="0" applyFont="1" applyFill="1" applyBorder="1" applyAlignment="1">
      <alignment horizontal="right" vertical="center"/>
    </xf>
    <xf numFmtId="0" fontId="34" fillId="0" borderId="0" xfId="0" applyFont="1" applyAlignment="1">
      <alignment horizontal="center" vertical="center"/>
    </xf>
    <xf numFmtId="0" fontId="34" fillId="0" borderId="0" xfId="0" applyFont="1" applyAlignment="1">
      <alignment horizontal="left" vertical="center"/>
    </xf>
    <xf numFmtId="177" fontId="31" fillId="0" borderId="7" xfId="0" applyNumberFormat="1" applyFont="1" applyBorder="1">
      <alignment vertical="center"/>
    </xf>
    <xf numFmtId="177" fontId="31" fillId="0" borderId="73" xfId="0" applyNumberFormat="1" applyFont="1" applyBorder="1">
      <alignment vertical="center"/>
    </xf>
    <xf numFmtId="177" fontId="31" fillId="0" borderId="46" xfId="0" applyNumberFormat="1" applyFont="1" applyBorder="1">
      <alignment vertical="center"/>
    </xf>
    <xf numFmtId="177" fontId="31" fillId="0" borderId="35" xfId="0" applyNumberFormat="1" applyFont="1" applyBorder="1">
      <alignment vertical="center"/>
    </xf>
    <xf numFmtId="177" fontId="31" fillId="0" borderId="41" xfId="0" applyNumberFormat="1" applyFont="1" applyBorder="1">
      <alignment vertical="center"/>
    </xf>
    <xf numFmtId="177" fontId="8" fillId="0" borderId="21" xfId="0" applyNumberFormat="1" applyFont="1" applyFill="1" applyBorder="1" applyAlignment="1">
      <alignment horizontal="center" vertical="center"/>
    </xf>
    <xf numFmtId="177" fontId="8" fillId="0" borderId="75" xfId="0" applyNumberFormat="1" applyFont="1" applyFill="1" applyBorder="1" applyAlignment="1">
      <alignment horizontal="center" vertical="center"/>
    </xf>
    <xf numFmtId="177" fontId="8" fillId="0" borderId="74" xfId="0" applyNumberFormat="1" applyFont="1" applyFill="1" applyBorder="1" applyAlignment="1">
      <alignment horizontal="center" vertical="center"/>
    </xf>
    <xf numFmtId="177" fontId="8" fillId="0" borderId="36" xfId="0" applyNumberFormat="1" applyFont="1" applyFill="1" applyBorder="1" applyAlignment="1">
      <alignment horizontal="center" vertical="center"/>
    </xf>
    <xf numFmtId="180" fontId="8" fillId="0" borderId="36" xfId="6" applyNumberFormat="1" applyFont="1" applyFill="1" applyBorder="1" applyAlignment="1">
      <alignment horizontal="center" vertical="center"/>
    </xf>
    <xf numFmtId="178" fontId="8" fillId="0" borderId="21" xfId="0" applyNumberFormat="1" applyFont="1" applyFill="1" applyBorder="1" applyAlignment="1">
      <alignment horizontal="center" vertical="center"/>
    </xf>
    <xf numFmtId="179" fontId="8" fillId="0" borderId="75" xfId="0" applyNumberFormat="1" applyFont="1" applyFill="1" applyBorder="1" applyAlignment="1">
      <alignment horizontal="center" vertical="center"/>
    </xf>
    <xf numFmtId="180" fontId="8" fillId="0" borderId="76" xfId="0" applyNumberFormat="1" applyFont="1" applyFill="1" applyBorder="1" applyAlignment="1">
      <alignment horizontal="center" vertical="center"/>
    </xf>
    <xf numFmtId="180" fontId="8" fillId="0" borderId="36" xfId="0" applyNumberFormat="1" applyFont="1" applyFill="1" applyBorder="1" applyAlignment="1">
      <alignment horizontal="center" vertical="center"/>
    </xf>
    <xf numFmtId="180" fontId="8" fillId="0" borderId="77" xfId="0" applyNumberFormat="1" applyFont="1" applyFill="1" applyBorder="1" applyAlignment="1">
      <alignment horizontal="center" vertical="center"/>
    </xf>
    <xf numFmtId="176" fontId="8" fillId="0" borderId="75" xfId="0" applyNumberFormat="1" applyFont="1" applyFill="1" applyBorder="1" applyAlignment="1">
      <alignment horizontal="center" vertical="center"/>
    </xf>
    <xf numFmtId="178" fontId="8" fillId="0" borderId="75" xfId="0" applyNumberFormat="1" applyFont="1" applyFill="1" applyBorder="1" applyAlignment="1">
      <alignment horizontal="center" vertical="center"/>
    </xf>
    <xf numFmtId="0" fontId="8" fillId="0" borderId="75" xfId="0" applyFont="1" applyFill="1" applyBorder="1" applyAlignment="1">
      <alignment horizontal="center" vertical="center"/>
    </xf>
    <xf numFmtId="176" fontId="8" fillId="0" borderId="70" xfId="0" applyNumberFormat="1" applyFont="1" applyFill="1" applyBorder="1" applyAlignment="1">
      <alignment horizontal="center" vertical="center"/>
    </xf>
    <xf numFmtId="176" fontId="8" fillId="0" borderId="69" xfId="0" applyNumberFormat="1" applyFont="1" applyFill="1" applyBorder="1" applyAlignment="1">
      <alignment horizontal="center" vertical="center"/>
    </xf>
    <xf numFmtId="0" fontId="31" fillId="6" borderId="78" xfId="0" applyFont="1" applyFill="1" applyBorder="1" applyAlignment="1">
      <alignment horizontal="right" vertical="center"/>
    </xf>
    <xf numFmtId="179" fontId="8" fillId="0" borderId="52" xfId="0" applyNumberFormat="1" applyFont="1" applyFill="1" applyBorder="1" applyAlignment="1">
      <alignment horizontal="center" vertical="center"/>
    </xf>
    <xf numFmtId="179" fontId="8" fillId="0" borderId="11" xfId="0" applyNumberFormat="1" applyFont="1" applyFill="1" applyBorder="1" applyAlignment="1">
      <alignment horizontal="center" vertical="center"/>
    </xf>
    <xf numFmtId="179" fontId="8" fillId="0" borderId="51" xfId="0" applyNumberFormat="1" applyFont="1" applyFill="1" applyBorder="1" applyAlignment="1">
      <alignment horizontal="center" vertical="center"/>
    </xf>
    <xf numFmtId="183" fontId="8" fillId="0" borderId="12" xfId="0" applyNumberFormat="1" applyFont="1" applyFill="1" applyBorder="1" applyAlignment="1">
      <alignment horizontal="center" vertical="center"/>
    </xf>
    <xf numFmtId="183" fontId="8" fillId="0" borderId="27" xfId="0" applyNumberFormat="1" applyFont="1" applyFill="1" applyBorder="1" applyAlignment="1">
      <alignment horizontal="center" vertical="center"/>
    </xf>
    <xf numFmtId="0" fontId="33" fillId="0" borderId="81" xfId="0" applyFont="1" applyBorder="1">
      <alignment vertical="center"/>
    </xf>
    <xf numFmtId="0" fontId="8" fillId="0" borderId="11" xfId="0" applyFont="1" applyFill="1" applyBorder="1" applyAlignment="1">
      <alignment horizontal="center" vertical="center"/>
    </xf>
    <xf numFmtId="176" fontId="8" fillId="0" borderId="7" xfId="0" applyNumberFormat="1" applyFont="1" applyFill="1" applyBorder="1" applyAlignment="1">
      <alignment horizontal="center" vertical="center"/>
    </xf>
    <xf numFmtId="180" fontId="8" fillId="0" borderId="8" xfId="0" applyNumberFormat="1" applyFont="1" applyFill="1" applyBorder="1" applyAlignment="1">
      <alignment horizontal="center" vertical="center"/>
    </xf>
    <xf numFmtId="178" fontId="8" fillId="0" borderId="12" xfId="0" applyNumberFormat="1" applyFont="1" applyFill="1" applyBorder="1" applyAlignment="1">
      <alignment horizontal="center" vertical="center"/>
    </xf>
    <xf numFmtId="176" fontId="8" fillId="0" borderId="85" xfId="0" applyNumberFormat="1" applyFont="1" applyFill="1" applyBorder="1" applyAlignment="1">
      <alignment horizontal="center" vertical="center"/>
    </xf>
    <xf numFmtId="179" fontId="8" fillId="0" borderId="76" xfId="0" applyNumberFormat="1" applyFont="1" applyFill="1" applyBorder="1" applyAlignment="1">
      <alignment horizontal="center" vertical="center"/>
    </xf>
    <xf numFmtId="176" fontId="8" fillId="0" borderId="36" xfId="0" applyNumberFormat="1" applyFont="1" applyFill="1" applyBorder="1" applyAlignment="1">
      <alignment horizontal="center" vertical="center"/>
    </xf>
    <xf numFmtId="0" fontId="8" fillId="0" borderId="33" xfId="0" applyFont="1" applyFill="1" applyBorder="1" applyAlignment="1">
      <alignment horizontal="center" vertical="center"/>
    </xf>
    <xf numFmtId="176" fontId="8" fillId="0" borderId="27" xfId="0" applyNumberFormat="1" applyFont="1" applyFill="1" applyBorder="1" applyAlignment="1">
      <alignment horizontal="center" vertical="center"/>
    </xf>
    <xf numFmtId="0" fontId="31" fillId="0" borderId="0" xfId="0" applyFont="1" applyBorder="1" applyAlignment="1">
      <alignment horizontal="center" vertical="center"/>
    </xf>
    <xf numFmtId="177" fontId="31" fillId="0" borderId="0" xfId="0" applyNumberFormat="1" applyFont="1" applyBorder="1">
      <alignment vertical="center"/>
    </xf>
    <xf numFmtId="0" fontId="8" fillId="0" borderId="21" xfId="0" applyFont="1" applyFill="1" applyBorder="1" applyAlignment="1">
      <alignment horizontal="center" vertical="center"/>
    </xf>
    <xf numFmtId="0" fontId="20" fillId="3" borderId="7" xfId="5" applyFont="1" applyFill="1" applyBorder="1" applyAlignment="1">
      <alignment horizontal="center" vertical="center"/>
    </xf>
    <xf numFmtId="0" fontId="20" fillId="3" borderId="11" xfId="5" applyFont="1" applyFill="1" applyBorder="1" applyAlignment="1">
      <alignment horizontal="center" vertical="center"/>
    </xf>
    <xf numFmtId="0" fontId="20" fillId="3" borderId="12" xfId="5" applyFont="1" applyFill="1" applyBorder="1" applyAlignment="1">
      <alignment horizontal="center" vertical="center"/>
    </xf>
    <xf numFmtId="0" fontId="20" fillId="3" borderId="8" xfId="5" applyFont="1" applyFill="1" applyBorder="1" applyAlignment="1">
      <alignment horizontal="center" vertical="center"/>
    </xf>
    <xf numFmtId="176" fontId="8" fillId="0" borderId="11" xfId="5" applyNumberFormat="1" applyFont="1" applyFill="1" applyBorder="1" applyAlignment="1">
      <alignment horizontal="center" vertical="center"/>
    </xf>
    <xf numFmtId="176" fontId="8" fillId="0" borderId="12" xfId="5" applyNumberFormat="1" applyFont="1" applyFill="1" applyBorder="1" applyAlignment="1">
      <alignment horizontal="center" vertical="center"/>
    </xf>
    <xf numFmtId="176" fontId="8" fillId="0" borderId="8" xfId="5" applyNumberFormat="1" applyFont="1" applyFill="1" applyBorder="1" applyAlignment="1">
      <alignment horizontal="center" vertical="center"/>
    </xf>
    <xf numFmtId="0" fontId="8" fillId="0" borderId="12" xfId="5" applyFont="1" applyFill="1" applyBorder="1" applyAlignment="1">
      <alignment horizontal="center" vertical="center"/>
    </xf>
    <xf numFmtId="0" fontId="8" fillId="0" borderId="8" xfId="5" applyFont="1" applyFill="1" applyBorder="1" applyAlignment="1">
      <alignment horizontal="center" vertical="center"/>
    </xf>
    <xf numFmtId="2" fontId="31" fillId="0" borderId="16" xfId="0" applyNumberFormat="1" applyFont="1" applyBorder="1" applyAlignment="1">
      <alignment horizontal="center" vertical="center"/>
    </xf>
    <xf numFmtId="0" fontId="8" fillId="4" borderId="36" xfId="0" applyFont="1" applyFill="1" applyBorder="1" applyAlignment="1" applyProtection="1">
      <alignment horizontal="center" vertical="center"/>
    </xf>
    <xf numFmtId="0" fontId="8" fillId="8" borderId="65" xfId="0" applyFont="1" applyFill="1" applyBorder="1" applyAlignment="1">
      <alignment horizontal="right" vertical="center"/>
    </xf>
    <xf numFmtId="0" fontId="31" fillId="8" borderId="78" xfId="0" applyFont="1" applyFill="1" applyBorder="1" applyAlignment="1">
      <alignment horizontal="right" vertical="center"/>
    </xf>
    <xf numFmtId="180" fontId="8" fillId="0" borderId="12" xfId="0" applyNumberFormat="1" applyFont="1" applyFill="1" applyBorder="1" applyAlignment="1">
      <alignment horizontal="center" vertical="center"/>
    </xf>
    <xf numFmtId="180" fontId="8" fillId="0" borderId="18" xfId="0" applyNumberFormat="1" applyFont="1" applyFill="1" applyBorder="1" applyAlignment="1">
      <alignment horizontal="center" vertical="center"/>
    </xf>
    <xf numFmtId="180" fontId="8" fillId="0" borderId="17" xfId="0" applyNumberFormat="1" applyFont="1" applyFill="1" applyBorder="1" applyAlignment="1">
      <alignment horizontal="center" vertical="center"/>
    </xf>
    <xf numFmtId="180" fontId="8" fillId="0" borderId="48" xfId="6" applyNumberFormat="1" applyFont="1" applyFill="1" applyBorder="1" applyAlignment="1">
      <alignment horizontal="center" vertical="center"/>
    </xf>
    <xf numFmtId="180" fontId="8" fillId="0" borderId="43" xfId="6" applyNumberFormat="1" applyFont="1" applyFill="1" applyBorder="1" applyAlignment="1">
      <alignment horizontal="center" vertical="center"/>
    </xf>
    <xf numFmtId="180" fontId="8" fillId="0" borderId="86" xfId="6" applyNumberFormat="1" applyFont="1" applyFill="1" applyBorder="1" applyAlignment="1">
      <alignment horizontal="center" vertical="center"/>
    </xf>
    <xf numFmtId="0" fontId="31" fillId="9" borderId="119" xfId="0" applyFont="1" applyFill="1" applyBorder="1" applyAlignment="1">
      <alignment horizontal="center" vertical="center"/>
    </xf>
    <xf numFmtId="0" fontId="31" fillId="9" borderId="2" xfId="0" applyFont="1" applyFill="1" applyBorder="1" applyAlignment="1">
      <alignment horizontal="right" vertical="center"/>
    </xf>
    <xf numFmtId="180" fontId="8" fillId="0" borderId="75" xfId="0" applyNumberFormat="1" applyFont="1" applyFill="1" applyBorder="1" applyAlignment="1">
      <alignment horizontal="center" vertical="center"/>
    </xf>
    <xf numFmtId="178" fontId="37" fillId="0" borderId="0" xfId="0" applyNumberFormat="1" applyFont="1" applyBorder="1" applyAlignment="1">
      <alignment horizontal="center" vertical="center"/>
    </xf>
    <xf numFmtId="177" fontId="36" fillId="0" borderId="48" xfId="11" applyNumberFormat="1" applyFont="1" applyFill="1" applyBorder="1" applyAlignment="1">
      <alignment horizontal="center" vertical="center"/>
    </xf>
    <xf numFmtId="179" fontId="36" fillId="0" borderId="11" xfId="9" applyNumberFormat="1" applyFont="1" applyFill="1" applyBorder="1" applyAlignment="1">
      <alignment horizontal="center" vertical="center"/>
    </xf>
    <xf numFmtId="179" fontId="36" fillId="0" borderId="12" xfId="9" applyNumberFormat="1" applyFont="1" applyFill="1" applyBorder="1" applyAlignment="1">
      <alignment horizontal="center" vertical="center"/>
    </xf>
    <xf numFmtId="179" fontId="36" fillId="0" borderId="18" xfId="9" applyNumberFormat="1" applyFont="1" applyFill="1" applyBorder="1" applyAlignment="1">
      <alignment horizontal="center" vertical="center"/>
    </xf>
    <xf numFmtId="179" fontId="36" fillId="0" borderId="17" xfId="9" applyNumberFormat="1" applyFont="1" applyFill="1" applyBorder="1" applyAlignment="1">
      <alignment horizontal="center" vertical="center"/>
    </xf>
    <xf numFmtId="179" fontId="36" fillId="0" borderId="51" xfId="9" applyNumberFormat="1" applyFont="1" applyFill="1" applyBorder="1" applyAlignment="1">
      <alignment horizontal="center" vertical="center"/>
    </xf>
    <xf numFmtId="179" fontId="36" fillId="0" borderId="52" xfId="9" applyNumberFormat="1" applyFont="1" applyFill="1" applyBorder="1" applyAlignment="1">
      <alignment horizontal="center" vertical="center"/>
    </xf>
    <xf numFmtId="0" fontId="8" fillId="0" borderId="12" xfId="5" applyFont="1" applyFill="1" applyBorder="1" applyAlignment="1">
      <alignment horizontal="left" vertical="center" shrinkToFit="1"/>
    </xf>
    <xf numFmtId="0" fontId="8" fillId="0" borderId="12" xfId="5" applyFont="1" applyFill="1" applyBorder="1" applyAlignment="1">
      <alignment horizontal="distributed" vertical="center"/>
    </xf>
    <xf numFmtId="0" fontId="8" fillId="0" borderId="45" xfId="5" applyFont="1" applyFill="1" applyBorder="1" applyAlignment="1">
      <alignment horizontal="distributed" vertical="center"/>
    </xf>
    <xf numFmtId="0" fontId="8" fillId="0" borderId="45" xfId="5" applyFont="1" applyFill="1" applyBorder="1" applyAlignment="1">
      <alignment horizontal="distributed" vertical="center" wrapText="1"/>
    </xf>
    <xf numFmtId="0" fontId="8" fillId="0" borderId="4" xfId="5" applyFont="1" applyFill="1" applyBorder="1" applyAlignment="1">
      <alignment horizontal="center" vertical="center"/>
    </xf>
    <xf numFmtId="177" fontId="31" fillId="0" borderId="122" xfId="0" applyNumberFormat="1" applyFont="1" applyBorder="1">
      <alignment vertical="center"/>
    </xf>
    <xf numFmtId="177" fontId="31" fillId="0" borderId="106" xfId="0" applyNumberFormat="1" applyFont="1" applyBorder="1">
      <alignment vertical="center"/>
    </xf>
    <xf numFmtId="177" fontId="31" fillId="0" borderId="68" xfId="0" applyNumberFormat="1" applyFont="1" applyBorder="1">
      <alignment vertical="center"/>
    </xf>
    <xf numFmtId="0" fontId="31" fillId="10" borderId="70" xfId="0" applyFont="1" applyFill="1" applyBorder="1" applyAlignment="1">
      <alignment horizontal="center" vertical="center"/>
    </xf>
    <xf numFmtId="0" fontId="31" fillId="10" borderId="58" xfId="0" applyFont="1" applyFill="1" applyBorder="1" applyAlignment="1">
      <alignment vertical="center"/>
    </xf>
    <xf numFmtId="0" fontId="31" fillId="10" borderId="43" xfId="0" applyFont="1" applyFill="1" applyBorder="1" applyAlignment="1">
      <alignment horizontal="right" vertical="center"/>
    </xf>
    <xf numFmtId="0" fontId="31" fillId="16" borderId="66" xfId="0" applyFont="1" applyFill="1" applyBorder="1" applyAlignment="1">
      <alignment horizontal="center" vertical="center"/>
    </xf>
    <xf numFmtId="0" fontId="31" fillId="16" borderId="121" xfId="0" applyFont="1" applyFill="1" applyBorder="1" applyAlignment="1">
      <alignment vertical="center"/>
    </xf>
    <xf numFmtId="0" fontId="31" fillId="16" borderId="62" xfId="0" applyFont="1" applyFill="1" applyBorder="1" applyAlignment="1">
      <alignment horizontal="right" vertical="center"/>
    </xf>
    <xf numFmtId="0" fontId="33" fillId="0" borderId="83" xfId="0" applyFont="1" applyBorder="1">
      <alignment vertical="center"/>
    </xf>
    <xf numFmtId="0" fontId="33" fillId="0" borderId="0" xfId="0" applyFont="1" applyBorder="1">
      <alignment vertical="center"/>
    </xf>
    <xf numFmtId="0" fontId="8" fillId="0" borderId="9" xfId="5" quotePrefix="1" applyFont="1" applyFill="1" applyBorder="1" applyAlignment="1">
      <alignment horizontal="center" vertical="center"/>
    </xf>
    <xf numFmtId="0" fontId="8" fillId="0" borderId="11" xfId="5" applyFont="1" applyFill="1" applyBorder="1" applyAlignment="1">
      <alignment horizontal="center" vertical="center"/>
    </xf>
    <xf numFmtId="0" fontId="8" fillId="0" borderId="11" xfId="5" quotePrefix="1" applyFont="1" applyFill="1" applyBorder="1" applyAlignment="1">
      <alignment horizontal="center" vertical="center"/>
    </xf>
    <xf numFmtId="0" fontId="8" fillId="0" borderId="38" xfId="5" applyFont="1" applyFill="1" applyBorder="1" applyAlignment="1">
      <alignment horizontal="center" vertical="center"/>
    </xf>
    <xf numFmtId="0" fontId="8" fillId="0" borderId="12" xfId="0" applyFont="1" applyFill="1" applyBorder="1" applyAlignment="1">
      <alignment horizontal="center" vertical="center"/>
    </xf>
    <xf numFmtId="0" fontId="8" fillId="0" borderId="86" xfId="0" applyFont="1" applyFill="1" applyBorder="1" applyAlignment="1">
      <alignment horizontal="center" vertical="center"/>
    </xf>
    <xf numFmtId="0" fontId="31" fillId="19" borderId="55" xfId="0" applyFont="1" applyFill="1" applyBorder="1" applyAlignment="1">
      <alignment horizontal="center" vertical="center"/>
    </xf>
    <xf numFmtId="0" fontId="8" fillId="19" borderId="60" xfId="0" applyFont="1" applyFill="1" applyBorder="1" applyAlignment="1">
      <alignment horizontal="center" vertical="center"/>
    </xf>
    <xf numFmtId="0" fontId="31" fillId="19" borderId="45" xfId="0" applyFont="1" applyFill="1" applyBorder="1" applyAlignment="1">
      <alignment horizontal="right" vertical="center"/>
    </xf>
    <xf numFmtId="181" fontId="8" fillId="0" borderId="17" xfId="0" applyNumberFormat="1" applyFont="1" applyFill="1" applyBorder="1" applyAlignment="1">
      <alignment horizontal="center" vertical="center"/>
    </xf>
    <xf numFmtId="181" fontId="8" fillId="0" borderId="67" xfId="0" applyNumberFormat="1" applyFont="1" applyFill="1" applyBorder="1" applyAlignment="1">
      <alignment horizontal="center" vertical="center"/>
    </xf>
    <xf numFmtId="181" fontId="8" fillId="0" borderId="66" xfId="0" applyNumberFormat="1" applyFont="1" applyFill="1" applyBorder="1" applyAlignment="1">
      <alignment horizontal="center" vertical="center"/>
    </xf>
    <xf numFmtId="181" fontId="8" fillId="0" borderId="53" xfId="0" applyNumberFormat="1" applyFont="1" applyFill="1" applyBorder="1" applyAlignment="1">
      <alignment horizontal="center" vertical="center"/>
    </xf>
    <xf numFmtId="181" fontId="8" fillId="0" borderId="27" xfId="0" applyNumberFormat="1" applyFont="1" applyFill="1" applyBorder="1" applyAlignment="1">
      <alignment horizontal="center" vertical="center"/>
    </xf>
    <xf numFmtId="181" fontId="8" fillId="0" borderId="68" xfId="0" applyNumberFormat="1" applyFont="1" applyFill="1" applyBorder="1" applyAlignment="1">
      <alignment horizontal="center" vertical="center"/>
    </xf>
    <xf numFmtId="0" fontId="31" fillId="19" borderId="38" xfId="0" applyFont="1" applyFill="1" applyBorder="1" applyAlignment="1">
      <alignment horizontal="right" vertical="center"/>
    </xf>
    <xf numFmtId="178" fontId="8" fillId="0" borderId="86" xfId="0" applyNumberFormat="1" applyFont="1" applyFill="1" applyBorder="1" applyAlignment="1">
      <alignment horizontal="center" vertical="center"/>
    </xf>
    <xf numFmtId="178" fontId="8" fillId="0" borderId="70" xfId="0" applyNumberFormat="1" applyFont="1" applyFill="1" applyBorder="1" applyAlignment="1">
      <alignment horizontal="center" vertical="center"/>
    </xf>
    <xf numFmtId="178" fontId="8" fillId="0" borderId="71" xfId="0" applyNumberFormat="1" applyFont="1" applyFill="1" applyBorder="1" applyAlignment="1">
      <alignment horizontal="center" vertical="center"/>
    </xf>
    <xf numFmtId="0" fontId="8" fillId="19" borderId="61" xfId="0" applyFont="1" applyFill="1" applyBorder="1" applyAlignment="1">
      <alignment horizontal="center" vertical="center"/>
    </xf>
    <xf numFmtId="0" fontId="31" fillId="19" borderId="124" xfId="0" applyFont="1" applyFill="1" applyBorder="1" applyAlignment="1">
      <alignment horizontal="right" vertical="center"/>
    </xf>
    <xf numFmtId="0" fontId="31" fillId="19" borderId="33" xfId="0" applyFont="1" applyFill="1" applyBorder="1" applyAlignment="1">
      <alignment horizontal="center" vertical="center"/>
    </xf>
    <xf numFmtId="0" fontId="31" fillId="19" borderId="86" xfId="0" applyFont="1" applyFill="1" applyBorder="1" applyAlignment="1">
      <alignment horizontal="center" vertical="center"/>
    </xf>
    <xf numFmtId="0" fontId="31" fillId="19" borderId="59" xfId="0" applyFont="1" applyFill="1" applyBorder="1" applyAlignment="1">
      <alignment vertical="center"/>
    </xf>
    <xf numFmtId="0" fontId="31" fillId="19" borderId="54" xfId="0" applyFont="1" applyFill="1" applyBorder="1" applyAlignment="1">
      <alignment vertical="center"/>
    </xf>
    <xf numFmtId="0" fontId="31" fillId="19" borderId="2" xfId="0" applyFont="1" applyFill="1" applyBorder="1" applyAlignment="1">
      <alignment horizontal="right" vertical="center"/>
    </xf>
    <xf numFmtId="0" fontId="31" fillId="19" borderId="5" xfId="0" applyFont="1" applyFill="1" applyBorder="1" applyAlignment="1">
      <alignment horizontal="right" vertical="center"/>
    </xf>
    <xf numFmtId="181" fontId="8" fillId="0" borderId="38" xfId="5" applyNumberFormat="1" applyFont="1" applyFill="1" applyBorder="1" applyAlignment="1">
      <alignment horizontal="center" vertical="center"/>
    </xf>
    <xf numFmtId="181" fontId="8" fillId="0" borderId="38" xfId="5" quotePrefix="1" applyNumberFormat="1" applyFont="1" applyFill="1" applyBorder="1" applyAlignment="1">
      <alignment horizontal="center" vertical="center"/>
    </xf>
    <xf numFmtId="181" fontId="8" fillId="0" borderId="11" xfId="5" quotePrefix="1" applyNumberFormat="1" applyFont="1" applyFill="1" applyBorder="1" applyAlignment="1">
      <alignment horizontal="center" vertical="center"/>
    </xf>
    <xf numFmtId="180" fontId="8" fillId="0" borderId="70" xfId="6" applyNumberFormat="1" applyFont="1" applyFill="1" applyBorder="1" applyAlignment="1">
      <alignment horizontal="center" vertical="center"/>
    </xf>
    <xf numFmtId="178" fontId="8" fillId="4" borderId="36" xfId="0" applyNumberFormat="1" applyFont="1" applyFill="1" applyBorder="1" applyAlignment="1">
      <alignment horizontal="center" vertical="center"/>
    </xf>
    <xf numFmtId="0" fontId="8" fillId="0" borderId="12" xfId="0" applyFont="1" applyFill="1" applyBorder="1" applyAlignment="1">
      <alignment horizontal="center" vertical="center"/>
    </xf>
    <xf numFmtId="0" fontId="8" fillId="0" borderId="9" xfId="0" applyFont="1" applyFill="1" applyBorder="1" applyAlignment="1">
      <alignment horizontal="center" vertical="center"/>
    </xf>
    <xf numFmtId="0" fontId="8" fillId="0" borderId="86" xfId="0" applyFont="1" applyFill="1" applyBorder="1" applyAlignment="1">
      <alignment horizontal="center" vertical="center"/>
    </xf>
    <xf numFmtId="0" fontId="5" fillId="0" borderId="126" xfId="0" applyFont="1" applyFill="1" applyBorder="1" applyAlignment="1">
      <alignment horizontal="center" vertical="center"/>
    </xf>
    <xf numFmtId="184" fontId="8" fillId="0" borderId="53" xfId="0" applyNumberFormat="1" applyFont="1" applyFill="1" applyBorder="1" applyAlignment="1">
      <alignment horizontal="center" vertical="center"/>
    </xf>
    <xf numFmtId="0" fontId="5" fillId="0" borderId="127" xfId="0" applyFont="1" applyFill="1" applyBorder="1" applyAlignment="1">
      <alignment horizontal="center" vertical="center"/>
    </xf>
    <xf numFmtId="0" fontId="33" fillId="0" borderId="128" xfId="0" applyFont="1" applyBorder="1">
      <alignment vertical="center"/>
    </xf>
    <xf numFmtId="0" fontId="33" fillId="0" borderId="62" xfId="0" applyFont="1" applyBorder="1">
      <alignment vertical="center"/>
    </xf>
    <xf numFmtId="178" fontId="8" fillId="0" borderId="77" xfId="0" applyNumberFormat="1" applyFont="1" applyFill="1" applyBorder="1" applyAlignment="1">
      <alignment horizontal="center" vertical="center"/>
    </xf>
    <xf numFmtId="178" fontId="8" fillId="0" borderId="125" xfId="0" applyNumberFormat="1" applyFont="1" applyFill="1" applyBorder="1" applyAlignment="1">
      <alignment horizontal="center" vertical="center"/>
    </xf>
    <xf numFmtId="181" fontId="8" fillId="0" borderId="76" xfId="0" applyNumberFormat="1" applyFont="1" applyFill="1" applyBorder="1" applyAlignment="1">
      <alignment horizontal="center" vertical="center"/>
    </xf>
    <xf numFmtId="181" fontId="8" fillId="0" borderId="75" xfId="0" applyNumberFormat="1" applyFont="1" applyFill="1" applyBorder="1" applyAlignment="1">
      <alignment horizontal="center" vertical="center"/>
    </xf>
    <xf numFmtId="181" fontId="8" fillId="0" borderId="129" xfId="0" applyNumberFormat="1" applyFont="1" applyFill="1" applyBorder="1" applyAlignment="1">
      <alignment horizontal="center" vertical="center"/>
    </xf>
    <xf numFmtId="0" fontId="8" fillId="0" borderId="36" xfId="0" applyFont="1" applyFill="1" applyBorder="1" applyAlignment="1">
      <alignment horizontal="center" vertical="center"/>
    </xf>
    <xf numFmtId="0" fontId="8" fillId="0" borderId="76" xfId="0" applyFont="1" applyFill="1" applyBorder="1" applyAlignment="1">
      <alignment horizontal="center" vertical="center"/>
    </xf>
    <xf numFmtId="177" fontId="8" fillId="0" borderId="77" xfId="0" applyNumberFormat="1" applyFont="1" applyFill="1" applyBorder="1" applyAlignment="1">
      <alignment horizontal="center" vertical="center"/>
    </xf>
    <xf numFmtId="0" fontId="8" fillId="0" borderId="125" xfId="0" applyFont="1" applyFill="1" applyBorder="1" applyAlignment="1">
      <alignment horizontal="center" vertical="center"/>
    </xf>
    <xf numFmtId="0" fontId="8" fillId="0" borderId="12" xfId="0" applyFont="1" applyFill="1" applyBorder="1" applyAlignment="1">
      <alignment horizontal="center" vertical="center"/>
    </xf>
    <xf numFmtId="0" fontId="8" fillId="0" borderId="9" xfId="0" applyFont="1" applyFill="1" applyBorder="1" applyAlignment="1">
      <alignment horizontal="center" vertical="center"/>
    </xf>
    <xf numFmtId="0" fontId="8" fillId="0" borderId="17" xfId="0" applyFont="1" applyFill="1" applyBorder="1" applyAlignment="1">
      <alignment horizontal="center" vertical="center"/>
    </xf>
    <xf numFmtId="0" fontId="8" fillId="0" borderId="86" xfId="0" applyFont="1" applyFill="1" applyBorder="1" applyAlignment="1">
      <alignment horizontal="center" vertical="center"/>
    </xf>
    <xf numFmtId="0" fontId="5" fillId="0" borderId="16" xfId="0" applyFont="1" applyFill="1" applyBorder="1" applyAlignment="1">
      <alignment horizontal="center" vertical="center"/>
    </xf>
    <xf numFmtId="0" fontId="5" fillId="0" borderId="33" xfId="0" applyFont="1" applyFill="1" applyBorder="1" applyAlignment="1">
      <alignment horizontal="center" vertical="center"/>
    </xf>
    <xf numFmtId="0" fontId="5" fillId="0" borderId="2" xfId="0" applyFont="1" applyFill="1" applyBorder="1" applyAlignment="1">
      <alignment horizontal="center" vertical="center"/>
    </xf>
    <xf numFmtId="0" fontId="9" fillId="0" borderId="6" xfId="0" applyFont="1" applyBorder="1" applyAlignment="1">
      <alignment horizontal="center" vertical="center"/>
    </xf>
    <xf numFmtId="177" fontId="9" fillId="0" borderId="6" xfId="0" applyNumberFormat="1" applyFont="1" applyBorder="1" applyAlignment="1">
      <alignment horizontal="center" vertical="center"/>
    </xf>
    <xf numFmtId="0" fontId="8" fillId="0" borderId="18" xfId="0" applyFont="1" applyFill="1" applyBorder="1" applyAlignment="1">
      <alignment horizontal="center" vertical="center"/>
    </xf>
    <xf numFmtId="0" fontId="8" fillId="0" borderId="12" xfId="0" applyFont="1" applyFill="1" applyBorder="1" applyAlignment="1">
      <alignment horizontal="center" vertical="center"/>
    </xf>
    <xf numFmtId="0" fontId="8" fillId="0" borderId="17" xfId="0" applyFont="1" applyFill="1" applyBorder="1" applyAlignment="1">
      <alignment horizontal="center" vertical="center"/>
    </xf>
    <xf numFmtId="0" fontId="8" fillId="0" borderId="27" xfId="5" applyFont="1" applyFill="1" applyBorder="1" applyAlignment="1">
      <alignment horizontal="distributed" vertical="center" wrapText="1"/>
    </xf>
    <xf numFmtId="0" fontId="36" fillId="0" borderId="71" xfId="0" applyFont="1" applyFill="1" applyBorder="1" applyAlignment="1">
      <alignment horizontal="center" vertical="center" shrinkToFit="1"/>
    </xf>
    <xf numFmtId="181" fontId="8" fillId="0" borderId="130" xfId="5" quotePrefix="1" applyNumberFormat="1" applyFont="1" applyFill="1" applyBorder="1" applyAlignment="1">
      <alignment horizontal="center" vertical="center"/>
    </xf>
    <xf numFmtId="177" fontId="8" fillId="0" borderId="130" xfId="0" applyNumberFormat="1" applyFont="1" applyFill="1" applyBorder="1" applyAlignment="1">
      <alignment horizontal="center" vertical="center"/>
    </xf>
    <xf numFmtId="177" fontId="8" fillId="0" borderId="131" xfId="0" applyNumberFormat="1" applyFont="1" applyFill="1" applyBorder="1" applyAlignment="1">
      <alignment horizontal="center" vertical="center"/>
    </xf>
    <xf numFmtId="177" fontId="36" fillId="0" borderId="120" xfId="11" applyNumberFormat="1" applyFont="1" applyFill="1" applyBorder="1" applyAlignment="1">
      <alignment horizontal="center" vertical="center"/>
    </xf>
    <xf numFmtId="180" fontId="8" fillId="0" borderId="131" xfId="0" applyNumberFormat="1" applyFont="1" applyFill="1" applyBorder="1" applyAlignment="1">
      <alignment horizontal="center" vertical="center"/>
    </xf>
    <xf numFmtId="180" fontId="8" fillId="0" borderId="132" xfId="6" applyNumberFormat="1" applyFont="1" applyFill="1" applyBorder="1" applyAlignment="1">
      <alignment horizontal="center" vertical="center"/>
    </xf>
    <xf numFmtId="179" fontId="36" fillId="0" borderId="27" xfId="9" applyNumberFormat="1" applyFont="1" applyFill="1" applyBorder="1" applyAlignment="1">
      <alignment horizontal="center" vertical="center"/>
    </xf>
    <xf numFmtId="179" fontId="8" fillId="0" borderId="131" xfId="0" applyNumberFormat="1" applyFont="1" applyFill="1" applyBorder="1" applyAlignment="1">
      <alignment horizontal="center" vertical="center"/>
    </xf>
    <xf numFmtId="179" fontId="8" fillId="0" borderId="130" xfId="0" applyNumberFormat="1" applyFont="1" applyFill="1" applyBorder="1" applyAlignment="1">
      <alignment horizontal="center" vertical="center"/>
    </xf>
    <xf numFmtId="0" fontId="9" fillId="0" borderId="6" xfId="0" applyFont="1" applyBorder="1" applyAlignment="1">
      <alignment horizontal="center" vertical="center"/>
    </xf>
    <xf numFmtId="177" fontId="9" fillId="0" borderId="6" xfId="0" applyNumberFormat="1" applyFont="1" applyBorder="1" applyAlignment="1">
      <alignment horizontal="center" vertical="center"/>
    </xf>
    <xf numFmtId="178" fontId="30" fillId="5" borderId="117" xfId="0" applyNumberFormat="1" applyFont="1" applyFill="1" applyBorder="1" applyAlignment="1">
      <alignment horizontal="center" vertical="center"/>
    </xf>
    <xf numFmtId="178" fontId="30" fillId="5" borderId="135" xfId="0" applyNumberFormat="1" applyFont="1" applyFill="1" applyBorder="1" applyAlignment="1">
      <alignment horizontal="center" vertical="center"/>
    </xf>
    <xf numFmtId="178" fontId="30" fillId="5" borderId="134" xfId="0" applyNumberFormat="1" applyFont="1" applyFill="1" applyBorder="1" applyAlignment="1">
      <alignment horizontal="center" vertical="center"/>
    </xf>
    <xf numFmtId="0" fontId="30" fillId="0" borderId="133" xfId="0" applyFont="1" applyBorder="1" applyAlignment="1">
      <alignment horizontal="center" vertical="center"/>
    </xf>
    <xf numFmtId="178" fontId="30" fillId="5" borderId="136" xfId="0" applyNumberFormat="1" applyFont="1" applyFill="1" applyBorder="1" applyAlignment="1">
      <alignment horizontal="center" vertical="center"/>
    </xf>
    <xf numFmtId="0" fontId="0" fillId="0" borderId="137" xfId="0" applyBorder="1">
      <alignment vertical="center"/>
    </xf>
    <xf numFmtId="178" fontId="30" fillId="5" borderId="138" xfId="0" applyNumberFormat="1" applyFont="1" applyFill="1" applyBorder="1" applyAlignment="1">
      <alignment horizontal="center" vertical="center"/>
    </xf>
    <xf numFmtId="178" fontId="30" fillId="5" borderId="139" xfId="0" applyNumberFormat="1" applyFont="1" applyFill="1" applyBorder="1" applyAlignment="1">
      <alignment horizontal="center" vertical="center"/>
    </xf>
    <xf numFmtId="178" fontId="30" fillId="5" borderId="140" xfId="0" applyNumberFormat="1" applyFont="1" applyFill="1" applyBorder="1" applyAlignment="1">
      <alignment horizontal="center" vertical="center"/>
    </xf>
    <xf numFmtId="0" fontId="30" fillId="0" borderId="141" xfId="0" applyFont="1" applyBorder="1" applyAlignment="1">
      <alignment horizontal="center" vertical="center"/>
    </xf>
    <xf numFmtId="0" fontId="30" fillId="0" borderId="136" xfId="0" applyFont="1" applyBorder="1" applyAlignment="1">
      <alignment horizontal="center" vertical="center"/>
    </xf>
    <xf numFmtId="0" fontId="8" fillId="0" borderId="12" xfId="0" applyFont="1" applyFill="1" applyBorder="1" applyAlignment="1">
      <alignment horizontal="center" vertical="center"/>
    </xf>
    <xf numFmtId="0" fontId="8" fillId="0" borderId="12" xfId="0" applyFont="1" applyFill="1" applyBorder="1" applyAlignment="1">
      <alignment horizontal="center" vertical="center"/>
    </xf>
    <xf numFmtId="0" fontId="8" fillId="0" borderId="12" xfId="0" applyFont="1" applyFill="1" applyBorder="1" applyAlignment="1">
      <alignment horizontal="center" vertical="center"/>
    </xf>
    <xf numFmtId="0" fontId="8" fillId="0" borderId="12" xfId="0" applyFont="1" applyFill="1" applyBorder="1" applyAlignment="1">
      <alignment horizontal="center" vertical="center"/>
    </xf>
    <xf numFmtId="0" fontId="8" fillId="6" borderId="142" xfId="0" applyFont="1" applyFill="1" applyBorder="1" applyAlignment="1">
      <alignment horizontal="center" vertical="center"/>
    </xf>
    <xf numFmtId="0" fontId="31" fillId="6" borderId="4" xfId="0" applyFont="1" applyFill="1" applyBorder="1" applyAlignment="1">
      <alignment horizontal="right" vertical="center"/>
    </xf>
    <xf numFmtId="181" fontId="8" fillId="0" borderId="143" xfId="0" applyNumberFormat="1" applyFont="1" applyFill="1" applyBorder="1" applyAlignment="1">
      <alignment horizontal="center" vertical="center"/>
    </xf>
    <xf numFmtId="177" fontId="31" fillId="0" borderId="144" xfId="0" applyNumberFormat="1" applyFont="1" applyBorder="1">
      <alignment vertical="center"/>
    </xf>
    <xf numFmtId="178" fontId="8" fillId="0" borderId="143" xfId="0" applyNumberFormat="1" applyFont="1" applyFill="1" applyBorder="1" applyAlignment="1">
      <alignment horizontal="center" vertical="center"/>
    </xf>
    <xf numFmtId="0" fontId="8" fillId="0" borderId="12" xfId="0" applyFont="1" applyFill="1" applyBorder="1" applyAlignment="1">
      <alignment horizontal="center" vertical="center"/>
    </xf>
    <xf numFmtId="178" fontId="8" fillId="0" borderId="86" xfId="107" applyNumberFormat="1" applyFont="1" applyFill="1" applyBorder="1" applyAlignment="1">
      <alignment horizontal="center" vertical="center"/>
    </xf>
    <xf numFmtId="178" fontId="8" fillId="0" borderId="70" xfId="107" applyNumberFormat="1" applyFont="1" applyFill="1" applyBorder="1" applyAlignment="1">
      <alignment horizontal="center" vertical="center"/>
    </xf>
    <xf numFmtId="178" fontId="8" fillId="0" borderId="8" xfId="107" applyNumberFormat="1" applyFont="1" applyFill="1" applyBorder="1" applyAlignment="1">
      <alignment horizontal="center" vertical="center"/>
    </xf>
    <xf numFmtId="0" fontId="11" fillId="0" borderId="0" xfId="0" applyFont="1" applyBorder="1" applyAlignment="1">
      <alignment horizontal="center" vertical="center"/>
    </xf>
    <xf numFmtId="0" fontId="35" fillId="0" borderId="0" xfId="0" applyFont="1" applyAlignment="1">
      <alignment horizontal="left" vertical="center"/>
    </xf>
    <xf numFmtId="0" fontId="0" fillId="0" borderId="0" xfId="0" applyFont="1">
      <alignment vertical="center"/>
    </xf>
    <xf numFmtId="0" fontId="11" fillId="0" borderId="0" xfId="0" applyFont="1" applyBorder="1" applyAlignment="1">
      <alignment horizontal="center" vertical="center"/>
    </xf>
    <xf numFmtId="180" fontId="8" fillId="0" borderId="38" xfId="0" applyNumberFormat="1" applyFont="1" applyFill="1" applyBorder="1" applyAlignment="1">
      <alignment horizontal="center" vertical="center"/>
    </xf>
    <xf numFmtId="180" fontId="31" fillId="0" borderId="9" xfId="0" applyNumberFormat="1" applyFont="1" applyBorder="1" applyAlignment="1">
      <alignment horizontal="center" vertical="center"/>
    </xf>
    <xf numFmtId="178" fontId="31" fillId="0" borderId="9" xfId="0" applyNumberFormat="1" applyFont="1" applyBorder="1" applyAlignment="1">
      <alignment horizontal="center" vertical="center"/>
    </xf>
    <xf numFmtId="0" fontId="8" fillId="0" borderId="18" xfId="0" applyFont="1" applyFill="1" applyBorder="1" applyAlignment="1">
      <alignment horizontal="center" vertical="center"/>
    </xf>
    <xf numFmtId="0" fontId="8" fillId="0" borderId="12" xfId="0" applyFont="1" applyFill="1" applyBorder="1" applyAlignment="1">
      <alignment horizontal="center" vertical="center"/>
    </xf>
    <xf numFmtId="0" fontId="8" fillId="0" borderId="17" xfId="0" applyFont="1" applyFill="1" applyBorder="1" applyAlignment="1">
      <alignment horizontal="center" vertical="center"/>
    </xf>
    <xf numFmtId="179" fontId="8" fillId="4" borderId="70" xfId="0" applyNumberFormat="1" applyFont="1" applyFill="1" applyBorder="1" applyAlignment="1">
      <alignment horizontal="center" vertical="center"/>
    </xf>
    <xf numFmtId="180" fontId="8" fillId="0" borderId="116" xfId="0" applyNumberFormat="1" applyFont="1" applyFill="1" applyBorder="1" applyAlignment="1">
      <alignment horizontal="center" vertical="center"/>
    </xf>
    <xf numFmtId="178" fontId="31" fillId="0" borderId="11" xfId="0" applyNumberFormat="1" applyFont="1" applyBorder="1" applyAlignment="1">
      <alignment horizontal="center" vertical="center"/>
    </xf>
    <xf numFmtId="180" fontId="8" fillId="0" borderId="145" xfId="0" applyNumberFormat="1" applyFont="1" applyFill="1" applyBorder="1" applyAlignment="1">
      <alignment horizontal="center" vertical="center"/>
    </xf>
    <xf numFmtId="178" fontId="31" fillId="0" borderId="8" xfId="0" applyNumberFormat="1" applyFont="1" applyBorder="1" applyAlignment="1">
      <alignment horizontal="center" vertical="center"/>
    </xf>
    <xf numFmtId="179" fontId="8" fillId="4" borderId="36" xfId="0" applyNumberFormat="1" applyFont="1" applyFill="1" applyBorder="1" applyAlignment="1">
      <alignment horizontal="center" vertical="center"/>
    </xf>
    <xf numFmtId="0" fontId="8" fillId="0" borderId="74" xfId="0" applyFont="1" applyFill="1" applyBorder="1" applyAlignment="1">
      <alignment horizontal="center" vertical="center"/>
    </xf>
    <xf numFmtId="177" fontId="31" fillId="0" borderId="73" xfId="0" applyNumberFormat="1" applyFont="1" applyFill="1" applyBorder="1">
      <alignment vertical="center"/>
    </xf>
    <xf numFmtId="177" fontId="31" fillId="0" borderId="5" xfId="0" applyNumberFormat="1" applyFont="1" applyBorder="1">
      <alignment vertical="center"/>
    </xf>
    <xf numFmtId="177" fontId="31" fillId="0" borderId="48" xfId="0" applyNumberFormat="1" applyFont="1" applyBorder="1">
      <alignment vertical="center"/>
    </xf>
    <xf numFmtId="177" fontId="31" fillId="0" borderId="120" xfId="0" applyNumberFormat="1" applyFont="1" applyBorder="1">
      <alignment vertical="center"/>
    </xf>
    <xf numFmtId="177" fontId="31" fillId="0" borderId="145" xfId="0" applyNumberFormat="1" applyFont="1" applyBorder="1">
      <alignment vertical="center"/>
    </xf>
    <xf numFmtId="177" fontId="31" fillId="0" borderId="9" xfId="0" applyNumberFormat="1" applyFont="1" applyBorder="1">
      <alignment vertical="center"/>
    </xf>
    <xf numFmtId="177" fontId="31" fillId="0" borderId="34" xfId="0" applyNumberFormat="1" applyFont="1" applyBorder="1">
      <alignment vertical="center"/>
    </xf>
    <xf numFmtId="177" fontId="31" fillId="0" borderId="146" xfId="0" applyNumberFormat="1" applyFont="1" applyBorder="1">
      <alignment vertical="center"/>
    </xf>
    <xf numFmtId="177" fontId="31" fillId="0" borderId="12" xfId="0" applyNumberFormat="1" applyFont="1" applyBorder="1">
      <alignment vertical="center"/>
    </xf>
    <xf numFmtId="177" fontId="31" fillId="0" borderId="27" xfId="0" applyNumberFormat="1" applyFont="1" applyBorder="1">
      <alignment vertical="center"/>
    </xf>
    <xf numFmtId="177" fontId="31" fillId="0" borderId="48" xfId="0" applyNumberFormat="1" applyFont="1" applyFill="1" applyBorder="1">
      <alignment vertical="center"/>
    </xf>
    <xf numFmtId="177" fontId="31" fillId="0" borderId="28" xfId="0" applyNumberFormat="1" applyFont="1" applyBorder="1">
      <alignment vertical="center"/>
    </xf>
    <xf numFmtId="177" fontId="31" fillId="0" borderId="71" xfId="0" applyNumberFormat="1" applyFont="1" applyBorder="1">
      <alignment vertical="center"/>
    </xf>
    <xf numFmtId="177" fontId="31" fillId="0" borderId="12" xfId="0" applyNumberFormat="1" applyFont="1" applyFill="1" applyBorder="1">
      <alignment vertical="center"/>
    </xf>
    <xf numFmtId="177" fontId="31" fillId="0" borderId="9" xfId="0" applyNumberFormat="1" applyFont="1" applyFill="1" applyBorder="1">
      <alignment vertical="center"/>
    </xf>
    <xf numFmtId="177" fontId="31" fillId="0" borderId="106" xfId="0" applyNumberFormat="1" applyFont="1" applyFill="1" applyBorder="1">
      <alignment vertical="center"/>
    </xf>
    <xf numFmtId="0" fontId="0" fillId="0" borderId="87" xfId="0" applyBorder="1">
      <alignment vertical="center"/>
    </xf>
    <xf numFmtId="0" fontId="31" fillId="0" borderId="87" xfId="0" applyFont="1" applyBorder="1" applyAlignment="1">
      <alignment horizontal="center" vertical="center"/>
    </xf>
    <xf numFmtId="177" fontId="31" fillId="0" borderId="87" xfId="0" applyNumberFormat="1" applyFont="1" applyBorder="1">
      <alignment vertical="center"/>
    </xf>
    <xf numFmtId="177" fontId="31" fillId="0" borderId="147" xfId="0" applyNumberFormat="1" applyFont="1" applyBorder="1">
      <alignment vertical="center"/>
    </xf>
    <xf numFmtId="177" fontId="31" fillId="0" borderId="11" xfId="0" applyNumberFormat="1" applyFont="1" applyBorder="1">
      <alignment vertical="center"/>
    </xf>
    <xf numFmtId="177" fontId="31" fillId="0" borderId="53" xfId="0" applyNumberFormat="1" applyFont="1" applyBorder="1">
      <alignment vertical="center"/>
    </xf>
    <xf numFmtId="177" fontId="31" fillId="0" borderId="67" xfId="0" applyNumberFormat="1" applyFont="1" applyBorder="1">
      <alignment vertical="center"/>
    </xf>
    <xf numFmtId="177" fontId="31" fillId="0" borderId="8" xfId="0" applyNumberFormat="1" applyFont="1" applyFill="1" applyBorder="1">
      <alignment vertical="center"/>
    </xf>
    <xf numFmtId="177" fontId="31" fillId="0" borderId="148" xfId="0" applyNumberFormat="1" applyFont="1" applyBorder="1">
      <alignment vertical="center"/>
    </xf>
    <xf numFmtId="177" fontId="31" fillId="0" borderId="7" xfId="0" applyNumberFormat="1" applyFont="1" applyFill="1" applyBorder="1">
      <alignment vertical="center"/>
    </xf>
    <xf numFmtId="177" fontId="8" fillId="0" borderId="120" xfId="0" applyNumberFormat="1" applyFont="1" applyFill="1" applyBorder="1" applyAlignment="1">
      <alignment horizontal="center" vertical="center"/>
    </xf>
    <xf numFmtId="0" fontId="8" fillId="0" borderId="18" xfId="0" applyFont="1" applyFill="1" applyBorder="1" applyAlignment="1">
      <alignment horizontal="center" vertical="center"/>
    </xf>
    <xf numFmtId="0" fontId="8" fillId="0" borderId="12" xfId="0" applyFont="1" applyFill="1" applyBorder="1" applyAlignment="1">
      <alignment horizontal="center" vertical="center"/>
    </xf>
    <xf numFmtId="0" fontId="8" fillId="0" borderId="17" xfId="0" applyFont="1" applyFill="1" applyBorder="1" applyAlignment="1">
      <alignment horizontal="center" vertical="center"/>
    </xf>
    <xf numFmtId="179" fontId="30" fillId="0" borderId="0" xfId="0" applyNumberFormat="1" applyFont="1" applyAlignment="1">
      <alignment horizontal="center" vertical="center"/>
    </xf>
    <xf numFmtId="0" fontId="30" fillId="0" borderId="0" xfId="0" applyFont="1" applyAlignment="1">
      <alignment horizontal="center" vertical="center"/>
    </xf>
    <xf numFmtId="180" fontId="8" fillId="0" borderId="46" xfId="0" applyNumberFormat="1" applyFont="1" applyFill="1" applyBorder="1" applyAlignment="1">
      <alignment horizontal="center" vertical="center"/>
    </xf>
    <xf numFmtId="180" fontId="8" fillId="0" borderId="148" xfId="0" applyNumberFormat="1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47" fillId="0" borderId="0" xfId="0" applyFont="1" applyAlignment="1">
      <alignment horizontal="center" vertical="center"/>
    </xf>
    <xf numFmtId="0" fontId="31" fillId="0" borderId="0" xfId="0" applyFont="1" applyFill="1" applyBorder="1" applyAlignment="1">
      <alignment horizontal="left" vertical="center"/>
    </xf>
    <xf numFmtId="14" fontId="48" fillId="0" borderId="0" xfId="0" applyNumberFormat="1" applyFont="1" applyAlignment="1">
      <alignment horizontal="center" vertical="center"/>
    </xf>
    <xf numFmtId="0" fontId="31" fillId="6" borderId="59" xfId="0" applyFont="1" applyFill="1" applyBorder="1" applyAlignment="1">
      <alignment horizontal="center" vertical="center"/>
    </xf>
    <xf numFmtId="0" fontId="31" fillId="6" borderId="70" xfId="0" applyFont="1" applyFill="1" applyBorder="1" applyAlignment="1">
      <alignment horizontal="center" vertical="center"/>
    </xf>
    <xf numFmtId="0" fontId="31" fillId="6" borderId="58" xfId="0" applyFont="1" applyFill="1" applyBorder="1" applyAlignment="1">
      <alignment horizontal="center" vertical="center"/>
    </xf>
    <xf numFmtId="0" fontId="31" fillId="6" borderId="86" xfId="0" applyFont="1" applyFill="1" applyBorder="1" applyAlignment="1">
      <alignment horizontal="center" vertical="center"/>
    </xf>
    <xf numFmtId="0" fontId="31" fillId="9" borderId="15" xfId="0" applyFont="1" applyFill="1" applyBorder="1" applyAlignment="1">
      <alignment horizontal="center" vertical="center"/>
    </xf>
    <xf numFmtId="0" fontId="31" fillId="9" borderId="149" xfId="0" applyFont="1" applyFill="1" applyBorder="1" applyAlignment="1">
      <alignment horizontal="center" vertical="center"/>
    </xf>
    <xf numFmtId="0" fontId="8" fillId="4" borderId="142" xfId="0" applyFont="1" applyFill="1" applyBorder="1" applyAlignment="1">
      <alignment horizontal="center" vertical="center"/>
    </xf>
    <xf numFmtId="0" fontId="31" fillId="4" borderId="69" xfId="0" applyFont="1" applyFill="1" applyBorder="1" applyAlignment="1">
      <alignment horizontal="right" vertical="center"/>
    </xf>
    <xf numFmtId="179" fontId="36" fillId="0" borderId="53" xfId="9" applyNumberFormat="1" applyFont="1" applyFill="1" applyBorder="1" applyAlignment="1">
      <alignment horizontal="center" vertical="center"/>
    </xf>
    <xf numFmtId="0" fontId="8" fillId="4" borderId="150" xfId="0" applyFont="1" applyFill="1" applyBorder="1" applyAlignment="1">
      <alignment horizontal="center" vertical="center"/>
    </xf>
    <xf numFmtId="0" fontId="31" fillId="4" borderId="0" xfId="0" applyFont="1" applyFill="1" applyBorder="1" applyAlignment="1">
      <alignment horizontal="right" vertical="center"/>
    </xf>
    <xf numFmtId="0" fontId="31" fillId="6" borderId="65" xfId="0" applyFont="1" applyFill="1" applyBorder="1" applyAlignment="1">
      <alignment horizontal="right" vertical="center"/>
    </xf>
    <xf numFmtId="0" fontId="31" fillId="4" borderId="118" xfId="0" applyFont="1" applyFill="1" applyBorder="1" applyAlignment="1">
      <alignment horizontal="center" vertical="center"/>
    </xf>
    <xf numFmtId="0" fontId="31" fillId="4" borderId="149" xfId="0" applyFont="1" applyFill="1" applyBorder="1" applyAlignment="1">
      <alignment horizontal="center" vertical="center"/>
    </xf>
    <xf numFmtId="0" fontId="31" fillId="4" borderId="44" xfId="0" applyFont="1" applyFill="1" applyBorder="1" applyAlignment="1">
      <alignment horizontal="right" vertical="center"/>
    </xf>
    <xf numFmtId="180" fontId="8" fillId="0" borderId="7" xfId="0" applyNumberFormat="1" applyFont="1" applyFill="1" applyBorder="1" applyAlignment="1">
      <alignment horizontal="center" vertical="center"/>
    </xf>
    <xf numFmtId="180" fontId="8" fillId="0" borderId="85" xfId="0" applyNumberFormat="1" applyFont="1" applyFill="1" applyBorder="1" applyAlignment="1">
      <alignment horizontal="center" vertical="center"/>
    </xf>
    <xf numFmtId="179" fontId="8" fillId="0" borderId="9" xfId="0" applyNumberFormat="1" applyFont="1" applyFill="1" applyBorder="1" applyAlignment="1">
      <alignment horizontal="center" vertical="center"/>
    </xf>
    <xf numFmtId="0" fontId="8" fillId="9" borderId="142" xfId="0" applyFont="1" applyFill="1" applyBorder="1" applyAlignment="1">
      <alignment horizontal="center" vertical="center"/>
    </xf>
    <xf numFmtId="0" fontId="31" fillId="9" borderId="72" xfId="0" applyFont="1" applyFill="1" applyBorder="1" applyAlignment="1">
      <alignment horizontal="right" vertical="center"/>
    </xf>
    <xf numFmtId="0" fontId="31" fillId="6" borderId="69" xfId="0" applyFont="1" applyFill="1" applyBorder="1" applyAlignment="1">
      <alignment horizontal="right" vertical="center"/>
    </xf>
    <xf numFmtId="0" fontId="35" fillId="12" borderId="16" xfId="0" applyFont="1" applyFill="1" applyBorder="1" applyAlignment="1">
      <alignment horizontal="center" vertical="center"/>
    </xf>
    <xf numFmtId="0" fontId="8" fillId="0" borderId="9" xfId="0" applyFont="1" applyFill="1" applyBorder="1" applyAlignment="1">
      <alignment horizontal="center" vertical="center"/>
    </xf>
    <xf numFmtId="0" fontId="31" fillId="7" borderId="38" xfId="0" applyFont="1" applyFill="1" applyBorder="1" applyAlignment="1">
      <alignment horizontal="right" vertical="center"/>
    </xf>
    <xf numFmtId="177" fontId="8" fillId="0" borderId="76" xfId="0" applyNumberFormat="1" applyFont="1" applyFill="1" applyBorder="1" applyAlignment="1">
      <alignment horizontal="center" vertical="center"/>
    </xf>
    <xf numFmtId="177" fontId="31" fillId="0" borderId="11" xfId="0" applyNumberFormat="1" applyFont="1" applyFill="1" applyBorder="1">
      <alignment vertical="center"/>
    </xf>
    <xf numFmtId="0" fontId="31" fillId="7" borderId="20" xfId="0" applyFont="1" applyFill="1" applyBorder="1" applyAlignment="1">
      <alignment horizontal="center" vertical="center"/>
    </xf>
    <xf numFmtId="0" fontId="8" fillId="7" borderId="142" xfId="0" applyFont="1" applyFill="1" applyBorder="1" applyAlignment="1">
      <alignment horizontal="center" vertical="center"/>
    </xf>
    <xf numFmtId="0" fontId="31" fillId="7" borderId="4" xfId="0" applyFont="1" applyFill="1" applyBorder="1" applyAlignment="1">
      <alignment horizontal="right" vertical="center"/>
    </xf>
    <xf numFmtId="177" fontId="31" fillId="0" borderId="8" xfId="0" applyNumberFormat="1" applyFont="1" applyBorder="1">
      <alignment vertical="center"/>
    </xf>
    <xf numFmtId="0" fontId="31" fillId="7" borderId="70" xfId="0" applyFont="1" applyFill="1" applyBorder="1" applyAlignment="1">
      <alignment horizontal="center" vertical="center"/>
    </xf>
    <xf numFmtId="0" fontId="31" fillId="7" borderId="58" xfId="0" applyFont="1" applyFill="1" applyBorder="1" applyAlignment="1">
      <alignment horizontal="center" vertical="center"/>
    </xf>
    <xf numFmtId="0" fontId="31" fillId="7" borderId="59" xfId="0" applyFont="1" applyFill="1" applyBorder="1" applyAlignment="1">
      <alignment horizontal="center" vertical="center"/>
    </xf>
    <xf numFmtId="177" fontId="8" fillId="0" borderId="43" xfId="0" applyNumberFormat="1" applyFont="1" applyFill="1" applyBorder="1" applyAlignment="1">
      <alignment horizontal="center" vertical="center"/>
    </xf>
    <xf numFmtId="177" fontId="8" fillId="0" borderId="86" xfId="0" applyNumberFormat="1" applyFont="1" applyFill="1" applyBorder="1" applyAlignment="1">
      <alignment horizontal="center" vertical="center"/>
    </xf>
    <xf numFmtId="177" fontId="8" fillId="0" borderId="48" xfId="0" applyNumberFormat="1" applyFont="1" applyFill="1" applyBorder="1" applyAlignment="1">
      <alignment horizontal="center" vertical="center"/>
    </xf>
    <xf numFmtId="177" fontId="8" fillId="0" borderId="69" xfId="0" applyNumberFormat="1" applyFont="1" applyFill="1" applyBorder="1" applyAlignment="1">
      <alignment horizontal="center" vertical="center"/>
    </xf>
    <xf numFmtId="177" fontId="8" fillId="0" borderId="70" xfId="0" applyNumberFormat="1" applyFont="1" applyFill="1" applyBorder="1" applyAlignment="1">
      <alignment horizontal="center" vertical="center"/>
    </xf>
    <xf numFmtId="177" fontId="8" fillId="0" borderId="71" xfId="0" applyNumberFormat="1" applyFont="1" applyFill="1" applyBorder="1" applyAlignment="1">
      <alignment horizontal="center" vertical="center"/>
    </xf>
    <xf numFmtId="0" fontId="31" fillId="6" borderId="118" xfId="0" applyFont="1" applyFill="1" applyBorder="1" applyAlignment="1">
      <alignment horizontal="center" vertical="center"/>
    </xf>
    <xf numFmtId="0" fontId="31" fillId="6" borderId="149" xfId="0" applyFont="1" applyFill="1" applyBorder="1" applyAlignment="1">
      <alignment horizontal="center" vertical="center"/>
    </xf>
    <xf numFmtId="0" fontId="31" fillId="6" borderId="44" xfId="0" applyFont="1" applyFill="1" applyBorder="1" applyAlignment="1">
      <alignment horizontal="right" vertical="center"/>
    </xf>
    <xf numFmtId="177" fontId="31" fillId="0" borderId="79" xfId="0" applyNumberFormat="1" applyFont="1" applyBorder="1">
      <alignment vertical="center"/>
    </xf>
    <xf numFmtId="0" fontId="35" fillId="12" borderId="7" xfId="0" applyFont="1" applyFill="1" applyBorder="1" applyAlignment="1">
      <alignment horizontal="center" vertical="center"/>
    </xf>
    <xf numFmtId="0" fontId="35" fillId="12" borderId="16" xfId="0" applyFont="1" applyFill="1" applyBorder="1" applyAlignment="1">
      <alignment horizontal="center" vertical="center"/>
    </xf>
    <xf numFmtId="0" fontId="35" fillId="12" borderId="48" xfId="0" applyFont="1" applyFill="1" applyBorder="1" applyAlignment="1">
      <alignment horizontal="center" vertical="center"/>
    </xf>
    <xf numFmtId="0" fontId="20" fillId="12" borderId="103" xfId="0" applyFont="1" applyFill="1" applyBorder="1" applyAlignment="1">
      <alignment horizontal="center" vertical="center"/>
    </xf>
    <xf numFmtId="0" fontId="20" fillId="12" borderId="104" xfId="0" applyFont="1" applyFill="1" applyBorder="1" applyAlignment="1">
      <alignment horizontal="center" vertical="center"/>
    </xf>
    <xf numFmtId="0" fontId="20" fillId="12" borderId="105" xfId="0" applyFont="1" applyFill="1" applyBorder="1" applyAlignment="1">
      <alignment horizontal="center" vertical="center"/>
    </xf>
    <xf numFmtId="0" fontId="43" fillId="0" borderId="0" xfId="0" applyFont="1" applyAlignment="1">
      <alignment horizontal="center" vertical="center"/>
    </xf>
    <xf numFmtId="0" fontId="31" fillId="6" borderId="80" xfId="0" applyFont="1" applyFill="1" applyBorder="1" applyAlignment="1">
      <alignment horizontal="center" vertical="center"/>
    </xf>
    <xf numFmtId="0" fontId="31" fillId="6" borderId="101" xfId="0" applyFont="1" applyFill="1" applyBorder="1" applyAlignment="1">
      <alignment horizontal="center" vertical="center"/>
    </xf>
    <xf numFmtId="0" fontId="31" fillId="6" borderId="102" xfId="0" applyFont="1" applyFill="1" applyBorder="1" applyAlignment="1">
      <alignment horizontal="center" vertical="center"/>
    </xf>
    <xf numFmtId="0" fontId="31" fillId="6" borderId="84" xfId="0" applyFont="1" applyFill="1" applyBorder="1" applyAlignment="1">
      <alignment horizontal="center" vertical="center"/>
    </xf>
    <xf numFmtId="0" fontId="20" fillId="12" borderId="16" xfId="0" applyFont="1" applyFill="1" applyBorder="1" applyAlignment="1">
      <alignment horizontal="center" vertical="center"/>
    </xf>
    <xf numFmtId="0" fontId="20" fillId="12" borderId="19" xfId="0" applyFont="1" applyFill="1" applyBorder="1" applyAlignment="1">
      <alignment horizontal="center" vertical="center"/>
    </xf>
    <xf numFmtId="0" fontId="20" fillId="12" borderId="48" xfId="0" applyFont="1" applyFill="1" applyBorder="1" applyAlignment="1">
      <alignment horizontal="center" vertical="center"/>
    </xf>
    <xf numFmtId="0" fontId="8" fillId="6" borderId="82" xfId="0" applyFont="1" applyFill="1" applyBorder="1" applyAlignment="1">
      <alignment horizontal="center" vertical="center"/>
    </xf>
    <xf numFmtId="0" fontId="8" fillId="6" borderId="101" xfId="0" applyFont="1" applyFill="1" applyBorder="1" applyAlignment="1">
      <alignment horizontal="center" vertical="center"/>
    </xf>
    <xf numFmtId="0" fontId="8" fillId="6" borderId="102" xfId="0" applyFont="1" applyFill="1" applyBorder="1" applyAlignment="1">
      <alignment horizontal="center" vertical="center"/>
    </xf>
    <xf numFmtId="0" fontId="8" fillId="0" borderId="94" xfId="0" applyFont="1" applyFill="1" applyBorder="1" applyAlignment="1">
      <alignment horizontal="center" vertical="center"/>
    </xf>
    <xf numFmtId="0" fontId="8" fillId="0" borderId="18" xfId="0" applyFont="1" applyFill="1" applyBorder="1" applyAlignment="1">
      <alignment horizontal="center" vertical="center"/>
    </xf>
    <xf numFmtId="0" fontId="8" fillId="0" borderId="45" xfId="0" applyFont="1" applyFill="1" applyBorder="1" applyAlignment="1">
      <alignment horizontal="center" vertical="center"/>
    </xf>
    <xf numFmtId="0" fontId="20" fillId="13" borderId="96" xfId="0" applyFont="1" applyFill="1" applyBorder="1" applyAlignment="1">
      <alignment horizontal="center" vertical="center"/>
    </xf>
    <xf numFmtId="0" fontId="20" fillId="13" borderId="87" xfId="0" applyFont="1" applyFill="1" applyBorder="1" applyAlignment="1">
      <alignment horizontal="center" vertical="center"/>
    </xf>
    <xf numFmtId="0" fontId="20" fillId="13" borderId="97" xfId="0" applyFont="1" applyFill="1" applyBorder="1" applyAlignment="1">
      <alignment horizontal="center" vertical="center"/>
    </xf>
    <xf numFmtId="0" fontId="20" fillId="13" borderId="98" xfId="0" applyFont="1" applyFill="1" applyBorder="1" applyAlignment="1">
      <alignment horizontal="center" vertical="center"/>
    </xf>
    <xf numFmtId="0" fontId="20" fillId="13" borderId="6" xfId="0" applyFont="1" applyFill="1" applyBorder="1" applyAlignment="1">
      <alignment horizontal="center" vertical="center"/>
    </xf>
    <xf numFmtId="0" fontId="20" fillId="13" borderId="5" xfId="0" applyFont="1" applyFill="1" applyBorder="1" applyAlignment="1">
      <alignment horizontal="center" vertical="center"/>
    </xf>
    <xf numFmtId="0" fontId="31" fillId="4" borderId="100" xfId="0" applyFont="1" applyFill="1" applyBorder="1" applyAlignment="1">
      <alignment horizontal="center" vertical="center"/>
    </xf>
    <xf numFmtId="0" fontId="31" fillId="4" borderId="55" xfId="0" applyFont="1" applyFill="1" applyBorder="1" applyAlignment="1">
      <alignment horizontal="center" vertical="center"/>
    </xf>
    <xf numFmtId="0" fontId="8" fillId="8" borderId="80" xfId="0" applyFont="1" applyFill="1" applyBorder="1" applyAlignment="1">
      <alignment horizontal="center" vertical="center"/>
    </xf>
    <xf numFmtId="0" fontId="8" fillId="8" borderId="84" xfId="0" applyFont="1" applyFill="1" applyBorder="1" applyAlignment="1">
      <alignment horizontal="center" vertical="center"/>
    </xf>
    <xf numFmtId="0" fontId="8" fillId="0" borderId="107" xfId="0" applyFont="1" applyFill="1" applyBorder="1" applyAlignment="1">
      <alignment horizontal="center" vertical="center"/>
    </xf>
    <xf numFmtId="0" fontId="8" fillId="0" borderId="69" xfId="0" applyFont="1" applyFill="1" applyBorder="1" applyAlignment="1">
      <alignment horizontal="center" vertical="center"/>
    </xf>
    <xf numFmtId="0" fontId="8" fillId="0" borderId="4" xfId="0" applyFont="1" applyFill="1" applyBorder="1" applyAlignment="1">
      <alignment horizontal="center" vertical="center"/>
    </xf>
    <xf numFmtId="0" fontId="20" fillId="3" borderId="96" xfId="0" applyFont="1" applyFill="1" applyBorder="1" applyAlignment="1">
      <alignment horizontal="center" vertical="center"/>
    </xf>
    <xf numFmtId="0" fontId="20" fillId="3" borderId="97" xfId="0" applyFont="1" applyFill="1" applyBorder="1" applyAlignment="1">
      <alignment horizontal="center" vertical="center"/>
    </xf>
    <xf numFmtId="0" fontId="20" fillId="3" borderId="98" xfId="0" applyFont="1" applyFill="1" applyBorder="1" applyAlignment="1">
      <alignment horizontal="center" vertical="center"/>
    </xf>
    <xf numFmtId="0" fontId="20" fillId="3" borderId="5" xfId="0" applyFont="1" applyFill="1" applyBorder="1" applyAlignment="1">
      <alignment horizontal="center" vertical="center"/>
    </xf>
    <xf numFmtId="0" fontId="31" fillId="9" borderId="82" xfId="0" applyFont="1" applyFill="1" applyBorder="1" applyAlignment="1">
      <alignment horizontal="center" vertical="center"/>
    </xf>
    <xf numFmtId="0" fontId="31" fillId="9" borderId="84" xfId="0" applyFont="1" applyFill="1" applyBorder="1" applyAlignment="1">
      <alignment horizontal="center" vertical="center"/>
    </xf>
    <xf numFmtId="0" fontId="35" fillId="14" borderId="96" xfId="0" applyFont="1" applyFill="1" applyBorder="1" applyAlignment="1">
      <alignment horizontal="center" vertical="center"/>
    </xf>
    <xf numFmtId="0" fontId="35" fillId="14" borderId="97" xfId="0" applyFont="1" applyFill="1" applyBorder="1" applyAlignment="1">
      <alignment horizontal="center" vertical="center"/>
    </xf>
    <xf numFmtId="0" fontId="35" fillId="14" borderId="98" xfId="0" applyFont="1" applyFill="1" applyBorder="1" applyAlignment="1">
      <alignment horizontal="center" vertical="center"/>
    </xf>
    <xf numFmtId="0" fontId="35" fillId="14" borderId="5" xfId="0" applyFont="1" applyFill="1" applyBorder="1" applyAlignment="1">
      <alignment horizontal="center" vertical="center"/>
    </xf>
    <xf numFmtId="0" fontId="33" fillId="0" borderId="91" xfId="0" applyFont="1" applyBorder="1" applyAlignment="1">
      <alignment horizontal="left" vertical="center"/>
    </xf>
    <xf numFmtId="0" fontId="33" fillId="0" borderId="46" xfId="0" applyFont="1" applyBorder="1" applyAlignment="1">
      <alignment horizontal="left" vertical="center"/>
    </xf>
    <xf numFmtId="183" fontId="33" fillId="0" borderId="89" xfId="0" applyNumberFormat="1" applyFont="1" applyBorder="1" applyAlignment="1">
      <alignment horizontal="left" vertical="center"/>
    </xf>
    <xf numFmtId="183" fontId="33" fillId="0" borderId="95" xfId="0" applyNumberFormat="1" applyFont="1" applyBorder="1" applyAlignment="1">
      <alignment horizontal="left" vertical="center"/>
    </xf>
    <xf numFmtId="183" fontId="33" fillId="0" borderId="7" xfId="0" applyNumberFormat="1" applyFont="1" applyBorder="1" applyAlignment="1">
      <alignment horizontal="left" vertical="center"/>
    </xf>
    <xf numFmtId="183" fontId="33" fillId="0" borderId="73" xfId="0" applyNumberFormat="1" applyFont="1" applyBorder="1" applyAlignment="1">
      <alignment horizontal="left" vertical="center"/>
    </xf>
    <xf numFmtId="0" fontId="33" fillId="0" borderId="7" xfId="0" applyFont="1" applyBorder="1" applyAlignment="1">
      <alignment horizontal="left" vertical="center"/>
    </xf>
    <xf numFmtId="0" fontId="33" fillId="0" borderId="73" xfId="0" applyFont="1" applyBorder="1" applyAlignment="1">
      <alignment horizontal="left" vertical="center"/>
    </xf>
    <xf numFmtId="0" fontId="33" fillId="0" borderId="35" xfId="0" applyFont="1" applyBorder="1" applyAlignment="1">
      <alignment horizontal="left" vertical="center"/>
    </xf>
    <xf numFmtId="0" fontId="33" fillId="0" borderId="88" xfId="0" applyFont="1" applyBorder="1" applyAlignment="1">
      <alignment horizontal="left" vertical="center"/>
    </xf>
    <xf numFmtId="0" fontId="33" fillId="0" borderId="89" xfId="0" applyFont="1" applyBorder="1" applyAlignment="1">
      <alignment horizontal="left" vertical="center"/>
    </xf>
    <xf numFmtId="0" fontId="33" fillId="0" borderId="90" xfId="0" applyFont="1" applyBorder="1" applyAlignment="1">
      <alignment horizontal="left" vertical="center"/>
    </xf>
    <xf numFmtId="0" fontId="8" fillId="0" borderId="92" xfId="0" applyFont="1" applyFill="1" applyBorder="1" applyAlignment="1">
      <alignment horizontal="center" vertical="center"/>
    </xf>
    <xf numFmtId="0" fontId="8" fillId="0" borderId="93" xfId="0" applyFont="1" applyFill="1" applyBorder="1" applyAlignment="1">
      <alignment horizontal="center" vertical="center"/>
    </xf>
    <xf numFmtId="0" fontId="8" fillId="0" borderId="26" xfId="0" applyFont="1" applyFill="1" applyBorder="1" applyAlignment="1">
      <alignment horizontal="center" vertical="center"/>
    </xf>
    <xf numFmtId="0" fontId="35" fillId="11" borderId="19" xfId="0" applyFont="1" applyFill="1" applyBorder="1" applyAlignment="1">
      <alignment horizontal="center" vertical="center"/>
    </xf>
    <xf numFmtId="0" fontId="35" fillId="11" borderId="48" xfId="0" applyFont="1" applyFill="1" applyBorder="1" applyAlignment="1">
      <alignment horizontal="center" vertical="center"/>
    </xf>
    <xf numFmtId="0" fontId="31" fillId="7" borderId="101" xfId="0" applyFont="1" applyFill="1" applyBorder="1" applyAlignment="1">
      <alignment horizontal="center" vertical="center"/>
    </xf>
    <xf numFmtId="0" fontId="31" fillId="7" borderId="84" xfId="0" applyFont="1" applyFill="1" applyBorder="1" applyAlignment="1">
      <alignment horizontal="center" vertical="center"/>
    </xf>
    <xf numFmtId="0" fontId="35" fillId="18" borderId="87" xfId="0" applyFont="1" applyFill="1" applyBorder="1" applyAlignment="1">
      <alignment horizontal="center" vertical="center"/>
    </xf>
    <xf numFmtId="0" fontId="35" fillId="18" borderId="81" xfId="0" applyFont="1" applyFill="1" applyBorder="1" applyAlignment="1">
      <alignment horizontal="center" vertical="center"/>
    </xf>
    <xf numFmtId="0" fontId="35" fillId="18" borderId="6" xfId="0" applyFont="1" applyFill="1" applyBorder="1" applyAlignment="1">
      <alignment horizontal="center" vertical="center"/>
    </xf>
    <xf numFmtId="0" fontId="35" fillId="18" borderId="108" xfId="0" applyFont="1" applyFill="1" applyBorder="1" applyAlignment="1">
      <alignment horizontal="center" vertical="center"/>
    </xf>
    <xf numFmtId="0" fontId="31" fillId="19" borderId="101" xfId="0" applyFont="1" applyFill="1" applyBorder="1" applyAlignment="1">
      <alignment horizontal="center" vertical="center"/>
    </xf>
    <xf numFmtId="0" fontId="31" fillId="19" borderId="102" xfId="0" applyFont="1" applyFill="1" applyBorder="1" applyAlignment="1">
      <alignment horizontal="center" vertical="center"/>
    </xf>
    <xf numFmtId="0" fontId="31" fillId="19" borderId="80" xfId="0" applyFont="1" applyFill="1" applyBorder="1" applyAlignment="1">
      <alignment horizontal="center" vertical="center"/>
    </xf>
    <xf numFmtId="0" fontId="31" fillId="19" borderId="123" xfId="0" applyFont="1" applyFill="1" applyBorder="1" applyAlignment="1">
      <alignment horizontal="center" vertical="center"/>
    </xf>
    <xf numFmtId="0" fontId="35" fillId="15" borderId="96" xfId="0" applyFont="1" applyFill="1" applyBorder="1" applyAlignment="1">
      <alignment horizontal="center" vertical="center"/>
    </xf>
    <xf numFmtId="0" fontId="35" fillId="15" borderId="97" xfId="0" applyFont="1" applyFill="1" applyBorder="1" applyAlignment="1">
      <alignment horizontal="center" vertical="center"/>
    </xf>
    <xf numFmtId="0" fontId="35" fillId="15" borderId="98" xfId="0" applyFont="1" applyFill="1" applyBorder="1" applyAlignment="1">
      <alignment horizontal="center" vertical="center"/>
    </xf>
    <xf numFmtId="0" fontId="35" fillId="15" borderId="5" xfId="0" applyFont="1" applyFill="1" applyBorder="1" applyAlignment="1">
      <alignment horizontal="center" vertical="center"/>
    </xf>
    <xf numFmtId="0" fontId="35" fillId="11" borderId="16" xfId="0" applyFont="1" applyFill="1" applyBorder="1" applyAlignment="1">
      <alignment horizontal="center" vertical="center"/>
    </xf>
    <xf numFmtId="0" fontId="31" fillId="7" borderId="82" xfId="0" applyFont="1" applyFill="1" applyBorder="1" applyAlignment="1">
      <alignment horizontal="center" vertical="center"/>
    </xf>
    <xf numFmtId="0" fontId="35" fillId="11" borderId="103" xfId="0" applyFont="1" applyFill="1" applyBorder="1" applyAlignment="1">
      <alignment horizontal="center" vertical="center"/>
    </xf>
    <xf numFmtId="0" fontId="35" fillId="11" borderId="104" xfId="0" applyFont="1" applyFill="1" applyBorder="1" applyAlignment="1">
      <alignment horizontal="center" vertical="center"/>
    </xf>
    <xf numFmtId="0" fontId="35" fillId="11" borderId="105" xfId="0" applyFont="1" applyFill="1" applyBorder="1" applyAlignment="1">
      <alignment horizontal="center" vertical="center"/>
    </xf>
    <xf numFmtId="0" fontId="8" fillId="0" borderId="94" xfId="0" applyFont="1" applyFill="1" applyBorder="1" applyAlignment="1">
      <alignment horizontal="center" vertical="center" wrapText="1"/>
    </xf>
    <xf numFmtId="0" fontId="8" fillId="0" borderId="18" xfId="0" applyFont="1" applyFill="1" applyBorder="1" applyAlignment="1">
      <alignment horizontal="center" vertical="center" wrapText="1"/>
    </xf>
    <xf numFmtId="0" fontId="8" fillId="0" borderId="45" xfId="0" applyFont="1" applyFill="1" applyBorder="1" applyAlignment="1">
      <alignment horizontal="center" vertical="center" wrapText="1"/>
    </xf>
    <xf numFmtId="0" fontId="21" fillId="0" borderId="0" xfId="0" applyFont="1" applyAlignment="1">
      <alignment horizontal="center" vertical="center"/>
    </xf>
    <xf numFmtId="0" fontId="7" fillId="0" borderId="111" xfId="0" applyFont="1" applyBorder="1" applyAlignment="1">
      <alignment horizontal="right" vertical="center"/>
    </xf>
    <xf numFmtId="0" fontId="8" fillId="0" borderId="97" xfId="0" applyFont="1" applyFill="1" applyBorder="1" applyAlignment="1">
      <alignment horizontal="center" vertical="center" wrapText="1"/>
    </xf>
    <xf numFmtId="0" fontId="8" fillId="0" borderId="43" xfId="0" applyFont="1" applyFill="1" applyBorder="1" applyAlignment="1">
      <alignment horizontal="center" vertical="center" wrapText="1"/>
    </xf>
    <xf numFmtId="0" fontId="8" fillId="0" borderId="5" xfId="0" applyFont="1" applyFill="1" applyBorder="1" applyAlignment="1">
      <alignment horizontal="center" vertical="center" wrapText="1"/>
    </xf>
    <xf numFmtId="0" fontId="8" fillId="0" borderId="112" xfId="0" applyFont="1" applyFill="1" applyBorder="1" applyAlignment="1">
      <alignment horizontal="center" vertical="center"/>
    </xf>
    <xf numFmtId="0" fontId="8" fillId="0" borderId="25" xfId="0" applyFont="1" applyFill="1" applyBorder="1" applyAlignment="1">
      <alignment horizontal="center" vertical="center"/>
    </xf>
    <xf numFmtId="0" fontId="8" fillId="0" borderId="113" xfId="0" applyFont="1" applyFill="1" applyBorder="1" applyAlignment="1">
      <alignment horizontal="center" vertical="center"/>
    </xf>
    <xf numFmtId="0" fontId="8" fillId="0" borderId="12" xfId="0" applyFont="1" applyFill="1" applyBorder="1" applyAlignment="1">
      <alignment horizontal="center" vertical="center"/>
    </xf>
    <xf numFmtId="0" fontId="31" fillId="0" borderId="91" xfId="0" applyFont="1" applyBorder="1" applyAlignment="1">
      <alignment horizontal="center" vertical="center"/>
    </xf>
    <xf numFmtId="0" fontId="31" fillId="0" borderId="46" xfId="0" applyFont="1" applyBorder="1" applyAlignment="1">
      <alignment horizontal="center" vertical="center"/>
    </xf>
    <xf numFmtId="0" fontId="31" fillId="0" borderId="110" xfId="0" applyFont="1" applyBorder="1" applyAlignment="1">
      <alignment horizontal="center" vertical="center"/>
    </xf>
    <xf numFmtId="0" fontId="31" fillId="0" borderId="41" xfId="0" applyFont="1" applyBorder="1" applyAlignment="1">
      <alignment horizontal="center" vertical="center"/>
    </xf>
    <xf numFmtId="0" fontId="31" fillId="0" borderId="90" xfId="0" applyFont="1" applyBorder="1" applyAlignment="1">
      <alignment horizontal="center" vertical="center"/>
    </xf>
    <xf numFmtId="0" fontId="31" fillId="0" borderId="7" xfId="0" applyFont="1" applyBorder="1" applyAlignment="1">
      <alignment horizontal="center" vertical="center"/>
    </xf>
    <xf numFmtId="0" fontId="35" fillId="14" borderId="109" xfId="0" applyFont="1" applyFill="1" applyBorder="1" applyAlignment="1">
      <alignment horizontal="center" vertical="center"/>
    </xf>
    <xf numFmtId="0" fontId="35" fillId="14" borderId="41" xfId="0" applyFont="1" applyFill="1" applyBorder="1" applyAlignment="1">
      <alignment horizontal="center" vertical="center"/>
    </xf>
    <xf numFmtId="0" fontId="31" fillId="7" borderId="99" xfId="0" applyFont="1" applyFill="1" applyBorder="1" applyAlignment="1">
      <alignment horizontal="center" vertical="center"/>
    </xf>
    <xf numFmtId="0" fontId="31" fillId="7" borderId="54" xfId="0" applyFont="1" applyFill="1" applyBorder="1" applyAlignment="1">
      <alignment horizontal="center" vertical="center"/>
    </xf>
    <xf numFmtId="0" fontId="20" fillId="3" borderId="109" xfId="0" applyFont="1" applyFill="1" applyBorder="1" applyAlignment="1">
      <alignment horizontal="center" vertical="center"/>
    </xf>
    <xf numFmtId="0" fontId="20" fillId="3" borderId="41" xfId="0" applyFont="1" applyFill="1" applyBorder="1" applyAlignment="1">
      <alignment horizontal="center" vertical="center"/>
    </xf>
    <xf numFmtId="0" fontId="33" fillId="0" borderId="63" xfId="0" applyFont="1" applyBorder="1" applyAlignment="1">
      <alignment horizontal="left" vertical="center"/>
    </xf>
    <xf numFmtId="0" fontId="33" fillId="0" borderId="120" xfId="0" applyFont="1" applyBorder="1" applyAlignment="1">
      <alignment horizontal="left" vertical="center"/>
    </xf>
    <xf numFmtId="183" fontId="33" fillId="0" borderId="47" xfId="0" applyNumberFormat="1" applyFont="1" applyBorder="1" applyAlignment="1">
      <alignment horizontal="left" vertical="center"/>
    </xf>
    <xf numFmtId="183" fontId="33" fillId="0" borderId="28" xfId="0" applyNumberFormat="1" applyFont="1" applyBorder="1" applyAlignment="1">
      <alignment horizontal="left" vertical="center"/>
    </xf>
    <xf numFmtId="183" fontId="33" fillId="0" borderId="68" xfId="0" applyNumberFormat="1" applyFont="1" applyBorder="1" applyAlignment="1">
      <alignment horizontal="left" vertical="center"/>
    </xf>
    <xf numFmtId="0" fontId="20" fillId="3" borderId="6" xfId="0" applyFont="1" applyFill="1" applyBorder="1" applyAlignment="1">
      <alignment horizontal="center" vertical="center"/>
    </xf>
    <xf numFmtId="0" fontId="32" fillId="0" borderId="0" xfId="0" applyFont="1" applyAlignment="1">
      <alignment horizontal="center" vertical="center"/>
    </xf>
    <xf numFmtId="0" fontId="35" fillId="18" borderId="96" xfId="0" applyFont="1" applyFill="1" applyBorder="1" applyAlignment="1">
      <alignment horizontal="center" vertical="center"/>
    </xf>
    <xf numFmtId="0" fontId="35" fillId="18" borderId="97" xfId="0" applyFont="1" applyFill="1" applyBorder="1" applyAlignment="1">
      <alignment horizontal="center" vertical="center"/>
    </xf>
    <xf numFmtId="0" fontId="35" fillId="18" borderId="98" xfId="0" applyFont="1" applyFill="1" applyBorder="1" applyAlignment="1">
      <alignment horizontal="center" vertical="center"/>
    </xf>
    <xf numFmtId="0" fontId="35" fillId="18" borderId="5" xfId="0" applyFont="1" applyFill="1" applyBorder="1" applyAlignment="1">
      <alignment horizontal="center" vertical="center"/>
    </xf>
    <xf numFmtId="0" fontId="35" fillId="17" borderId="81" xfId="0" applyFont="1" applyFill="1" applyBorder="1" applyAlignment="1">
      <alignment horizontal="center" vertical="center" wrapText="1"/>
    </xf>
    <xf numFmtId="0" fontId="35" fillId="17" borderId="108" xfId="0" applyFont="1" applyFill="1" applyBorder="1" applyAlignment="1">
      <alignment horizontal="center" vertical="center" wrapText="1"/>
    </xf>
    <xf numFmtId="0" fontId="44" fillId="0" borderId="46" xfId="0" applyFont="1" applyBorder="1" applyAlignment="1">
      <alignment horizontal="left" vertical="center"/>
    </xf>
    <xf numFmtId="0" fontId="44" fillId="0" borderId="35" xfId="0" applyFont="1" applyBorder="1" applyAlignment="1">
      <alignment horizontal="left" vertical="center"/>
    </xf>
    <xf numFmtId="0" fontId="0" fillId="0" borderId="0" xfId="0" applyAlignment="1">
      <alignment horizontal="center" vertical="center"/>
    </xf>
    <xf numFmtId="0" fontId="46" fillId="0" borderId="6" xfId="0" applyFont="1" applyBorder="1" applyAlignment="1">
      <alignment horizontal="right" vertical="center"/>
    </xf>
    <xf numFmtId="0" fontId="5" fillId="3" borderId="82" xfId="0" applyFont="1" applyFill="1" applyBorder="1" applyAlignment="1">
      <alignment horizontal="center" vertical="center"/>
    </xf>
    <xf numFmtId="0" fontId="5" fillId="3" borderId="101" xfId="0" applyFont="1" applyFill="1" applyBorder="1" applyAlignment="1">
      <alignment horizontal="center" vertical="center"/>
    </xf>
    <xf numFmtId="0" fontId="5" fillId="3" borderId="84" xfId="0" applyFont="1" applyFill="1" applyBorder="1" applyAlignment="1">
      <alignment horizontal="center" vertical="center"/>
    </xf>
    <xf numFmtId="0" fontId="8" fillId="0" borderId="17" xfId="0" applyFont="1" applyFill="1" applyBorder="1" applyAlignment="1">
      <alignment horizontal="center" vertical="center" wrapText="1"/>
    </xf>
    <xf numFmtId="0" fontId="8" fillId="0" borderId="9" xfId="0" applyFont="1" applyFill="1" applyBorder="1" applyAlignment="1">
      <alignment horizontal="center" vertical="center"/>
    </xf>
    <xf numFmtId="0" fontId="8" fillId="0" borderId="17" xfId="0" applyFont="1" applyFill="1" applyBorder="1" applyAlignment="1">
      <alignment horizontal="center" vertical="center"/>
    </xf>
    <xf numFmtId="0" fontId="8" fillId="0" borderId="52" xfId="0" applyFont="1" applyFill="1" applyBorder="1" applyAlignment="1">
      <alignment horizontal="center" vertical="center"/>
    </xf>
    <xf numFmtId="0" fontId="8" fillId="0" borderId="51" xfId="0" applyFont="1" applyFill="1" applyBorder="1" applyAlignment="1">
      <alignment horizontal="center" vertical="center"/>
    </xf>
    <xf numFmtId="0" fontId="8" fillId="0" borderId="38" xfId="0" applyFont="1" applyFill="1" applyBorder="1" applyAlignment="1">
      <alignment horizontal="center" vertical="center"/>
    </xf>
    <xf numFmtId="0" fontId="25" fillId="3" borderId="82" xfId="0" applyFont="1" applyFill="1" applyBorder="1" applyAlignment="1">
      <alignment horizontal="center" vertical="center" wrapText="1"/>
    </xf>
    <xf numFmtId="0" fontId="25" fillId="3" borderId="84" xfId="0" applyFont="1" applyFill="1" applyBorder="1" applyAlignment="1">
      <alignment horizontal="center" vertical="center" wrapText="1"/>
    </xf>
    <xf numFmtId="0" fontId="8" fillId="0" borderId="86" xfId="0" applyFont="1" applyFill="1" applyBorder="1" applyAlignment="1">
      <alignment horizontal="center" vertical="center" wrapText="1"/>
    </xf>
    <xf numFmtId="0" fontId="8" fillId="0" borderId="6" xfId="0" applyFont="1" applyFill="1" applyBorder="1" applyAlignment="1">
      <alignment horizontal="center" vertical="center" wrapText="1"/>
    </xf>
    <xf numFmtId="0" fontId="25" fillId="3" borderId="84" xfId="0" applyFont="1" applyFill="1" applyBorder="1" applyAlignment="1">
      <alignment horizontal="center" vertical="center"/>
    </xf>
    <xf numFmtId="0" fontId="25" fillId="3" borderId="82" xfId="0" applyFont="1" applyFill="1" applyBorder="1" applyAlignment="1">
      <alignment horizontal="center" vertical="center"/>
    </xf>
    <xf numFmtId="0" fontId="8" fillId="0" borderId="49" xfId="0" applyFont="1" applyFill="1" applyBorder="1" applyAlignment="1">
      <alignment horizontal="center" vertical="center"/>
    </xf>
    <xf numFmtId="0" fontId="8" fillId="0" borderId="50" xfId="0" applyFont="1" applyFill="1" applyBorder="1" applyAlignment="1">
      <alignment horizontal="center" vertical="center"/>
    </xf>
    <xf numFmtId="0" fontId="8" fillId="0" borderId="64" xfId="0" applyFont="1" applyFill="1" applyBorder="1" applyAlignment="1">
      <alignment horizontal="center" vertical="center"/>
    </xf>
    <xf numFmtId="0" fontId="8" fillId="0" borderId="86" xfId="0" applyFont="1" applyFill="1" applyBorder="1" applyAlignment="1">
      <alignment horizontal="center" vertical="center"/>
    </xf>
    <xf numFmtId="0" fontId="8" fillId="0" borderId="43" xfId="0" applyFont="1" applyFill="1" applyBorder="1" applyAlignment="1">
      <alignment horizontal="center" vertical="center"/>
    </xf>
    <xf numFmtId="0" fontId="8" fillId="0" borderId="5" xfId="0" applyFont="1" applyFill="1" applyBorder="1" applyAlignment="1">
      <alignment horizontal="center" vertical="center"/>
    </xf>
    <xf numFmtId="176" fontId="24" fillId="3" borderId="114" xfId="0" applyNumberFormat="1" applyFont="1" applyFill="1" applyBorder="1" applyAlignment="1">
      <alignment horizontal="center" vertical="center"/>
    </xf>
    <xf numFmtId="176" fontId="24" fillId="3" borderId="116" xfId="0" applyNumberFormat="1" applyFont="1" applyFill="1" applyBorder="1" applyAlignment="1">
      <alignment horizontal="center" vertical="center"/>
    </xf>
    <xf numFmtId="176" fontId="24" fillId="3" borderId="16" xfId="0" applyNumberFormat="1" applyFont="1" applyFill="1" applyBorder="1" applyAlignment="1">
      <alignment horizontal="center" vertical="center"/>
    </xf>
    <xf numFmtId="176" fontId="24" fillId="3" borderId="48" xfId="0" applyNumberFormat="1" applyFont="1" applyFill="1" applyBorder="1" applyAlignment="1">
      <alignment horizontal="center" vertical="center"/>
    </xf>
    <xf numFmtId="0" fontId="5" fillId="0" borderId="7" xfId="0" applyFont="1" applyFill="1" applyBorder="1" applyAlignment="1">
      <alignment horizontal="center" vertical="center"/>
    </xf>
    <xf numFmtId="0" fontId="5" fillId="0" borderId="16" xfId="0" applyFont="1" applyFill="1" applyBorder="1" applyAlignment="1">
      <alignment horizontal="center" vertical="center"/>
    </xf>
    <xf numFmtId="0" fontId="5" fillId="0" borderId="19" xfId="0" applyFont="1" applyFill="1" applyBorder="1" applyAlignment="1">
      <alignment horizontal="center" vertical="center"/>
    </xf>
    <xf numFmtId="0" fontId="5" fillId="0" borderId="48" xfId="0" applyFont="1" applyFill="1" applyBorder="1" applyAlignment="1">
      <alignment horizontal="center" vertical="center"/>
    </xf>
    <xf numFmtId="179" fontId="24" fillId="3" borderId="16" xfId="0" applyNumberFormat="1" applyFont="1" applyFill="1" applyBorder="1" applyAlignment="1">
      <alignment horizontal="center" vertical="center"/>
    </xf>
    <xf numFmtId="179" fontId="24" fillId="3" borderId="48" xfId="0" applyNumberFormat="1" applyFont="1" applyFill="1" applyBorder="1" applyAlignment="1">
      <alignment horizontal="center" vertical="center"/>
    </xf>
    <xf numFmtId="0" fontId="5" fillId="0" borderId="114" xfId="0" applyFont="1" applyFill="1" applyBorder="1" applyAlignment="1">
      <alignment horizontal="center" vertical="center"/>
    </xf>
    <xf numFmtId="0" fontId="5" fillId="0" borderId="115" xfId="0" applyFont="1" applyFill="1" applyBorder="1" applyAlignment="1">
      <alignment horizontal="center" vertical="center"/>
    </xf>
    <xf numFmtId="0" fontId="5" fillId="0" borderId="116" xfId="0" applyFont="1" applyFill="1" applyBorder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45" fillId="0" borderId="6" xfId="0" applyFont="1" applyBorder="1" applyAlignment="1">
      <alignment horizontal="right" vertical="center"/>
    </xf>
    <xf numFmtId="0" fontId="15" fillId="0" borderId="0" xfId="0" applyFont="1" applyAlignment="1">
      <alignment horizontal="left" vertical="center"/>
    </xf>
    <xf numFmtId="179" fontId="33" fillId="0" borderId="0" xfId="0" applyNumberFormat="1" applyFont="1" applyAlignment="1">
      <alignment horizontal="center" vertical="center"/>
    </xf>
    <xf numFmtId="0" fontId="33" fillId="0" borderId="0" xfId="0" applyFont="1" applyAlignment="1">
      <alignment horizontal="center" vertical="center"/>
    </xf>
    <xf numFmtId="0" fontId="13" fillId="0" borderId="0" xfId="0" applyFont="1" applyAlignment="1">
      <alignment horizontal="left" vertical="center"/>
    </xf>
    <xf numFmtId="0" fontId="14" fillId="0" borderId="0" xfId="0" applyFont="1" applyAlignment="1">
      <alignment horizontal="left" vertical="center"/>
    </xf>
    <xf numFmtId="0" fontId="30" fillId="0" borderId="0" xfId="0" applyFont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9" fillId="0" borderId="6" xfId="0" applyFont="1" applyBorder="1" applyAlignment="1">
      <alignment horizontal="center" vertical="center"/>
    </xf>
    <xf numFmtId="177" fontId="9" fillId="0" borderId="6" xfId="0" applyNumberFormat="1" applyFont="1" applyBorder="1" applyAlignment="1">
      <alignment horizontal="center" vertical="center"/>
    </xf>
    <xf numFmtId="0" fontId="9" fillId="0" borderId="0" xfId="0" applyFont="1" applyBorder="1" applyAlignment="1">
      <alignment horizontal="right" vertical="center" wrapText="1"/>
    </xf>
    <xf numFmtId="0" fontId="11" fillId="0" borderId="15" xfId="0" applyFont="1" applyBorder="1" applyAlignment="1">
      <alignment horizontal="center" vertical="center" wrapText="1"/>
    </xf>
    <xf numFmtId="0" fontId="11" fillId="0" borderId="20" xfId="0" applyFont="1" applyBorder="1" applyAlignment="1">
      <alignment horizontal="center" vertical="center" wrapText="1"/>
    </xf>
    <xf numFmtId="0" fontId="11" fillId="0" borderId="86" xfId="0" applyFont="1" applyBorder="1" applyAlignment="1">
      <alignment horizontal="center" vertical="center" wrapText="1"/>
    </xf>
    <xf numFmtId="0" fontId="11" fillId="0" borderId="98" xfId="0" applyFont="1" applyBorder="1" applyAlignment="1">
      <alignment horizontal="center" vertical="center" wrapText="1"/>
    </xf>
    <xf numFmtId="0" fontId="11" fillId="0" borderId="6" xfId="0" applyFont="1" applyBorder="1" applyAlignment="1">
      <alignment horizontal="center" vertical="center" wrapText="1"/>
    </xf>
    <xf numFmtId="0" fontId="11" fillId="0" borderId="5" xfId="0" applyFont="1" applyBorder="1" applyAlignment="1">
      <alignment horizontal="center" vertical="center" wrapText="1"/>
    </xf>
    <xf numFmtId="0" fontId="25" fillId="5" borderId="82" xfId="0" applyFont="1" applyFill="1" applyBorder="1" applyAlignment="1">
      <alignment horizontal="center" vertical="center" wrapText="1"/>
    </xf>
    <xf numFmtId="0" fontId="25" fillId="5" borderId="84" xfId="0" applyFont="1" applyFill="1" applyBorder="1" applyAlignment="1">
      <alignment horizontal="center" vertical="center" wrapText="1"/>
    </xf>
    <xf numFmtId="0" fontId="25" fillId="5" borderId="82" xfId="0" applyFont="1" applyFill="1" applyBorder="1" applyAlignment="1">
      <alignment horizontal="center" vertical="center"/>
    </xf>
    <xf numFmtId="0" fontId="25" fillId="5" borderId="84" xfId="0" applyFont="1" applyFill="1" applyBorder="1" applyAlignment="1">
      <alignment horizontal="center" vertical="center"/>
    </xf>
    <xf numFmtId="0" fontId="11" fillId="0" borderId="118" xfId="0" applyFont="1" applyFill="1" applyBorder="1" applyAlignment="1">
      <alignment horizontal="center" vertical="center"/>
    </xf>
    <xf numFmtId="0" fontId="11" fillId="0" borderId="44" xfId="0" applyFont="1" applyFill="1" applyBorder="1" applyAlignment="1">
      <alignment horizontal="center" vertical="center"/>
    </xf>
    <xf numFmtId="0" fontId="11" fillId="0" borderId="41" xfId="0" applyFont="1" applyFill="1" applyBorder="1" applyAlignment="1">
      <alignment horizontal="center" vertical="center"/>
    </xf>
    <xf numFmtId="0" fontId="5" fillId="0" borderId="33" xfId="0" applyFont="1" applyFill="1" applyBorder="1" applyAlignment="1">
      <alignment horizontal="center" vertical="center"/>
    </xf>
    <xf numFmtId="0" fontId="5" fillId="0" borderId="32" xfId="0" applyFont="1" applyFill="1" applyBorder="1" applyAlignment="1">
      <alignment horizontal="center" vertical="center"/>
    </xf>
    <xf numFmtId="0" fontId="5" fillId="0" borderId="2" xfId="0" applyFont="1" applyFill="1" applyBorder="1" applyAlignment="1">
      <alignment horizontal="center" vertical="center"/>
    </xf>
    <xf numFmtId="0" fontId="41" fillId="0" borderId="0" xfId="0" applyFont="1" applyBorder="1" applyAlignment="1">
      <alignment horizontal="center" vertical="center"/>
    </xf>
    <xf numFmtId="0" fontId="5" fillId="0" borderId="70" xfId="0" applyFont="1" applyFill="1" applyBorder="1" applyAlignment="1">
      <alignment horizontal="center" vertical="center"/>
    </xf>
    <xf numFmtId="0" fontId="5" fillId="0" borderId="69" xfId="0" applyFont="1" applyFill="1" applyBorder="1" applyAlignment="1">
      <alignment horizontal="center" vertical="center"/>
    </xf>
    <xf numFmtId="0" fontId="5" fillId="0" borderId="4" xfId="0" applyFont="1" applyFill="1" applyBorder="1" applyAlignment="1">
      <alignment horizontal="center" vertical="center"/>
    </xf>
    <xf numFmtId="0" fontId="33" fillId="0" borderId="6" xfId="0" applyFont="1" applyBorder="1" applyAlignment="1">
      <alignment horizontal="center" vertical="center"/>
    </xf>
    <xf numFmtId="183" fontId="33" fillId="0" borderId="46" xfId="0" applyNumberFormat="1" applyFont="1" applyBorder="1" applyAlignment="1">
      <alignment horizontal="left" vertical="center"/>
    </xf>
    <xf numFmtId="183" fontId="33" fillId="0" borderId="35" xfId="0" applyNumberFormat="1" applyFont="1" applyBorder="1" applyAlignment="1">
      <alignment horizontal="left" vertical="center"/>
    </xf>
    <xf numFmtId="0" fontId="31" fillId="0" borderId="79" xfId="0" applyFont="1" applyBorder="1" applyAlignment="1">
      <alignment horizontal="center" vertical="center"/>
    </xf>
    <xf numFmtId="0" fontId="31" fillId="4" borderId="82" xfId="0" applyFont="1" applyFill="1" applyBorder="1" applyAlignment="1">
      <alignment horizontal="center" vertical="center"/>
    </xf>
    <xf numFmtId="0" fontId="31" fillId="4" borderId="84" xfId="0" applyFont="1" applyFill="1" applyBorder="1" applyAlignment="1">
      <alignment horizontal="center" vertical="center"/>
    </xf>
    <xf numFmtId="176" fontId="24" fillId="3" borderId="98" xfId="0" applyNumberFormat="1" applyFont="1" applyFill="1" applyBorder="1" applyAlignment="1">
      <alignment horizontal="center" vertical="center"/>
    </xf>
    <xf numFmtId="176" fontId="24" fillId="3" borderId="5" xfId="0" applyNumberFormat="1" applyFont="1" applyFill="1" applyBorder="1" applyAlignment="1">
      <alignment horizontal="center" vertical="center"/>
    </xf>
    <xf numFmtId="0" fontId="18" fillId="0" borderId="6" xfId="5" applyFont="1" applyBorder="1" applyAlignment="1">
      <alignment horizontal="center" vertical="center"/>
    </xf>
    <xf numFmtId="0" fontId="10" fillId="0" borderId="6" xfId="5" applyFont="1" applyBorder="1" applyAlignment="1">
      <alignment horizontal="center" vertical="center"/>
    </xf>
  </cellXfs>
  <cellStyles count="108">
    <cellStyle name="ハイパーリンク" xfId="15" builtinId="8" hidden="1"/>
    <cellStyle name="ハイパーリンク" xfId="17" builtinId="8" hidden="1"/>
    <cellStyle name="ハイパーリンク" xfId="19" builtinId="8" hidden="1"/>
    <cellStyle name="ハイパーリンク" xfId="21" builtinId="8" hidden="1"/>
    <cellStyle name="ハイパーリンク" xfId="23" builtinId="8" hidden="1"/>
    <cellStyle name="ハイパーリンク" xfId="25" builtinId="8" hidden="1"/>
    <cellStyle name="ハイパーリンク" xfId="27" builtinId="8" hidden="1"/>
    <cellStyle name="ハイパーリンク" xfId="29" builtinId="8" hidden="1"/>
    <cellStyle name="ハイパーリンク" xfId="31" builtinId="8" hidden="1"/>
    <cellStyle name="ハイパーリンク" xfId="33" builtinId="8" hidden="1"/>
    <cellStyle name="ハイパーリンク" xfId="35" builtinId="8" hidden="1"/>
    <cellStyle name="ハイパーリンク" xfId="37" builtinId="8" hidden="1"/>
    <cellStyle name="ハイパーリンク" xfId="39" builtinId="8" hidden="1"/>
    <cellStyle name="ハイパーリンク" xfId="41" builtinId="8" hidden="1"/>
    <cellStyle name="ハイパーリンク" xfId="43" builtinId="8" hidden="1"/>
    <cellStyle name="ハイパーリンク" xfId="45" builtinId="8" hidden="1"/>
    <cellStyle name="ハイパーリンク" xfId="47" builtinId="8" hidden="1"/>
    <cellStyle name="ハイパーリンク" xfId="49" builtinId="8" hidden="1"/>
    <cellStyle name="ハイパーリンク" xfId="51" builtinId="8" hidden="1"/>
    <cellStyle name="ハイパーリンク" xfId="53" builtinId="8" hidden="1"/>
    <cellStyle name="ハイパーリンク" xfId="55" builtinId="8" hidden="1"/>
    <cellStyle name="ハイパーリンク" xfId="57" builtinId="8" hidden="1"/>
    <cellStyle name="ハイパーリンク" xfId="59" builtinId="8" hidden="1"/>
    <cellStyle name="ハイパーリンク" xfId="61" builtinId="8" hidden="1"/>
    <cellStyle name="ハイパーリンク" xfId="63" builtinId="8" hidden="1"/>
    <cellStyle name="ハイパーリンク" xfId="65" builtinId="8" hidden="1"/>
    <cellStyle name="ハイパーリンク" xfId="67" builtinId="8" hidden="1"/>
    <cellStyle name="ハイパーリンク" xfId="69" builtinId="8" hidden="1"/>
    <cellStyle name="ハイパーリンク" xfId="71" builtinId="8" hidden="1"/>
    <cellStyle name="ハイパーリンク" xfId="73" builtinId="8" hidden="1"/>
    <cellStyle name="ハイパーリンク" xfId="75" builtinId="8" hidden="1"/>
    <cellStyle name="ハイパーリンク" xfId="77" builtinId="8" hidden="1"/>
    <cellStyle name="ハイパーリンク" xfId="79" builtinId="8" hidden="1"/>
    <cellStyle name="ハイパーリンク" xfId="81" builtinId="8" hidden="1"/>
    <cellStyle name="ハイパーリンク" xfId="83" builtinId="8" hidden="1"/>
    <cellStyle name="ハイパーリンク" xfId="85" builtinId="8" hidden="1"/>
    <cellStyle name="ハイパーリンク" xfId="87" builtinId="8" hidden="1"/>
    <cellStyle name="ハイパーリンク" xfId="89" builtinId="8" hidden="1"/>
    <cellStyle name="ハイパーリンク" xfId="91" builtinId="8" hidden="1"/>
    <cellStyle name="ハイパーリンク" xfId="93" builtinId="8" hidden="1"/>
    <cellStyle name="ハイパーリンク" xfId="95" builtinId="8" hidden="1"/>
    <cellStyle name="ハイパーリンク" xfId="97" builtinId="8" hidden="1"/>
    <cellStyle name="ハイパーリンク" xfId="99" builtinId="8" hidden="1"/>
    <cellStyle name="ハイパーリンク" xfId="101" builtinId="8" hidden="1"/>
    <cellStyle name="ハイパーリンク" xfId="103" builtinId="8" hidden="1"/>
    <cellStyle name="ハイパーリンク" xfId="105" builtinId="8" hidden="1"/>
    <cellStyle name="桁区切り" xfId="1" builtinId="6"/>
    <cellStyle name="桁区切り 2" xfId="2"/>
    <cellStyle name="桁区切り 3" xfId="3"/>
    <cellStyle name="桁区切り 4" xfId="4"/>
    <cellStyle name="桁区切り 5" xfId="14"/>
    <cellStyle name="標準" xfId="0" builtinId="0"/>
    <cellStyle name="標準 10" xfId="12"/>
    <cellStyle name="標準 11" xfId="107"/>
    <cellStyle name="標準 2" xfId="5"/>
    <cellStyle name="標準 3" xfId="6"/>
    <cellStyle name="標準 4" xfId="7"/>
    <cellStyle name="標準 5" xfId="8"/>
    <cellStyle name="標準 6" xfId="9"/>
    <cellStyle name="標準 7" xfId="10"/>
    <cellStyle name="標準 8" xfId="11"/>
    <cellStyle name="標準 9" xfId="13"/>
    <cellStyle name="表示済みのハイパーリンク" xfId="16" builtinId="9" hidden="1"/>
    <cellStyle name="表示済みのハイパーリンク" xfId="18" builtinId="9" hidden="1"/>
    <cellStyle name="表示済みのハイパーリンク" xfId="20" builtinId="9" hidden="1"/>
    <cellStyle name="表示済みのハイパーリンク" xfId="22" builtinId="9" hidden="1"/>
    <cellStyle name="表示済みのハイパーリンク" xfId="24" builtinId="9" hidden="1"/>
    <cellStyle name="表示済みのハイパーリンク" xfId="26" builtinId="9" hidden="1"/>
    <cellStyle name="表示済みのハイパーリンク" xfId="28" builtinId="9" hidden="1"/>
    <cellStyle name="表示済みのハイパーリンク" xfId="30" builtinId="9" hidden="1"/>
    <cellStyle name="表示済みのハイパーリンク" xfId="32" builtinId="9" hidden="1"/>
    <cellStyle name="表示済みのハイパーリンク" xfId="34" builtinId="9" hidden="1"/>
    <cellStyle name="表示済みのハイパーリンク" xfId="36" builtinId="9" hidden="1"/>
    <cellStyle name="表示済みのハイパーリンク" xfId="38" builtinId="9" hidden="1"/>
    <cellStyle name="表示済みのハイパーリンク" xfId="40" builtinId="9" hidden="1"/>
    <cellStyle name="表示済みのハイパーリンク" xfId="42" builtinId="9" hidden="1"/>
    <cellStyle name="表示済みのハイパーリンク" xfId="44" builtinId="9" hidden="1"/>
    <cellStyle name="表示済みのハイパーリンク" xfId="46" builtinId="9" hidden="1"/>
    <cellStyle name="表示済みのハイパーリンク" xfId="48" builtinId="9" hidden="1"/>
    <cellStyle name="表示済みのハイパーリンク" xfId="50" builtinId="9" hidden="1"/>
    <cellStyle name="表示済みのハイパーリンク" xfId="52" builtinId="9" hidden="1"/>
    <cellStyle name="表示済みのハイパーリンク" xfId="54" builtinId="9" hidden="1"/>
    <cellStyle name="表示済みのハイパーリンク" xfId="56" builtinId="9" hidden="1"/>
    <cellStyle name="表示済みのハイパーリンク" xfId="58" builtinId="9" hidden="1"/>
    <cellStyle name="表示済みのハイパーリンク" xfId="60" builtinId="9" hidden="1"/>
    <cellStyle name="表示済みのハイパーリンク" xfId="62" builtinId="9" hidden="1"/>
    <cellStyle name="表示済みのハイパーリンク" xfId="64" builtinId="9" hidden="1"/>
    <cellStyle name="表示済みのハイパーリンク" xfId="66" builtinId="9" hidden="1"/>
    <cellStyle name="表示済みのハイパーリンク" xfId="68" builtinId="9" hidden="1"/>
    <cellStyle name="表示済みのハイパーリンク" xfId="70" builtinId="9" hidden="1"/>
    <cellStyle name="表示済みのハイパーリンク" xfId="72" builtinId="9" hidden="1"/>
    <cellStyle name="表示済みのハイパーリンク" xfId="74" builtinId="9" hidden="1"/>
    <cellStyle name="表示済みのハイパーリンク" xfId="76" builtinId="9" hidden="1"/>
    <cellStyle name="表示済みのハイパーリンク" xfId="78" builtinId="9" hidden="1"/>
    <cellStyle name="表示済みのハイパーリンク" xfId="80" builtinId="9" hidden="1"/>
    <cellStyle name="表示済みのハイパーリンク" xfId="82" builtinId="9" hidden="1"/>
    <cellStyle name="表示済みのハイパーリンク" xfId="84" builtinId="9" hidden="1"/>
    <cellStyle name="表示済みのハイパーリンク" xfId="86" builtinId="9" hidden="1"/>
    <cellStyle name="表示済みのハイパーリンク" xfId="88" builtinId="9" hidden="1"/>
    <cellStyle name="表示済みのハイパーリンク" xfId="90" builtinId="9" hidden="1"/>
    <cellStyle name="表示済みのハイパーリンク" xfId="92" builtinId="9" hidden="1"/>
    <cellStyle name="表示済みのハイパーリンク" xfId="94" builtinId="9" hidden="1"/>
    <cellStyle name="表示済みのハイパーリンク" xfId="96" builtinId="9" hidden="1"/>
    <cellStyle name="表示済みのハイパーリンク" xfId="98" builtinId="9" hidden="1"/>
    <cellStyle name="表示済みのハイパーリンク" xfId="100" builtinId="9" hidden="1"/>
    <cellStyle name="表示済みのハイパーリンク" xfId="102" builtinId="9" hidden="1"/>
    <cellStyle name="表示済みのハイパーリンク" xfId="104" builtinId="9" hidden="1"/>
    <cellStyle name="表示済みのハイパーリンク" xfId="106" builtinId="9" hidde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976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個人_30!$W$7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個人_30!$X$6:$AE$6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個人_30!$X$7:$AE$7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94873088"/>
        <c:axId val="94874624"/>
      </c:radarChart>
      <c:catAx>
        <c:axId val="94873088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4874624"/>
        <c:crosses val="autoZero"/>
        <c:lblAlgn val="ctr"/>
        <c:lblOffset val="100"/>
      </c:catAx>
      <c:valAx>
        <c:axId val="94874624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4873088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24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個人_30!$W$185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個人_30!$X$184:$Z$184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個人_30!$X$185:$Z$185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00505856"/>
        <c:axId val="100515840"/>
      </c:barChart>
      <c:catAx>
        <c:axId val="100505856"/>
        <c:scaling>
          <c:orientation val="minMax"/>
        </c:scaling>
        <c:axPos val="b"/>
        <c:numFmt formatCode="General" sourceLinked="1"/>
        <c:majorTickMark val="none"/>
        <c:tickLblPos val="nextTo"/>
        <c:crossAx val="100515840"/>
        <c:crosses val="autoZero"/>
        <c:auto val="1"/>
        <c:lblAlgn val="ctr"/>
        <c:lblOffset val="100"/>
      </c:catAx>
      <c:valAx>
        <c:axId val="100515840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0505856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個人_60!$W$800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個人_60!$X$799:$Z$799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個人_60!$X$800:$Z$800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08724992"/>
        <c:axId val="108726528"/>
      </c:barChart>
      <c:catAx>
        <c:axId val="108724992"/>
        <c:scaling>
          <c:orientation val="minMax"/>
        </c:scaling>
        <c:axPos val="b"/>
        <c:numFmt formatCode="General" sourceLinked="1"/>
        <c:majorTickMark val="none"/>
        <c:tickLblPos val="nextTo"/>
        <c:crossAx val="108726528"/>
        <c:crosses val="autoZero"/>
        <c:auto val="1"/>
        <c:lblAlgn val="ctr"/>
        <c:lblOffset val="100"/>
      </c:catAx>
      <c:valAx>
        <c:axId val="108726528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08724992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976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個人_60!$W$2426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個人_60!$X$2425:$AE$2425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個人_60!$X$2426:$AE$2426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08748160"/>
        <c:axId val="108766336"/>
      </c:radarChart>
      <c:catAx>
        <c:axId val="108748160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8766336"/>
        <c:crosses val="autoZero"/>
        <c:lblAlgn val="ctr"/>
        <c:lblOffset val="100"/>
      </c:catAx>
      <c:valAx>
        <c:axId val="108766336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8748160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24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個人_60!$W$2440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個人_60!$X$2439:$Z$2439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個人_60!$X$2440:$Z$2440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08865408"/>
        <c:axId val="108866944"/>
      </c:barChart>
      <c:catAx>
        <c:axId val="108865408"/>
        <c:scaling>
          <c:orientation val="minMax"/>
        </c:scaling>
        <c:axPos val="b"/>
        <c:numFmt formatCode="General" sourceLinked="1"/>
        <c:majorTickMark val="none"/>
        <c:tickLblPos val="nextTo"/>
        <c:crossAx val="108866944"/>
        <c:crosses val="autoZero"/>
        <c:auto val="1"/>
        <c:lblAlgn val="ctr"/>
        <c:lblOffset val="100"/>
      </c:catAx>
      <c:valAx>
        <c:axId val="108866944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08865408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976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個人_60!$W$2385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個人_60!$X$2384:$AE$2384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個人_60!$X$2385:$AE$2385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08908928"/>
        <c:axId val="108910464"/>
      </c:radarChart>
      <c:catAx>
        <c:axId val="108908928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8910464"/>
        <c:crosses val="autoZero"/>
        <c:lblAlgn val="ctr"/>
        <c:lblOffset val="100"/>
      </c:catAx>
      <c:valAx>
        <c:axId val="108910464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8908928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24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個人_60!$W$2399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個人_60!$X$2398:$Z$2398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個人_60!$X$2399:$Z$2399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08813312"/>
        <c:axId val="108819200"/>
      </c:barChart>
      <c:catAx>
        <c:axId val="108813312"/>
        <c:scaling>
          <c:orientation val="minMax"/>
        </c:scaling>
        <c:axPos val="b"/>
        <c:numFmt formatCode="General" sourceLinked="1"/>
        <c:majorTickMark val="none"/>
        <c:tickLblPos val="nextTo"/>
        <c:crossAx val="108819200"/>
        <c:crosses val="autoZero"/>
        <c:auto val="1"/>
        <c:lblAlgn val="ctr"/>
        <c:lblOffset val="100"/>
      </c:catAx>
      <c:valAx>
        <c:axId val="108819200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08813312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976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個人_60!$W$2344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個人_60!$X$2343:$AE$2343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個人_60!$X$2344:$AE$2344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08861312"/>
        <c:axId val="108862848"/>
      </c:radarChart>
      <c:catAx>
        <c:axId val="108861312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8862848"/>
        <c:crosses val="autoZero"/>
        <c:lblAlgn val="ctr"/>
        <c:lblOffset val="100"/>
      </c:catAx>
      <c:valAx>
        <c:axId val="108862848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8861312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24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個人_60!$W$2358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個人_60!$X$2357:$Z$2357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個人_60!$X$2358:$Z$2358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08970368"/>
        <c:axId val="108971904"/>
      </c:barChart>
      <c:catAx>
        <c:axId val="108970368"/>
        <c:scaling>
          <c:orientation val="minMax"/>
        </c:scaling>
        <c:axPos val="b"/>
        <c:numFmt formatCode="General" sourceLinked="1"/>
        <c:majorTickMark val="none"/>
        <c:tickLblPos val="nextTo"/>
        <c:crossAx val="108971904"/>
        <c:crosses val="autoZero"/>
        <c:auto val="1"/>
        <c:lblAlgn val="ctr"/>
        <c:lblOffset val="100"/>
      </c:catAx>
      <c:valAx>
        <c:axId val="108971904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08970368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976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個人_60!$W$2303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個人_60!$X$2302:$AE$2302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個人_60!$X$2303:$AE$2303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08984960"/>
        <c:axId val="109068672"/>
      </c:radarChart>
      <c:catAx>
        <c:axId val="108984960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9068672"/>
        <c:crosses val="autoZero"/>
        <c:lblAlgn val="ctr"/>
        <c:lblOffset val="100"/>
      </c:catAx>
      <c:valAx>
        <c:axId val="109068672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8984960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24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個人_60!$W$2317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個人_60!$X$2316:$Z$2316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個人_60!$X$2317:$Z$2317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08987520"/>
        <c:axId val="108989056"/>
      </c:barChart>
      <c:catAx>
        <c:axId val="108987520"/>
        <c:scaling>
          <c:orientation val="minMax"/>
        </c:scaling>
        <c:axPos val="b"/>
        <c:numFmt formatCode="General" sourceLinked="1"/>
        <c:majorTickMark val="none"/>
        <c:tickLblPos val="nextTo"/>
        <c:crossAx val="108989056"/>
        <c:crosses val="autoZero"/>
        <c:auto val="1"/>
        <c:lblAlgn val="ctr"/>
        <c:lblOffset val="100"/>
      </c:catAx>
      <c:valAx>
        <c:axId val="108989056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0898752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976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個人_60!$W$827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個人_60!$X$826:$AE$826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個人_60!$X$827:$AE$827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09027328"/>
        <c:axId val="109028864"/>
      </c:radarChart>
      <c:catAx>
        <c:axId val="109027328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9028864"/>
        <c:crosses val="autoZero"/>
        <c:lblAlgn val="ctr"/>
        <c:lblOffset val="100"/>
      </c:catAx>
      <c:valAx>
        <c:axId val="109028864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9027328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24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876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個人_30!$W$212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個人_30!$X$211:$AE$211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個人_30!$X$212:$AE$212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00676352"/>
        <c:axId val="100677888"/>
      </c:radarChart>
      <c:catAx>
        <c:axId val="100676352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0677888"/>
        <c:crosses val="autoZero"/>
        <c:lblAlgn val="ctr"/>
        <c:lblOffset val="100"/>
      </c:catAx>
      <c:valAx>
        <c:axId val="100677888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0676352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119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個人_60!$W$841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個人_60!$X$840:$Z$840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個人_60!$X$841:$Z$841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09118592"/>
        <c:axId val="109120128"/>
      </c:barChart>
      <c:catAx>
        <c:axId val="109118592"/>
        <c:scaling>
          <c:orientation val="minMax"/>
        </c:scaling>
        <c:axPos val="b"/>
        <c:numFmt formatCode="General" sourceLinked="1"/>
        <c:majorTickMark val="none"/>
        <c:tickLblPos val="nextTo"/>
        <c:crossAx val="109120128"/>
        <c:crosses val="autoZero"/>
        <c:auto val="1"/>
        <c:lblAlgn val="ctr"/>
        <c:lblOffset val="100"/>
      </c:catAx>
      <c:valAx>
        <c:axId val="109120128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09118592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976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個人_60!$W$868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個人_60!$X$867:$AE$867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個人_60!$X$868:$AE$868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09150208"/>
        <c:axId val="109151744"/>
      </c:radarChart>
      <c:catAx>
        <c:axId val="109150208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9151744"/>
        <c:crosses val="autoZero"/>
        <c:lblAlgn val="ctr"/>
        <c:lblOffset val="100"/>
      </c:catAx>
      <c:valAx>
        <c:axId val="109151744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9150208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24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個人_60!$W$882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個人_60!$X$881:$Z$881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個人_60!$X$882:$Z$882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09328640"/>
        <c:axId val="109330432"/>
      </c:barChart>
      <c:catAx>
        <c:axId val="109328640"/>
        <c:scaling>
          <c:orientation val="minMax"/>
        </c:scaling>
        <c:axPos val="b"/>
        <c:numFmt formatCode="General" sourceLinked="1"/>
        <c:majorTickMark val="none"/>
        <c:tickLblPos val="nextTo"/>
        <c:crossAx val="109330432"/>
        <c:crosses val="autoZero"/>
        <c:auto val="1"/>
        <c:lblAlgn val="ctr"/>
        <c:lblOffset val="100"/>
      </c:catAx>
      <c:valAx>
        <c:axId val="109330432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0932864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976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個人_60!$W$909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個人_60!$X$908:$AE$908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個人_60!$X$909:$AE$909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09368064"/>
        <c:axId val="109369600"/>
      </c:radarChart>
      <c:catAx>
        <c:axId val="109368064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9369600"/>
        <c:crosses val="autoZero"/>
        <c:lblAlgn val="ctr"/>
        <c:lblOffset val="100"/>
      </c:catAx>
      <c:valAx>
        <c:axId val="109369600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9368064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24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個人_60!$W$923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個人_60!$X$922:$Z$922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個人_60!$X$923:$Z$923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09292544"/>
        <c:axId val="109298432"/>
      </c:barChart>
      <c:catAx>
        <c:axId val="109292544"/>
        <c:scaling>
          <c:orientation val="minMax"/>
        </c:scaling>
        <c:axPos val="b"/>
        <c:numFmt formatCode="General" sourceLinked="1"/>
        <c:majorTickMark val="none"/>
        <c:tickLblPos val="nextTo"/>
        <c:crossAx val="109298432"/>
        <c:crosses val="autoZero"/>
        <c:auto val="1"/>
        <c:lblAlgn val="ctr"/>
        <c:lblOffset val="100"/>
      </c:catAx>
      <c:valAx>
        <c:axId val="109298432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09292544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976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個人_60!$W$950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個人_60!$X$949:$AE$949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個人_60!$X$950:$AE$950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09451136"/>
        <c:axId val="109452672"/>
      </c:radarChart>
      <c:catAx>
        <c:axId val="109451136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9452672"/>
        <c:crosses val="autoZero"/>
        <c:lblAlgn val="ctr"/>
        <c:lblOffset val="100"/>
      </c:catAx>
      <c:valAx>
        <c:axId val="109452672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9451136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24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個人_60!$W$964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個人_60!$X$963:$Z$963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個人_60!$X$964:$Z$964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09519232"/>
        <c:axId val="109520768"/>
      </c:barChart>
      <c:catAx>
        <c:axId val="109519232"/>
        <c:scaling>
          <c:orientation val="minMax"/>
        </c:scaling>
        <c:axPos val="b"/>
        <c:numFmt formatCode="General" sourceLinked="1"/>
        <c:majorTickMark val="none"/>
        <c:tickLblPos val="nextTo"/>
        <c:crossAx val="109520768"/>
        <c:crosses val="autoZero"/>
        <c:auto val="1"/>
        <c:lblAlgn val="ctr"/>
        <c:lblOffset val="100"/>
      </c:catAx>
      <c:valAx>
        <c:axId val="109520768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09519232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976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個人_60!$W$991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個人_60!$X$990:$AE$990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個人_60!$X$991:$AE$991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09538304"/>
        <c:axId val="109548288"/>
      </c:radarChart>
      <c:catAx>
        <c:axId val="109538304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9548288"/>
        <c:crosses val="autoZero"/>
        <c:lblAlgn val="ctr"/>
        <c:lblOffset val="100"/>
      </c:catAx>
      <c:valAx>
        <c:axId val="109548288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9538304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24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個人_60!$W$1005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個人_60!$X$1004:$Z$1004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個人_60!$X$1005:$Z$1005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09598208"/>
        <c:axId val="109599744"/>
      </c:barChart>
      <c:catAx>
        <c:axId val="109598208"/>
        <c:scaling>
          <c:orientation val="minMax"/>
        </c:scaling>
        <c:axPos val="b"/>
        <c:numFmt formatCode="General" sourceLinked="1"/>
        <c:majorTickMark val="none"/>
        <c:tickLblPos val="nextTo"/>
        <c:crossAx val="109599744"/>
        <c:crosses val="autoZero"/>
        <c:auto val="1"/>
        <c:lblAlgn val="ctr"/>
        <c:lblOffset val="100"/>
      </c:catAx>
      <c:valAx>
        <c:axId val="109599744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09598208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976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個人_60!$W$1032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個人_60!$X$1031:$AE$1031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個人_60!$X$1032:$AE$1032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09629824"/>
        <c:axId val="109631360"/>
      </c:radarChart>
      <c:catAx>
        <c:axId val="109629824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9631360"/>
        <c:crosses val="autoZero"/>
        <c:lblAlgn val="ctr"/>
        <c:lblOffset val="100"/>
      </c:catAx>
      <c:valAx>
        <c:axId val="109631360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9629824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24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個人_30!$W$226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個人_30!$X$225:$Z$225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個人_30!$X$226:$Z$226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00723712"/>
        <c:axId val="100598528"/>
      </c:barChart>
      <c:catAx>
        <c:axId val="100723712"/>
        <c:scaling>
          <c:orientation val="minMax"/>
        </c:scaling>
        <c:axPos val="b"/>
        <c:numFmt formatCode="General" sourceLinked="1"/>
        <c:majorTickMark val="none"/>
        <c:tickLblPos val="nextTo"/>
        <c:crossAx val="100598528"/>
        <c:crosses val="autoZero"/>
        <c:auto val="1"/>
        <c:lblAlgn val="ctr"/>
        <c:lblOffset val="100"/>
      </c:catAx>
      <c:valAx>
        <c:axId val="100598528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0723712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個人_60!$W$1046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個人_60!$X$1045:$Z$1045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個人_60!$X$1046:$Z$1046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09398656"/>
        <c:axId val="109404544"/>
      </c:barChart>
      <c:catAx>
        <c:axId val="109398656"/>
        <c:scaling>
          <c:orientation val="minMax"/>
        </c:scaling>
        <c:axPos val="b"/>
        <c:numFmt formatCode="General" sourceLinked="1"/>
        <c:majorTickMark val="none"/>
        <c:tickLblPos val="nextTo"/>
        <c:crossAx val="109404544"/>
        <c:crosses val="autoZero"/>
        <c:auto val="1"/>
        <c:lblAlgn val="ctr"/>
        <c:lblOffset val="100"/>
      </c:catAx>
      <c:valAx>
        <c:axId val="109404544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09398656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976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個人_60!$W$1073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個人_60!$X$1072:$AE$1072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個人_60!$X$1073:$AE$1073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09643264"/>
        <c:axId val="109644800"/>
      </c:radarChart>
      <c:catAx>
        <c:axId val="109643264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9644800"/>
        <c:crosses val="autoZero"/>
        <c:lblAlgn val="ctr"/>
        <c:lblOffset val="100"/>
      </c:catAx>
      <c:valAx>
        <c:axId val="109644800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9643264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24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個人_60!$W$1087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個人_60!$X$1086:$Z$1086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個人_60!$X$1087:$Z$1087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09674496"/>
        <c:axId val="109676032"/>
      </c:barChart>
      <c:catAx>
        <c:axId val="109674496"/>
        <c:scaling>
          <c:orientation val="minMax"/>
        </c:scaling>
        <c:axPos val="b"/>
        <c:numFmt formatCode="General" sourceLinked="1"/>
        <c:majorTickMark val="none"/>
        <c:tickLblPos val="nextTo"/>
        <c:crossAx val="109676032"/>
        <c:crosses val="autoZero"/>
        <c:auto val="1"/>
        <c:lblAlgn val="ctr"/>
        <c:lblOffset val="100"/>
      </c:catAx>
      <c:valAx>
        <c:axId val="109676032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09674496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976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個人_60!$W$1114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個人_60!$X$1113:$AE$1113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個人_60!$X$1114:$AE$1114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09779584"/>
        <c:axId val="109785472"/>
      </c:radarChart>
      <c:catAx>
        <c:axId val="109779584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9785472"/>
        <c:crosses val="autoZero"/>
        <c:lblAlgn val="ctr"/>
        <c:lblOffset val="100"/>
      </c:catAx>
      <c:valAx>
        <c:axId val="109785472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9779584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24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個人_60!$W$1128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個人_60!$X$1127:$Z$1127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個人_60!$X$1128:$Z$1128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09835392"/>
        <c:axId val="109836928"/>
      </c:barChart>
      <c:catAx>
        <c:axId val="109835392"/>
        <c:scaling>
          <c:orientation val="minMax"/>
        </c:scaling>
        <c:axPos val="b"/>
        <c:numFmt formatCode="General" sourceLinked="1"/>
        <c:majorTickMark val="none"/>
        <c:tickLblPos val="nextTo"/>
        <c:crossAx val="109836928"/>
        <c:crosses val="autoZero"/>
        <c:auto val="1"/>
        <c:lblAlgn val="ctr"/>
        <c:lblOffset val="100"/>
      </c:catAx>
      <c:valAx>
        <c:axId val="109836928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09835392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976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個人_60!$W$1155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個人_60!$X$1154:$AE$1154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個人_60!$X$1155:$AE$1155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09727744"/>
        <c:axId val="109729280"/>
      </c:radarChart>
      <c:catAx>
        <c:axId val="109727744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9729280"/>
        <c:crosses val="autoZero"/>
        <c:lblAlgn val="ctr"/>
        <c:lblOffset val="100"/>
      </c:catAx>
      <c:valAx>
        <c:axId val="109729280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9727744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24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個人_60!$W$1169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個人_60!$X$1168:$Z$1168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個人_60!$X$1169:$Z$1169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09769088"/>
        <c:axId val="109770624"/>
      </c:barChart>
      <c:catAx>
        <c:axId val="109769088"/>
        <c:scaling>
          <c:orientation val="minMax"/>
        </c:scaling>
        <c:axPos val="b"/>
        <c:numFmt formatCode="General" sourceLinked="1"/>
        <c:majorTickMark val="none"/>
        <c:tickLblPos val="nextTo"/>
        <c:crossAx val="109770624"/>
        <c:crosses val="autoZero"/>
        <c:auto val="1"/>
        <c:lblAlgn val="ctr"/>
        <c:lblOffset val="100"/>
      </c:catAx>
      <c:valAx>
        <c:axId val="109770624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09769088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976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個人_60!$W$1196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個人_60!$X$1195:$AE$1195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個人_60!$X$1196:$AE$1196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09861888"/>
        <c:axId val="109871872"/>
      </c:radarChart>
      <c:catAx>
        <c:axId val="109861888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9871872"/>
        <c:crosses val="autoZero"/>
        <c:lblAlgn val="ctr"/>
        <c:lblOffset val="100"/>
      </c:catAx>
      <c:valAx>
        <c:axId val="109871872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9861888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24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個人_60!$W$1210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個人_60!$X$1209:$Z$1209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個人_60!$X$1210:$Z$1210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09987328"/>
        <c:axId val="109988864"/>
      </c:barChart>
      <c:catAx>
        <c:axId val="109987328"/>
        <c:scaling>
          <c:orientation val="minMax"/>
        </c:scaling>
        <c:axPos val="b"/>
        <c:numFmt formatCode="General" sourceLinked="1"/>
        <c:majorTickMark val="none"/>
        <c:tickLblPos val="nextTo"/>
        <c:crossAx val="109988864"/>
        <c:crosses val="autoZero"/>
        <c:auto val="1"/>
        <c:lblAlgn val="ctr"/>
        <c:lblOffset val="100"/>
      </c:catAx>
      <c:valAx>
        <c:axId val="109988864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09987328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976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個人_60!$W$1237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個人_60!$X$1236:$AE$1236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個人_60!$X$1237:$AE$1237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0031232"/>
        <c:axId val="110032768"/>
      </c:radarChart>
      <c:catAx>
        <c:axId val="110031232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0032768"/>
        <c:crosses val="autoZero"/>
        <c:lblAlgn val="ctr"/>
        <c:lblOffset val="100"/>
      </c:catAx>
      <c:valAx>
        <c:axId val="110032768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0031232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24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876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個人_30!$W$253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個人_30!$X$252:$AE$252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個人_30!$X$253:$AE$253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00627968"/>
        <c:axId val="100629504"/>
      </c:radarChart>
      <c:catAx>
        <c:axId val="100627968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0629504"/>
        <c:crosses val="autoZero"/>
        <c:lblAlgn val="ctr"/>
        <c:lblOffset val="100"/>
      </c:catAx>
      <c:valAx>
        <c:axId val="100629504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0627968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119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個人_60!$W$1251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個人_60!$X$1250:$Z$1250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個人_60!$X$1251:$Z$1251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09943424"/>
        <c:axId val="109953408"/>
      </c:barChart>
      <c:catAx>
        <c:axId val="109943424"/>
        <c:scaling>
          <c:orientation val="minMax"/>
        </c:scaling>
        <c:axPos val="b"/>
        <c:numFmt formatCode="General" sourceLinked="1"/>
        <c:majorTickMark val="none"/>
        <c:tickLblPos val="nextTo"/>
        <c:crossAx val="109953408"/>
        <c:crosses val="autoZero"/>
        <c:auto val="1"/>
        <c:lblAlgn val="ctr"/>
        <c:lblOffset val="100"/>
      </c:catAx>
      <c:valAx>
        <c:axId val="109953408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09943424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976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個人_60!$W$1278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個人_60!$X$1277:$AE$1277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個人_60!$X$1278:$AE$1278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09979136"/>
        <c:axId val="109980672"/>
      </c:radarChart>
      <c:catAx>
        <c:axId val="109979136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9980672"/>
        <c:crosses val="autoZero"/>
        <c:lblAlgn val="ctr"/>
        <c:lblOffset val="100"/>
      </c:catAx>
      <c:valAx>
        <c:axId val="109980672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9979136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24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個人_60!$W$1292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個人_60!$X$1291:$Z$1291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個人_60!$X$1292:$Z$1292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10092288"/>
        <c:axId val="110093824"/>
      </c:barChart>
      <c:catAx>
        <c:axId val="110092288"/>
        <c:scaling>
          <c:orientation val="minMax"/>
        </c:scaling>
        <c:axPos val="b"/>
        <c:numFmt formatCode="General" sourceLinked="1"/>
        <c:majorTickMark val="none"/>
        <c:tickLblPos val="nextTo"/>
        <c:crossAx val="110093824"/>
        <c:crosses val="autoZero"/>
        <c:auto val="1"/>
        <c:lblAlgn val="ctr"/>
        <c:lblOffset val="100"/>
      </c:catAx>
      <c:valAx>
        <c:axId val="110093824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10092288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976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個人_60!$W$1319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個人_60!$X$1318:$AE$1318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個人_60!$X$1319:$AE$1319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0115456"/>
        <c:axId val="110133632"/>
      </c:radarChart>
      <c:catAx>
        <c:axId val="110115456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0133632"/>
        <c:crosses val="autoZero"/>
        <c:lblAlgn val="ctr"/>
        <c:lblOffset val="100"/>
      </c:catAx>
      <c:valAx>
        <c:axId val="110133632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0115456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24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個人_60!$W$1333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個人_60!$X$1332:$Z$1332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個人_60!$X$1333:$Z$1333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10171264"/>
        <c:axId val="110172800"/>
      </c:barChart>
      <c:catAx>
        <c:axId val="110171264"/>
        <c:scaling>
          <c:orientation val="minMax"/>
        </c:scaling>
        <c:axPos val="b"/>
        <c:numFmt formatCode="General" sourceLinked="1"/>
        <c:majorTickMark val="none"/>
        <c:tickLblPos val="nextTo"/>
        <c:crossAx val="110172800"/>
        <c:crosses val="autoZero"/>
        <c:auto val="1"/>
        <c:lblAlgn val="ctr"/>
        <c:lblOffset val="100"/>
      </c:catAx>
      <c:valAx>
        <c:axId val="110172800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10171264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976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個人_60!$W$1360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個人_60!$X$1359:$AE$1359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個人_60!$X$1360:$AE$1360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0211072"/>
        <c:axId val="110212608"/>
      </c:radarChart>
      <c:catAx>
        <c:axId val="110211072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0212608"/>
        <c:crosses val="autoZero"/>
        <c:lblAlgn val="ctr"/>
        <c:lblOffset val="100"/>
      </c:catAx>
      <c:valAx>
        <c:axId val="110212608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0211072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24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個人_60!$W$1374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個人_60!$X$1373:$Z$1373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個人_60!$X$1374:$Z$1374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10311680"/>
        <c:axId val="110329856"/>
      </c:barChart>
      <c:catAx>
        <c:axId val="110311680"/>
        <c:scaling>
          <c:orientation val="minMax"/>
        </c:scaling>
        <c:axPos val="b"/>
        <c:numFmt formatCode="General" sourceLinked="1"/>
        <c:majorTickMark val="none"/>
        <c:tickLblPos val="nextTo"/>
        <c:crossAx val="110329856"/>
        <c:crosses val="autoZero"/>
        <c:auto val="1"/>
        <c:lblAlgn val="ctr"/>
        <c:lblOffset val="100"/>
      </c:catAx>
      <c:valAx>
        <c:axId val="110329856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1031168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976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個人_60!$W$1401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個人_60!$X$1400:$AE$1400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個人_60!$X$1401:$AE$1401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0351488"/>
        <c:axId val="110353024"/>
      </c:radarChart>
      <c:catAx>
        <c:axId val="110351488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0353024"/>
        <c:crosses val="autoZero"/>
        <c:lblAlgn val="ctr"/>
        <c:lblOffset val="100"/>
      </c:catAx>
      <c:valAx>
        <c:axId val="110353024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0351488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24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個人_60!$W$1415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個人_60!$X$1414:$Z$1414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個人_60!$X$1415:$Z$1415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10251392"/>
        <c:axId val="110261376"/>
      </c:barChart>
      <c:catAx>
        <c:axId val="110251392"/>
        <c:scaling>
          <c:orientation val="minMax"/>
        </c:scaling>
        <c:axPos val="b"/>
        <c:numFmt formatCode="General" sourceLinked="1"/>
        <c:majorTickMark val="none"/>
        <c:tickLblPos val="nextTo"/>
        <c:crossAx val="110261376"/>
        <c:crosses val="autoZero"/>
        <c:auto val="1"/>
        <c:lblAlgn val="ctr"/>
        <c:lblOffset val="100"/>
      </c:catAx>
      <c:valAx>
        <c:axId val="110261376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10251392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976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個人_60!$W$1442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個人_60!$X$1441:$AE$1441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個人_60!$X$1442:$AE$1442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0434560"/>
        <c:axId val="110444544"/>
      </c:radarChart>
      <c:catAx>
        <c:axId val="110434560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0444544"/>
        <c:crosses val="autoZero"/>
        <c:lblAlgn val="ctr"/>
        <c:lblOffset val="100"/>
      </c:catAx>
      <c:valAx>
        <c:axId val="110444544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0434560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24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個人_30!$W$267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個人_30!$X$266:$Z$266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個人_30!$X$267:$Z$267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00818944"/>
        <c:axId val="100820480"/>
      </c:barChart>
      <c:catAx>
        <c:axId val="100818944"/>
        <c:scaling>
          <c:orientation val="minMax"/>
        </c:scaling>
        <c:axPos val="b"/>
        <c:numFmt formatCode="General" sourceLinked="1"/>
        <c:majorTickMark val="none"/>
        <c:tickLblPos val="nextTo"/>
        <c:crossAx val="100820480"/>
        <c:crosses val="autoZero"/>
        <c:auto val="1"/>
        <c:lblAlgn val="ctr"/>
        <c:lblOffset val="100"/>
      </c:catAx>
      <c:valAx>
        <c:axId val="100820480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0818944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個人_60!$W$1456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個人_60!$X$1455:$Z$1455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個人_60!$X$1456:$Z$1456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10564096"/>
        <c:axId val="110565632"/>
      </c:barChart>
      <c:catAx>
        <c:axId val="110564096"/>
        <c:scaling>
          <c:orientation val="minMax"/>
        </c:scaling>
        <c:axPos val="b"/>
        <c:numFmt formatCode="General" sourceLinked="1"/>
        <c:majorTickMark val="none"/>
        <c:tickLblPos val="nextTo"/>
        <c:crossAx val="110565632"/>
        <c:crosses val="autoZero"/>
        <c:auto val="1"/>
        <c:lblAlgn val="ctr"/>
        <c:lblOffset val="100"/>
      </c:catAx>
      <c:valAx>
        <c:axId val="110565632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10564096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976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個人_60!$W$1483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個人_60!$X$1482:$AE$1482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個人_60!$X$1483:$AE$1483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0583168"/>
        <c:axId val="110589056"/>
      </c:radarChart>
      <c:catAx>
        <c:axId val="110583168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0589056"/>
        <c:crosses val="autoZero"/>
        <c:lblAlgn val="ctr"/>
        <c:lblOffset val="100"/>
      </c:catAx>
      <c:valAx>
        <c:axId val="110589056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0583168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8376511859"/>
          <c:y val="0.89584140187963379"/>
          <c:w val="0.16882815438736662"/>
          <c:h val="5.602114227311504E-2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個人_60!$W$1497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個人_60!$X$1496:$Z$1496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個人_60!$X$1497:$Z$1497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10368640"/>
        <c:axId val="110370176"/>
      </c:barChart>
      <c:catAx>
        <c:axId val="110368640"/>
        <c:scaling>
          <c:orientation val="minMax"/>
        </c:scaling>
        <c:axPos val="b"/>
        <c:numFmt formatCode="General" sourceLinked="1"/>
        <c:majorTickMark val="none"/>
        <c:tickLblPos val="nextTo"/>
        <c:crossAx val="110370176"/>
        <c:crosses val="autoZero"/>
        <c:auto val="1"/>
        <c:lblAlgn val="ctr"/>
        <c:lblOffset val="100"/>
      </c:catAx>
      <c:valAx>
        <c:axId val="110370176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1036864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976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個人_60!$W$1524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個人_60!$X$1523:$AE$1523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個人_60!$X$1524:$AE$1524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0392064"/>
        <c:axId val="110393600"/>
      </c:radarChart>
      <c:catAx>
        <c:axId val="110392064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0393600"/>
        <c:crosses val="autoZero"/>
        <c:lblAlgn val="ctr"/>
        <c:lblOffset val="100"/>
      </c:catAx>
      <c:valAx>
        <c:axId val="110393600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0392064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24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個人_60!$W$1538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個人_60!$X$1537:$Z$1537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個人_60!$X$1538:$Z$1538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10636032"/>
        <c:axId val="110637824"/>
      </c:barChart>
      <c:catAx>
        <c:axId val="110636032"/>
        <c:scaling>
          <c:orientation val="minMax"/>
        </c:scaling>
        <c:axPos val="b"/>
        <c:numFmt formatCode="General" sourceLinked="1"/>
        <c:majorTickMark val="none"/>
        <c:tickLblPos val="nextTo"/>
        <c:crossAx val="110637824"/>
        <c:crosses val="autoZero"/>
        <c:auto val="1"/>
        <c:lblAlgn val="ctr"/>
        <c:lblOffset val="100"/>
      </c:catAx>
      <c:valAx>
        <c:axId val="110637824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10636032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976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個人_60!$W$1565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個人_60!$X$1564:$AE$1564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個人_60!$X$1565:$AE$1565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0667648"/>
        <c:axId val="110669184"/>
      </c:radarChart>
      <c:catAx>
        <c:axId val="110667648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0669184"/>
        <c:crosses val="autoZero"/>
        <c:lblAlgn val="ctr"/>
        <c:lblOffset val="100"/>
      </c:catAx>
      <c:valAx>
        <c:axId val="110669184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0667648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24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個人_60!$W$1579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個人_60!$X$1578:$Z$1578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個人_60!$X$1579:$Z$1579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10719360"/>
        <c:axId val="110720896"/>
      </c:barChart>
      <c:catAx>
        <c:axId val="110719360"/>
        <c:scaling>
          <c:orientation val="minMax"/>
        </c:scaling>
        <c:axPos val="b"/>
        <c:numFmt formatCode="General" sourceLinked="1"/>
        <c:majorTickMark val="none"/>
        <c:tickLblPos val="nextTo"/>
        <c:crossAx val="110720896"/>
        <c:crosses val="autoZero"/>
        <c:auto val="1"/>
        <c:lblAlgn val="ctr"/>
        <c:lblOffset val="100"/>
      </c:catAx>
      <c:valAx>
        <c:axId val="110720896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107193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976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個人_60!$W$1606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個人_60!$X$1605:$AE$1605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個人_60!$X$1606:$AE$1606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0750720"/>
        <c:axId val="110752512"/>
      </c:radarChart>
      <c:catAx>
        <c:axId val="110750720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0752512"/>
        <c:crosses val="autoZero"/>
        <c:lblAlgn val="ctr"/>
        <c:lblOffset val="100"/>
      </c:catAx>
      <c:valAx>
        <c:axId val="110752512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0750720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24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個人_60!$W$1620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個人_60!$X$1619:$Z$1619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個人_60!$X$1620:$Z$1620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10806528"/>
        <c:axId val="110808064"/>
      </c:barChart>
      <c:catAx>
        <c:axId val="110806528"/>
        <c:scaling>
          <c:orientation val="minMax"/>
        </c:scaling>
        <c:axPos val="b"/>
        <c:numFmt formatCode="General" sourceLinked="1"/>
        <c:majorTickMark val="none"/>
        <c:tickLblPos val="nextTo"/>
        <c:crossAx val="110808064"/>
        <c:crosses val="autoZero"/>
        <c:auto val="1"/>
        <c:lblAlgn val="ctr"/>
        <c:lblOffset val="100"/>
      </c:catAx>
      <c:valAx>
        <c:axId val="110808064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10806528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976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個人_60!$W$1647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個人_60!$X$1646:$AE$1646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個人_60!$X$1647:$AE$1647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0915968"/>
        <c:axId val="110917504"/>
      </c:radarChart>
      <c:catAx>
        <c:axId val="110915968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0917504"/>
        <c:crosses val="autoZero"/>
        <c:lblAlgn val="ctr"/>
        <c:lblOffset val="100"/>
      </c:catAx>
      <c:valAx>
        <c:axId val="110917504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0915968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24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876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個人_30!$W$294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個人_30!$X$293:$AE$293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個人_30!$X$294:$AE$294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00854016"/>
        <c:axId val="100728832"/>
      </c:radarChart>
      <c:catAx>
        <c:axId val="100854016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0728832"/>
        <c:crosses val="autoZero"/>
        <c:lblAlgn val="ctr"/>
        <c:lblOffset val="100"/>
      </c:catAx>
      <c:valAx>
        <c:axId val="100728832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0854016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119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個人_60!$W$1661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個人_60!$X$1660:$Z$1660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個人_60!$X$1661:$Z$1661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10942848"/>
        <c:axId val="110944640"/>
      </c:barChart>
      <c:catAx>
        <c:axId val="110942848"/>
        <c:scaling>
          <c:orientation val="minMax"/>
        </c:scaling>
        <c:axPos val="b"/>
        <c:numFmt formatCode="General" sourceLinked="1"/>
        <c:majorTickMark val="none"/>
        <c:tickLblPos val="nextTo"/>
        <c:crossAx val="110944640"/>
        <c:crosses val="autoZero"/>
        <c:auto val="1"/>
        <c:lblAlgn val="ctr"/>
        <c:lblOffset val="100"/>
      </c:catAx>
      <c:valAx>
        <c:axId val="110944640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10942848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976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個人_60!$W$1688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個人_60!$X$1687:$AE$1687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個人_60!$X$1688:$AE$1688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0974464"/>
        <c:axId val="110976000"/>
      </c:radarChart>
      <c:catAx>
        <c:axId val="110974464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0976000"/>
        <c:crosses val="autoZero"/>
        <c:lblAlgn val="ctr"/>
        <c:lblOffset val="100"/>
      </c:catAx>
      <c:valAx>
        <c:axId val="110976000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0974464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24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個人_60!$W$1702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個人_60!$X$1701:$Z$1701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個人_60!$X$1702:$Z$1702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11099904"/>
        <c:axId val="111101440"/>
      </c:barChart>
      <c:catAx>
        <c:axId val="111099904"/>
        <c:scaling>
          <c:orientation val="minMax"/>
        </c:scaling>
        <c:axPos val="b"/>
        <c:numFmt formatCode="General" sourceLinked="1"/>
        <c:majorTickMark val="none"/>
        <c:tickLblPos val="nextTo"/>
        <c:crossAx val="111101440"/>
        <c:crosses val="autoZero"/>
        <c:auto val="1"/>
        <c:lblAlgn val="ctr"/>
        <c:lblOffset val="100"/>
      </c:catAx>
      <c:valAx>
        <c:axId val="111101440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11099904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976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個人_60!$W$1729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個人_60!$X$1728:$AE$1728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個人_60!$X$1729:$AE$1729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1123072"/>
        <c:axId val="111133056"/>
      </c:radarChart>
      <c:catAx>
        <c:axId val="111123072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1133056"/>
        <c:crosses val="autoZero"/>
        <c:lblAlgn val="ctr"/>
        <c:lblOffset val="100"/>
      </c:catAx>
      <c:valAx>
        <c:axId val="111133056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1123072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24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個人_60!$W$1743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個人_60!$X$1742:$Z$1742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個人_60!$X$1743:$Z$1743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11166592"/>
        <c:axId val="111168128"/>
      </c:barChart>
      <c:catAx>
        <c:axId val="111166592"/>
        <c:scaling>
          <c:orientation val="minMax"/>
        </c:scaling>
        <c:axPos val="b"/>
        <c:numFmt formatCode="General" sourceLinked="1"/>
        <c:majorTickMark val="none"/>
        <c:tickLblPos val="nextTo"/>
        <c:crossAx val="111168128"/>
        <c:crosses val="autoZero"/>
        <c:auto val="1"/>
        <c:lblAlgn val="ctr"/>
        <c:lblOffset val="100"/>
      </c:catAx>
      <c:valAx>
        <c:axId val="111168128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11166592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976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個人_60!$W$1770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個人_60!$X$1769:$AE$1769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個人_60!$X$1770:$AE$1770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1206400"/>
        <c:axId val="111207936"/>
      </c:radarChart>
      <c:catAx>
        <c:axId val="111206400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1207936"/>
        <c:crosses val="autoZero"/>
        <c:lblAlgn val="ctr"/>
        <c:lblOffset val="100"/>
      </c:catAx>
      <c:valAx>
        <c:axId val="111207936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1206400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24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個人_60!$W$1784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個人_60!$X$1783:$Z$1783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個人_60!$X$1784:$Z$1784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11057152"/>
        <c:axId val="111063040"/>
      </c:barChart>
      <c:catAx>
        <c:axId val="111057152"/>
        <c:scaling>
          <c:orientation val="minMax"/>
        </c:scaling>
        <c:axPos val="b"/>
        <c:numFmt formatCode="General" sourceLinked="1"/>
        <c:majorTickMark val="none"/>
        <c:tickLblPos val="nextTo"/>
        <c:crossAx val="111063040"/>
        <c:crosses val="autoZero"/>
        <c:auto val="1"/>
        <c:lblAlgn val="ctr"/>
        <c:lblOffset val="100"/>
      </c:catAx>
      <c:valAx>
        <c:axId val="111063040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11057152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976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個人_60!$W$1811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個人_60!$X$1810:$AE$1810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個人_60!$X$1811:$AE$1811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1228032"/>
        <c:axId val="111229568"/>
      </c:radarChart>
      <c:catAx>
        <c:axId val="111228032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1229568"/>
        <c:crosses val="autoZero"/>
        <c:lblAlgn val="ctr"/>
        <c:lblOffset val="100"/>
      </c:catAx>
      <c:valAx>
        <c:axId val="111229568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1228032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24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個人_60!$W$1825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個人_60!$X$1824:$Z$1824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個人_60!$X$1825:$Z$1825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11265280"/>
        <c:axId val="111266816"/>
      </c:barChart>
      <c:catAx>
        <c:axId val="111265280"/>
        <c:scaling>
          <c:orientation val="minMax"/>
        </c:scaling>
        <c:axPos val="b"/>
        <c:numFmt formatCode="General" sourceLinked="1"/>
        <c:majorTickMark val="none"/>
        <c:tickLblPos val="nextTo"/>
        <c:crossAx val="111266816"/>
        <c:crosses val="autoZero"/>
        <c:auto val="1"/>
        <c:lblAlgn val="ctr"/>
        <c:lblOffset val="100"/>
      </c:catAx>
      <c:valAx>
        <c:axId val="111266816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1126528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976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個人_60!$W$1852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個人_60!$X$1851:$AE$1851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個人_60!$X$1852:$AE$1852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1309184"/>
        <c:axId val="111310720"/>
      </c:radarChart>
      <c:catAx>
        <c:axId val="111309184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1310720"/>
        <c:crosses val="autoZero"/>
        <c:lblAlgn val="ctr"/>
        <c:lblOffset val="100"/>
      </c:catAx>
      <c:valAx>
        <c:axId val="111310720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1309184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24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個人_30!$W$308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個人_30!$X$307:$Z$307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個人_30!$X$308:$Z$308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00778752"/>
        <c:axId val="100780288"/>
      </c:barChart>
      <c:catAx>
        <c:axId val="100778752"/>
        <c:scaling>
          <c:orientation val="minMax"/>
        </c:scaling>
        <c:axPos val="b"/>
        <c:numFmt formatCode="General" sourceLinked="1"/>
        <c:majorTickMark val="none"/>
        <c:tickLblPos val="nextTo"/>
        <c:crossAx val="100780288"/>
        <c:crosses val="autoZero"/>
        <c:auto val="1"/>
        <c:lblAlgn val="ctr"/>
        <c:lblOffset val="100"/>
      </c:catAx>
      <c:valAx>
        <c:axId val="100780288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0778752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個人_60!$W$1866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個人_60!$X$1865:$Z$1865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個人_60!$X$1866:$Z$1866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11344256"/>
        <c:axId val="111354240"/>
      </c:barChart>
      <c:catAx>
        <c:axId val="111344256"/>
        <c:scaling>
          <c:orientation val="minMax"/>
        </c:scaling>
        <c:axPos val="b"/>
        <c:numFmt formatCode="General" sourceLinked="1"/>
        <c:majorTickMark val="none"/>
        <c:tickLblPos val="nextTo"/>
        <c:crossAx val="111354240"/>
        <c:crosses val="autoZero"/>
        <c:auto val="1"/>
        <c:lblAlgn val="ctr"/>
        <c:lblOffset val="100"/>
      </c:catAx>
      <c:valAx>
        <c:axId val="111354240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11344256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976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個人_60!$W$1893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個人_60!$X$1892:$AE$1892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個人_60!$X$1893:$AE$1893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1388160"/>
        <c:axId val="111389696"/>
      </c:radarChart>
      <c:catAx>
        <c:axId val="111388160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1389696"/>
        <c:crosses val="autoZero"/>
        <c:lblAlgn val="ctr"/>
        <c:lblOffset val="100"/>
      </c:catAx>
      <c:valAx>
        <c:axId val="111389696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1388160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24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個人_60!$W$1907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個人_60!$X$1906:$Z$1906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個人_60!$X$1907:$Z$1907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4647296"/>
        <c:axId val="14648832"/>
      </c:barChart>
      <c:catAx>
        <c:axId val="14647296"/>
        <c:scaling>
          <c:orientation val="minMax"/>
        </c:scaling>
        <c:axPos val="b"/>
        <c:numFmt formatCode="General" sourceLinked="1"/>
        <c:majorTickMark val="none"/>
        <c:tickLblPos val="nextTo"/>
        <c:crossAx val="14648832"/>
        <c:crosses val="autoZero"/>
        <c:auto val="1"/>
        <c:lblAlgn val="ctr"/>
        <c:lblOffset val="100"/>
      </c:catAx>
      <c:valAx>
        <c:axId val="14648832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4647296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976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個人_60!$W$1934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個人_60!$X$1933:$AE$1933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個人_60!$X$1934:$AE$1934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4662272"/>
        <c:axId val="14676352"/>
      </c:radarChart>
      <c:catAx>
        <c:axId val="14662272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4676352"/>
        <c:crosses val="autoZero"/>
        <c:lblAlgn val="ctr"/>
        <c:lblOffset val="100"/>
      </c:catAx>
      <c:valAx>
        <c:axId val="14676352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4662272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24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個人_60!$W$1948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個人_60!$X$1947:$Z$1947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個人_60!$X$1948:$Z$1948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4595200"/>
        <c:axId val="14596736"/>
      </c:barChart>
      <c:catAx>
        <c:axId val="14595200"/>
        <c:scaling>
          <c:orientation val="minMax"/>
        </c:scaling>
        <c:axPos val="b"/>
        <c:numFmt formatCode="General" sourceLinked="1"/>
        <c:majorTickMark val="none"/>
        <c:tickLblPos val="nextTo"/>
        <c:crossAx val="14596736"/>
        <c:crosses val="autoZero"/>
        <c:auto val="1"/>
        <c:lblAlgn val="ctr"/>
        <c:lblOffset val="100"/>
      </c:catAx>
      <c:valAx>
        <c:axId val="14596736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459520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976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個人_60!$W$1975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個人_60!$X$1974:$AE$1974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個人_60!$X$1975:$AE$1975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1640576"/>
        <c:axId val="111642112"/>
      </c:radarChart>
      <c:catAx>
        <c:axId val="111640576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1642112"/>
        <c:crosses val="autoZero"/>
        <c:lblAlgn val="ctr"/>
        <c:lblOffset val="100"/>
      </c:catAx>
      <c:valAx>
        <c:axId val="111642112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1640576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24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個人_60!$W$1989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個人_60!$X$1988:$Z$1988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個人_60!$X$1989:$Z$1989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11655168"/>
        <c:axId val="111665152"/>
      </c:barChart>
      <c:catAx>
        <c:axId val="111655168"/>
        <c:scaling>
          <c:orientation val="minMax"/>
        </c:scaling>
        <c:axPos val="b"/>
        <c:numFmt formatCode="General" sourceLinked="1"/>
        <c:majorTickMark val="none"/>
        <c:tickLblPos val="nextTo"/>
        <c:crossAx val="111665152"/>
        <c:crosses val="autoZero"/>
        <c:auto val="1"/>
        <c:lblAlgn val="ctr"/>
        <c:lblOffset val="100"/>
      </c:catAx>
      <c:valAx>
        <c:axId val="111665152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11655168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976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個人_60!$W$2016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個人_60!$X$2015:$AE$2015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個人_60!$X$2016:$AE$2016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1703168"/>
        <c:axId val="111704704"/>
      </c:radarChart>
      <c:catAx>
        <c:axId val="111703168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1704704"/>
        <c:crosses val="autoZero"/>
        <c:lblAlgn val="ctr"/>
        <c:lblOffset val="100"/>
      </c:catAx>
      <c:valAx>
        <c:axId val="111704704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1703168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24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個人_60!$W$2030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個人_60!$X$2029:$Z$2029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個人_60!$X$2030:$Z$2030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11811968"/>
        <c:axId val="111813760"/>
      </c:barChart>
      <c:catAx>
        <c:axId val="111811968"/>
        <c:scaling>
          <c:orientation val="minMax"/>
        </c:scaling>
        <c:axPos val="b"/>
        <c:numFmt formatCode="General" sourceLinked="1"/>
        <c:majorTickMark val="none"/>
        <c:tickLblPos val="nextTo"/>
        <c:crossAx val="111813760"/>
        <c:crosses val="autoZero"/>
        <c:auto val="1"/>
        <c:lblAlgn val="ctr"/>
        <c:lblOffset val="100"/>
      </c:catAx>
      <c:valAx>
        <c:axId val="111813760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11811968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976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個人_60!$W$2057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個人_60!$X$2056:$AE$2056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個人_60!$X$2057:$AE$2057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1831296"/>
        <c:axId val="111857664"/>
      </c:radarChart>
      <c:catAx>
        <c:axId val="111831296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1857664"/>
        <c:crosses val="autoZero"/>
        <c:lblAlgn val="ctr"/>
        <c:lblOffset val="100"/>
      </c:catAx>
      <c:valAx>
        <c:axId val="111857664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1831296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24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776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個人_30!$W$335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個人_30!$X$334:$AE$334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個人_30!$X$335:$AE$335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00932608"/>
        <c:axId val="100942592"/>
      </c:radarChart>
      <c:catAx>
        <c:axId val="100932608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0942592"/>
        <c:crosses val="autoZero"/>
        <c:lblAlgn val="ctr"/>
        <c:lblOffset val="100"/>
      </c:catAx>
      <c:valAx>
        <c:axId val="100942592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0932608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119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個人_60!$W$2071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個人_60!$X$2070:$Z$2070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個人_60!$X$2071:$Z$2071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11899392"/>
        <c:axId val="111900928"/>
      </c:barChart>
      <c:catAx>
        <c:axId val="111899392"/>
        <c:scaling>
          <c:orientation val="minMax"/>
        </c:scaling>
        <c:axPos val="b"/>
        <c:numFmt formatCode="General" sourceLinked="1"/>
        <c:majorTickMark val="none"/>
        <c:tickLblPos val="nextTo"/>
        <c:crossAx val="111900928"/>
        <c:crosses val="autoZero"/>
        <c:auto val="1"/>
        <c:lblAlgn val="ctr"/>
        <c:lblOffset val="100"/>
      </c:catAx>
      <c:valAx>
        <c:axId val="111900928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11899392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976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個人_60!$W$2098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個人_60!$X$2097:$AE$2097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個人_60!$X$2098:$AE$2098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1922560"/>
        <c:axId val="111928448"/>
      </c:radarChart>
      <c:catAx>
        <c:axId val="111922560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1928448"/>
        <c:crosses val="autoZero"/>
        <c:lblAlgn val="ctr"/>
        <c:lblOffset val="100"/>
      </c:catAx>
      <c:valAx>
        <c:axId val="111928448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1922560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24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個人_60!$W$2112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個人_60!$X$2111:$Z$2111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個人_60!$X$2112:$Z$2112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11773568"/>
        <c:axId val="111775104"/>
      </c:barChart>
      <c:catAx>
        <c:axId val="111773568"/>
        <c:scaling>
          <c:orientation val="minMax"/>
        </c:scaling>
        <c:axPos val="b"/>
        <c:numFmt formatCode="General" sourceLinked="1"/>
        <c:majorTickMark val="none"/>
        <c:tickLblPos val="nextTo"/>
        <c:crossAx val="111775104"/>
        <c:crosses val="autoZero"/>
        <c:auto val="1"/>
        <c:lblAlgn val="ctr"/>
        <c:lblOffset val="100"/>
      </c:catAx>
      <c:valAx>
        <c:axId val="111775104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11773568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976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個人_60!$W$2139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個人_60!$X$2138:$AE$2138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個人_60!$X$2139:$AE$2139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2009984"/>
        <c:axId val="112011520"/>
      </c:radarChart>
      <c:catAx>
        <c:axId val="112009984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2011520"/>
        <c:crosses val="autoZero"/>
        <c:lblAlgn val="ctr"/>
        <c:lblOffset val="100"/>
      </c:catAx>
      <c:valAx>
        <c:axId val="112011520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2009984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24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個人_60!$W$2153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個人_60!$X$2152:$Z$2152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個人_60!$X$2153:$Z$2153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12045056"/>
        <c:axId val="112050944"/>
      </c:barChart>
      <c:catAx>
        <c:axId val="112045056"/>
        <c:scaling>
          <c:orientation val="minMax"/>
        </c:scaling>
        <c:axPos val="b"/>
        <c:numFmt formatCode="General" sourceLinked="1"/>
        <c:majorTickMark val="none"/>
        <c:tickLblPos val="nextTo"/>
        <c:crossAx val="112050944"/>
        <c:crosses val="autoZero"/>
        <c:auto val="1"/>
        <c:lblAlgn val="ctr"/>
        <c:lblOffset val="100"/>
      </c:catAx>
      <c:valAx>
        <c:axId val="112050944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12045056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976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個人_60!$W$2180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個人_60!$X$2179:$AE$2179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個人_60!$X$2180:$AE$2180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1949696"/>
        <c:axId val="111951232"/>
      </c:radarChart>
      <c:catAx>
        <c:axId val="111949696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1951232"/>
        <c:crosses val="autoZero"/>
        <c:lblAlgn val="ctr"/>
        <c:lblOffset val="100"/>
      </c:catAx>
      <c:valAx>
        <c:axId val="111951232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1949696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24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個人_60!$W$2194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個人_60!$X$2193:$Z$2193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個人_60!$X$2194:$Z$2194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12079232"/>
        <c:axId val="112080768"/>
      </c:barChart>
      <c:catAx>
        <c:axId val="112079232"/>
        <c:scaling>
          <c:orientation val="minMax"/>
        </c:scaling>
        <c:axPos val="b"/>
        <c:numFmt formatCode="General" sourceLinked="1"/>
        <c:majorTickMark val="none"/>
        <c:tickLblPos val="nextTo"/>
        <c:crossAx val="112080768"/>
        <c:crosses val="autoZero"/>
        <c:auto val="1"/>
        <c:lblAlgn val="ctr"/>
        <c:lblOffset val="100"/>
      </c:catAx>
      <c:valAx>
        <c:axId val="112080768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12079232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976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個人_60!$W$2221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個人_60!$X$2220:$AE$2220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個人_60!$X$2221:$AE$2221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2106496"/>
        <c:axId val="112120576"/>
      </c:radarChart>
      <c:catAx>
        <c:axId val="112106496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2120576"/>
        <c:crosses val="autoZero"/>
        <c:lblAlgn val="ctr"/>
        <c:lblOffset val="100"/>
      </c:catAx>
      <c:valAx>
        <c:axId val="112120576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2106496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24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個人_60!$W$2235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個人_60!$X$2234:$Z$2234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個人_60!$X$2235:$Z$2235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12211456"/>
        <c:axId val="112212992"/>
      </c:barChart>
      <c:catAx>
        <c:axId val="112211456"/>
        <c:scaling>
          <c:orientation val="minMax"/>
        </c:scaling>
        <c:axPos val="b"/>
        <c:numFmt formatCode="General" sourceLinked="1"/>
        <c:majorTickMark val="none"/>
        <c:tickLblPos val="nextTo"/>
        <c:crossAx val="112212992"/>
        <c:crosses val="autoZero"/>
        <c:auto val="1"/>
        <c:lblAlgn val="ctr"/>
        <c:lblOffset val="100"/>
      </c:catAx>
      <c:valAx>
        <c:axId val="112212992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12211456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976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個人_60!$W$2262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個人_60!$X$2261:$AE$2261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個人_60!$X$2262:$AE$2262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2238976"/>
        <c:axId val="112240512"/>
      </c:radarChart>
      <c:catAx>
        <c:axId val="112238976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2240512"/>
        <c:crosses val="autoZero"/>
        <c:lblAlgn val="ctr"/>
        <c:lblOffset val="100"/>
      </c:catAx>
      <c:valAx>
        <c:axId val="112240512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2238976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24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個人_30!$W$349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個人_30!$X$348:$Z$348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個人_30!$X$349:$Z$349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00984320"/>
        <c:axId val="100985856"/>
      </c:barChart>
      <c:catAx>
        <c:axId val="100984320"/>
        <c:scaling>
          <c:orientation val="minMax"/>
        </c:scaling>
        <c:axPos val="b"/>
        <c:numFmt formatCode="General" sourceLinked="1"/>
        <c:majorTickMark val="none"/>
        <c:tickLblPos val="nextTo"/>
        <c:crossAx val="100985856"/>
        <c:crosses val="autoZero"/>
        <c:auto val="1"/>
        <c:lblAlgn val="ctr"/>
        <c:lblOffset val="100"/>
      </c:catAx>
      <c:valAx>
        <c:axId val="100985856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098432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個人_60!$W$2276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個人_60!$X$2275:$Z$2275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個人_60!$X$2276:$Z$2276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12302720"/>
        <c:axId val="112304512"/>
      </c:barChart>
      <c:catAx>
        <c:axId val="112302720"/>
        <c:scaling>
          <c:orientation val="minMax"/>
        </c:scaling>
        <c:axPos val="b"/>
        <c:numFmt formatCode="General" sourceLinked="1"/>
        <c:majorTickMark val="none"/>
        <c:tickLblPos val="nextTo"/>
        <c:crossAx val="112304512"/>
        <c:crosses val="autoZero"/>
        <c:auto val="1"/>
        <c:lblAlgn val="ctr"/>
        <c:lblOffset val="100"/>
      </c:catAx>
      <c:valAx>
        <c:axId val="112304512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1230272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976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個人_60!$W$1483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個人_60!$X$1482:$AE$1482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個人_60!$X$1483:$AE$1483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2342528"/>
        <c:axId val="112344064"/>
      </c:radarChart>
      <c:catAx>
        <c:axId val="112342528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2344064"/>
        <c:crosses val="autoZero"/>
        <c:lblAlgn val="ctr"/>
        <c:lblOffset val="100"/>
      </c:catAx>
      <c:valAx>
        <c:axId val="112344064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2342528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24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776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個人_30!$W$376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個人_30!$X$375:$AE$375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個人_30!$X$376:$AE$376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00888576"/>
        <c:axId val="100890112"/>
      </c:radarChart>
      <c:catAx>
        <c:axId val="100888576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0890112"/>
        <c:crosses val="autoZero"/>
        <c:lblAlgn val="ctr"/>
        <c:lblOffset val="100"/>
      </c:catAx>
      <c:valAx>
        <c:axId val="100890112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0888576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119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個人_30!$W$21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個人_30!$X$20:$Z$20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個人_30!$X$21:$Z$21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94272896"/>
        <c:axId val="94286976"/>
      </c:barChart>
      <c:catAx>
        <c:axId val="94272896"/>
        <c:scaling>
          <c:orientation val="minMax"/>
        </c:scaling>
        <c:axPos val="b"/>
        <c:numFmt formatCode="General" sourceLinked="1"/>
        <c:majorTickMark val="none"/>
        <c:tickLblPos val="nextTo"/>
        <c:crossAx val="94286976"/>
        <c:crosses val="autoZero"/>
        <c:auto val="1"/>
        <c:lblAlgn val="ctr"/>
        <c:lblOffset val="100"/>
      </c:catAx>
      <c:valAx>
        <c:axId val="94286976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94272896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個人_30!$W$390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個人_30!$X$389:$Z$389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個人_30!$X$390:$Z$390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01132544"/>
        <c:axId val="101142528"/>
      </c:barChart>
      <c:catAx>
        <c:axId val="101132544"/>
        <c:scaling>
          <c:orientation val="minMax"/>
        </c:scaling>
        <c:axPos val="b"/>
        <c:numFmt formatCode="General" sourceLinked="1"/>
        <c:majorTickMark val="none"/>
        <c:tickLblPos val="nextTo"/>
        <c:crossAx val="101142528"/>
        <c:crosses val="autoZero"/>
        <c:auto val="1"/>
        <c:lblAlgn val="ctr"/>
        <c:lblOffset val="100"/>
      </c:catAx>
      <c:valAx>
        <c:axId val="101142528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1132544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776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個人_30!$W$417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個人_30!$X$416:$AE$416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個人_30!$X$417:$AE$417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01180544"/>
        <c:axId val="101182080"/>
      </c:radarChart>
      <c:catAx>
        <c:axId val="101180544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1182080"/>
        <c:crosses val="autoZero"/>
        <c:lblAlgn val="ctr"/>
        <c:lblOffset val="100"/>
      </c:catAx>
      <c:valAx>
        <c:axId val="101182080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1180544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119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個人_30!$W$431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個人_30!$X$430:$Z$430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個人_30!$X$431:$Z$431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01006720"/>
        <c:axId val="101028992"/>
      </c:barChart>
      <c:catAx>
        <c:axId val="101006720"/>
        <c:scaling>
          <c:orientation val="minMax"/>
        </c:scaling>
        <c:axPos val="b"/>
        <c:numFmt formatCode="General" sourceLinked="1"/>
        <c:majorTickMark val="none"/>
        <c:tickLblPos val="nextTo"/>
        <c:crossAx val="101028992"/>
        <c:crosses val="autoZero"/>
        <c:auto val="1"/>
        <c:lblAlgn val="ctr"/>
        <c:lblOffset val="100"/>
      </c:catAx>
      <c:valAx>
        <c:axId val="101028992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100672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776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個人_30!$W$458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個人_30!$X$457:$AE$457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個人_30!$X$458:$AE$458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01054336"/>
        <c:axId val="101055872"/>
      </c:radarChart>
      <c:catAx>
        <c:axId val="101054336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1055872"/>
        <c:crosses val="autoZero"/>
        <c:lblAlgn val="ctr"/>
        <c:lblOffset val="100"/>
      </c:catAx>
      <c:valAx>
        <c:axId val="101055872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1054336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119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個人_30!$W$472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個人_30!$X$471:$Z$471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個人_30!$X$472:$Z$472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01237120"/>
        <c:axId val="101238656"/>
      </c:barChart>
      <c:catAx>
        <c:axId val="101237120"/>
        <c:scaling>
          <c:orientation val="minMax"/>
        </c:scaling>
        <c:axPos val="b"/>
        <c:numFmt formatCode="General" sourceLinked="1"/>
        <c:majorTickMark val="none"/>
        <c:tickLblPos val="nextTo"/>
        <c:crossAx val="101238656"/>
        <c:crosses val="autoZero"/>
        <c:auto val="1"/>
        <c:lblAlgn val="ctr"/>
        <c:lblOffset val="100"/>
      </c:catAx>
      <c:valAx>
        <c:axId val="101238656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123712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676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個人_30!$W$499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個人_30!$X$498:$AE$498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個人_30!$X$499:$AE$499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01255424"/>
        <c:axId val="101277696"/>
      </c:radarChart>
      <c:catAx>
        <c:axId val="101255424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1277696"/>
        <c:crosses val="autoZero"/>
        <c:lblAlgn val="ctr"/>
        <c:lblOffset val="100"/>
      </c:catAx>
      <c:valAx>
        <c:axId val="101277696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1255424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119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個人_30!$W$513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個人_30!$X$512:$Z$512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個人_30!$X$513:$Z$513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01319424"/>
        <c:axId val="101320960"/>
      </c:barChart>
      <c:catAx>
        <c:axId val="101319424"/>
        <c:scaling>
          <c:orientation val="minMax"/>
        </c:scaling>
        <c:axPos val="b"/>
        <c:numFmt formatCode="General" sourceLinked="1"/>
        <c:majorTickMark val="none"/>
        <c:tickLblPos val="nextTo"/>
        <c:crossAx val="101320960"/>
        <c:crosses val="autoZero"/>
        <c:auto val="1"/>
        <c:lblAlgn val="ctr"/>
        <c:lblOffset val="100"/>
      </c:catAx>
      <c:valAx>
        <c:axId val="101320960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1319424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676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個人_30!$W$540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個人_30!$X$539:$AE$539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個人_30!$X$540:$AE$540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01358976"/>
        <c:axId val="101360768"/>
      </c:radarChart>
      <c:catAx>
        <c:axId val="101358976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1360768"/>
        <c:crosses val="autoZero"/>
        <c:lblAlgn val="ctr"/>
        <c:lblOffset val="100"/>
      </c:catAx>
      <c:valAx>
        <c:axId val="101360768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1358976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119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個人_30!$W$554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個人_30!$X$553:$Z$553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個人_30!$X$554:$Z$554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01595392"/>
        <c:axId val="101601280"/>
      </c:barChart>
      <c:catAx>
        <c:axId val="101595392"/>
        <c:scaling>
          <c:orientation val="minMax"/>
        </c:scaling>
        <c:axPos val="b"/>
        <c:numFmt formatCode="General" sourceLinked="1"/>
        <c:majorTickMark val="none"/>
        <c:tickLblPos val="nextTo"/>
        <c:crossAx val="101601280"/>
        <c:crosses val="autoZero"/>
        <c:auto val="1"/>
        <c:lblAlgn val="ctr"/>
        <c:lblOffset val="100"/>
      </c:catAx>
      <c:valAx>
        <c:axId val="101601280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1595392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676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個人_30!$W$581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個人_30!$X$580:$AE$580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個人_30!$X$581:$AE$581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01626624"/>
        <c:axId val="101628160"/>
      </c:radarChart>
      <c:catAx>
        <c:axId val="101626624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1628160"/>
        <c:crosses val="autoZero"/>
        <c:lblAlgn val="ctr"/>
        <c:lblOffset val="100"/>
      </c:catAx>
      <c:valAx>
        <c:axId val="101628160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1626624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119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976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個人_30!$W$48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個人_30!$X$47:$AE$47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個人_30!$X$48:$AE$48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95033216"/>
        <c:axId val="95034752"/>
      </c:radarChart>
      <c:catAx>
        <c:axId val="95033216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5034752"/>
        <c:crosses val="autoZero"/>
        <c:lblAlgn val="ctr"/>
        <c:lblOffset val="100"/>
      </c:catAx>
      <c:valAx>
        <c:axId val="95034752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5033216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119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個人_30!$W$595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個人_30!$X$594:$Z$594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個人_30!$X$595:$Z$595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01661696"/>
        <c:axId val="101663488"/>
      </c:barChart>
      <c:catAx>
        <c:axId val="101661696"/>
        <c:scaling>
          <c:orientation val="minMax"/>
        </c:scaling>
        <c:axPos val="b"/>
        <c:numFmt formatCode="General" sourceLinked="1"/>
        <c:majorTickMark val="none"/>
        <c:tickLblPos val="nextTo"/>
        <c:crossAx val="101663488"/>
        <c:crosses val="autoZero"/>
        <c:auto val="1"/>
        <c:lblAlgn val="ctr"/>
        <c:lblOffset val="100"/>
      </c:catAx>
      <c:valAx>
        <c:axId val="101663488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1661696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676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個人_30!$W$622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個人_30!$X$621:$AE$621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個人_30!$X$622:$AE$622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01701120"/>
        <c:axId val="101702656"/>
      </c:radarChart>
      <c:catAx>
        <c:axId val="101701120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1702656"/>
        <c:crosses val="autoZero"/>
        <c:lblAlgn val="ctr"/>
        <c:lblOffset val="100"/>
      </c:catAx>
      <c:valAx>
        <c:axId val="101702656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1701120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119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個人_30!$W$636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個人_30!$X$635:$Z$635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個人_30!$X$636:$Z$636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01563776"/>
        <c:axId val="101577856"/>
      </c:barChart>
      <c:catAx>
        <c:axId val="101563776"/>
        <c:scaling>
          <c:orientation val="minMax"/>
        </c:scaling>
        <c:axPos val="b"/>
        <c:numFmt formatCode="General" sourceLinked="1"/>
        <c:majorTickMark val="none"/>
        <c:tickLblPos val="nextTo"/>
        <c:crossAx val="101577856"/>
        <c:crosses val="autoZero"/>
        <c:auto val="1"/>
        <c:lblAlgn val="ctr"/>
        <c:lblOffset val="100"/>
      </c:catAx>
      <c:valAx>
        <c:axId val="101577856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1563776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576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個人_30!$W$663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個人_30!$X$662:$AE$662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個人_30!$X$663:$AE$663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01738368"/>
        <c:axId val="101739904"/>
      </c:radarChart>
      <c:catAx>
        <c:axId val="101738368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1739904"/>
        <c:crosses val="autoZero"/>
        <c:lblAlgn val="ctr"/>
        <c:lblOffset val="100"/>
      </c:catAx>
      <c:valAx>
        <c:axId val="101739904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1738368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119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個人_30!$W$677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個人_30!$X$676:$Z$676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個人_30!$X$677:$Z$677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01783424"/>
        <c:axId val="101784960"/>
      </c:barChart>
      <c:catAx>
        <c:axId val="101783424"/>
        <c:scaling>
          <c:orientation val="minMax"/>
        </c:scaling>
        <c:axPos val="b"/>
        <c:numFmt formatCode="General" sourceLinked="1"/>
        <c:majorTickMark val="none"/>
        <c:tickLblPos val="nextTo"/>
        <c:crossAx val="101784960"/>
        <c:crosses val="autoZero"/>
        <c:auto val="1"/>
        <c:lblAlgn val="ctr"/>
        <c:lblOffset val="100"/>
      </c:catAx>
      <c:valAx>
        <c:axId val="101784960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1783424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576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個人_30!$W$704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個人_30!$X$703:$AE$703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個人_30!$X$704:$AE$704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01822848"/>
        <c:axId val="101824384"/>
      </c:radarChart>
      <c:catAx>
        <c:axId val="101822848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1824384"/>
        <c:crosses val="autoZero"/>
        <c:lblAlgn val="ctr"/>
        <c:lblOffset val="100"/>
      </c:catAx>
      <c:valAx>
        <c:axId val="101824384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1822848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119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個人_30!$W$718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個人_30!$X$717:$Z$717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個人_30!$X$718:$Z$718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01997184"/>
        <c:axId val="102011264"/>
      </c:barChart>
      <c:catAx>
        <c:axId val="101997184"/>
        <c:scaling>
          <c:orientation val="minMax"/>
        </c:scaling>
        <c:axPos val="b"/>
        <c:numFmt formatCode="General" sourceLinked="1"/>
        <c:majorTickMark val="none"/>
        <c:tickLblPos val="nextTo"/>
        <c:crossAx val="102011264"/>
        <c:crosses val="autoZero"/>
        <c:auto val="1"/>
        <c:lblAlgn val="ctr"/>
        <c:lblOffset val="100"/>
      </c:catAx>
      <c:valAx>
        <c:axId val="102011264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1997184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576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個人_30!$W$745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個人_30!$X$744:$AE$744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個人_30!$X$745:$AE$745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02028800"/>
        <c:axId val="102030336"/>
      </c:radarChart>
      <c:catAx>
        <c:axId val="102028800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2030336"/>
        <c:crosses val="autoZero"/>
        <c:lblAlgn val="ctr"/>
        <c:lblOffset val="100"/>
      </c:catAx>
      <c:valAx>
        <c:axId val="102030336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2028800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119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個人_30!$W$759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個人_30!$X$758:$Z$758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個人_30!$X$759:$Z$759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01953536"/>
        <c:axId val="101955072"/>
      </c:barChart>
      <c:catAx>
        <c:axId val="101953536"/>
        <c:scaling>
          <c:orientation val="minMax"/>
        </c:scaling>
        <c:axPos val="b"/>
        <c:numFmt formatCode="General" sourceLinked="1"/>
        <c:majorTickMark val="none"/>
        <c:tickLblPos val="nextTo"/>
        <c:crossAx val="101955072"/>
        <c:crosses val="autoZero"/>
        <c:auto val="1"/>
        <c:lblAlgn val="ctr"/>
        <c:lblOffset val="100"/>
      </c:catAx>
      <c:valAx>
        <c:axId val="101955072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1953536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576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個人_30!$W$786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個人_30!$X$785:$AE$785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個人_30!$X$786:$AE$786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02050048"/>
        <c:axId val="102060032"/>
      </c:radarChart>
      <c:catAx>
        <c:axId val="102050048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2060032"/>
        <c:crosses val="autoZero"/>
        <c:lblAlgn val="ctr"/>
        <c:lblOffset val="100"/>
      </c:catAx>
      <c:valAx>
        <c:axId val="102060032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2050048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119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1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個人_30!$W$62</c:f>
              <c:strCache>
                <c:ptCount val="1"/>
                <c:pt idx="0">
                  <c:v>2016.01.01</c:v>
                </c:pt>
              </c:strCache>
            </c:strRef>
          </c:tx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個人_30!$X$61:$Z$61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個人_30!$X$62:$Z$62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95097216"/>
        <c:axId val="95098752"/>
      </c:barChart>
      <c:catAx>
        <c:axId val="95097216"/>
        <c:scaling>
          <c:orientation val="minMax"/>
        </c:scaling>
        <c:axPos val="b"/>
        <c:numFmt formatCode="General" sourceLinked="1"/>
        <c:majorTickMark val="none"/>
        <c:tickLblPos val="nextTo"/>
        <c:crossAx val="95098752"/>
        <c:crosses val="autoZero"/>
        <c:auto val="1"/>
        <c:lblAlgn val="ctr"/>
        <c:lblOffset val="100"/>
      </c:catAx>
      <c:valAx>
        <c:axId val="95098752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5097216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個人_30!$W$800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個人_30!$X$799:$Z$799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個人_30!$X$800:$Z$800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02101376"/>
        <c:axId val="102102912"/>
      </c:barChart>
      <c:catAx>
        <c:axId val="102101376"/>
        <c:scaling>
          <c:orientation val="minMax"/>
        </c:scaling>
        <c:axPos val="b"/>
        <c:numFmt formatCode="General" sourceLinked="1"/>
        <c:majorTickMark val="none"/>
        <c:tickLblPos val="nextTo"/>
        <c:crossAx val="102102912"/>
        <c:crosses val="autoZero"/>
        <c:auto val="1"/>
        <c:lblAlgn val="ctr"/>
        <c:lblOffset val="100"/>
      </c:catAx>
      <c:valAx>
        <c:axId val="102102912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2101376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476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個人_30!$W$827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個人_30!$X$826:$AE$826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個人_30!$X$827:$AE$827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02132352"/>
        <c:axId val="102146432"/>
      </c:radarChart>
      <c:catAx>
        <c:axId val="102132352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2146432"/>
        <c:crosses val="autoZero"/>
        <c:lblAlgn val="ctr"/>
        <c:lblOffset val="100"/>
      </c:catAx>
      <c:valAx>
        <c:axId val="102146432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2132352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6725147583086641"/>
          <c:h val="4.5904971049384014E-2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個人_30!$W$841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個人_30!$X$840:$Z$840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個人_30!$X$841:$Z$841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02245504"/>
        <c:axId val="102247040"/>
      </c:barChart>
      <c:catAx>
        <c:axId val="102245504"/>
        <c:scaling>
          <c:orientation val="minMax"/>
        </c:scaling>
        <c:axPos val="b"/>
        <c:numFmt formatCode="General" sourceLinked="1"/>
        <c:majorTickMark val="none"/>
        <c:tickLblPos val="nextTo"/>
        <c:crossAx val="102247040"/>
        <c:crosses val="autoZero"/>
        <c:auto val="1"/>
        <c:lblAlgn val="ctr"/>
        <c:lblOffset val="100"/>
      </c:catAx>
      <c:valAx>
        <c:axId val="102247040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2245504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476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個人_30!$W$868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個人_30!$X$867:$AE$867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個人_30!$X$868:$AE$868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02272000"/>
        <c:axId val="102286080"/>
      </c:radarChart>
      <c:catAx>
        <c:axId val="102272000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2286080"/>
        <c:crosses val="autoZero"/>
        <c:lblAlgn val="ctr"/>
        <c:lblOffset val="100"/>
      </c:catAx>
      <c:valAx>
        <c:axId val="102286080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2272000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119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個人_30!$W$882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個人_30!$X$881:$Z$881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個人_30!$X$882:$Z$882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02209408"/>
        <c:axId val="102210944"/>
      </c:barChart>
      <c:catAx>
        <c:axId val="102209408"/>
        <c:scaling>
          <c:orientation val="minMax"/>
        </c:scaling>
        <c:axPos val="b"/>
        <c:numFmt formatCode="General" sourceLinked="1"/>
        <c:majorTickMark val="none"/>
        <c:tickLblPos val="nextTo"/>
        <c:crossAx val="102210944"/>
        <c:crosses val="autoZero"/>
        <c:auto val="1"/>
        <c:lblAlgn val="ctr"/>
        <c:lblOffset val="100"/>
      </c:catAx>
      <c:valAx>
        <c:axId val="102210944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2209408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476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個人_30!$W$909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個人_30!$X$908:$AE$908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個人_30!$X$909:$AE$909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02306176"/>
        <c:axId val="102307712"/>
      </c:radarChart>
      <c:catAx>
        <c:axId val="102306176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2307712"/>
        <c:crosses val="autoZero"/>
        <c:lblAlgn val="ctr"/>
        <c:lblOffset val="100"/>
      </c:catAx>
      <c:valAx>
        <c:axId val="102307712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2306176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119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個人_30!$W$923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個人_30!$X$922:$Z$922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個人_30!$X$923:$Z$923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02345344"/>
        <c:axId val="102355328"/>
      </c:barChart>
      <c:catAx>
        <c:axId val="102345344"/>
        <c:scaling>
          <c:orientation val="minMax"/>
        </c:scaling>
        <c:axPos val="b"/>
        <c:numFmt formatCode="General" sourceLinked="1"/>
        <c:majorTickMark val="none"/>
        <c:tickLblPos val="nextTo"/>
        <c:crossAx val="102355328"/>
        <c:crosses val="autoZero"/>
        <c:auto val="1"/>
        <c:lblAlgn val="ctr"/>
        <c:lblOffset val="100"/>
      </c:catAx>
      <c:valAx>
        <c:axId val="102355328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2345344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476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個人_30!$W$950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個人_30!$X$949:$AE$949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個人_30!$X$950:$AE$950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02384384"/>
        <c:axId val="102385920"/>
      </c:radarChart>
      <c:catAx>
        <c:axId val="102384384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2385920"/>
        <c:crosses val="autoZero"/>
        <c:lblAlgn val="ctr"/>
        <c:lblOffset val="100"/>
      </c:catAx>
      <c:valAx>
        <c:axId val="102385920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2384384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119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個人_30!$W$964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個人_30!$X$963:$Z$963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個人_30!$X$964:$Z$964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02427648"/>
        <c:axId val="102449920"/>
      </c:barChart>
      <c:catAx>
        <c:axId val="102427648"/>
        <c:scaling>
          <c:orientation val="minMax"/>
        </c:scaling>
        <c:axPos val="b"/>
        <c:numFmt formatCode="General" sourceLinked="1"/>
        <c:majorTickMark val="none"/>
        <c:tickLblPos val="nextTo"/>
        <c:crossAx val="102449920"/>
        <c:crosses val="autoZero"/>
        <c:auto val="1"/>
        <c:lblAlgn val="ctr"/>
        <c:lblOffset val="100"/>
      </c:catAx>
      <c:valAx>
        <c:axId val="102449920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2427648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376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個人_30!$W$991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個人_30!$X$990:$AE$990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個人_30!$X$991:$AE$991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02479360"/>
        <c:axId val="102480896"/>
      </c:radarChart>
      <c:catAx>
        <c:axId val="102479360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2480896"/>
        <c:crosses val="autoZero"/>
        <c:lblAlgn val="ctr"/>
        <c:lblOffset val="100"/>
      </c:catAx>
      <c:valAx>
        <c:axId val="102480896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2479360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119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976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個人_30!$W$89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個人_30!$X$88:$AE$88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個人_30!$X$89:$AE$89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95111808"/>
        <c:axId val="95134080"/>
      </c:radarChart>
      <c:catAx>
        <c:axId val="95111808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5134080"/>
        <c:crosses val="autoZero"/>
        <c:lblAlgn val="ctr"/>
        <c:lblOffset val="100"/>
      </c:catAx>
      <c:valAx>
        <c:axId val="95134080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5111808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119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個人_30!$W$1005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個人_30!$X$1004:$Z$1004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個人_30!$X$1005:$Z$1005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02591104"/>
        <c:axId val="102592896"/>
      </c:barChart>
      <c:catAx>
        <c:axId val="102591104"/>
        <c:scaling>
          <c:orientation val="minMax"/>
        </c:scaling>
        <c:axPos val="b"/>
        <c:numFmt formatCode="General" sourceLinked="1"/>
        <c:majorTickMark val="none"/>
        <c:tickLblPos val="nextTo"/>
        <c:crossAx val="102592896"/>
        <c:crosses val="autoZero"/>
        <c:auto val="1"/>
        <c:lblAlgn val="ctr"/>
        <c:lblOffset val="100"/>
      </c:catAx>
      <c:valAx>
        <c:axId val="102592896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2591104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376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個人_30!$W$1032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個人_30!$X$1031:$AE$1031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個人_30!$X$1032:$AE$1032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02614144"/>
        <c:axId val="102615680"/>
      </c:radarChart>
      <c:catAx>
        <c:axId val="102614144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2615680"/>
        <c:crosses val="autoZero"/>
        <c:lblAlgn val="ctr"/>
        <c:lblOffset val="100"/>
      </c:catAx>
      <c:valAx>
        <c:axId val="102615680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2614144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119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個人_30!$W$1046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個人_30!$X$1045:$Z$1045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個人_30!$X$1046:$Z$1046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02534144"/>
        <c:axId val="102540032"/>
      </c:barChart>
      <c:catAx>
        <c:axId val="102534144"/>
        <c:scaling>
          <c:orientation val="minMax"/>
        </c:scaling>
        <c:axPos val="b"/>
        <c:numFmt formatCode="General" sourceLinked="1"/>
        <c:majorTickMark val="none"/>
        <c:tickLblPos val="nextTo"/>
        <c:crossAx val="102540032"/>
        <c:crosses val="autoZero"/>
        <c:auto val="1"/>
        <c:lblAlgn val="ctr"/>
        <c:lblOffset val="100"/>
      </c:catAx>
      <c:valAx>
        <c:axId val="102540032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2534144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376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個人_30!$W$1073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個人_30!$X$1072:$AE$1072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個人_30!$X$1073:$AE$1073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02766080"/>
        <c:axId val="102767616"/>
      </c:radarChart>
      <c:catAx>
        <c:axId val="102766080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2767616"/>
        <c:crosses val="autoZero"/>
        <c:lblAlgn val="ctr"/>
        <c:lblOffset val="100"/>
      </c:catAx>
      <c:valAx>
        <c:axId val="102767616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2766080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119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個人_30!$W$1087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個人_30!$X$1086:$Z$1086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個人_30!$X$1087:$Z$1087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02817792"/>
        <c:axId val="102819328"/>
      </c:barChart>
      <c:catAx>
        <c:axId val="102817792"/>
        <c:scaling>
          <c:orientation val="minMax"/>
        </c:scaling>
        <c:axPos val="b"/>
        <c:numFmt formatCode="General" sourceLinked="1"/>
        <c:majorTickMark val="none"/>
        <c:tickLblPos val="nextTo"/>
        <c:crossAx val="102819328"/>
        <c:crosses val="autoZero"/>
        <c:auto val="1"/>
        <c:lblAlgn val="ctr"/>
        <c:lblOffset val="100"/>
      </c:catAx>
      <c:valAx>
        <c:axId val="102819328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2817792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376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個人_30!$W$1114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個人_30!$X$1113:$AE$1113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個人_30!$X$1114:$AE$1114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02643968"/>
        <c:axId val="102649856"/>
      </c:radarChart>
      <c:catAx>
        <c:axId val="102643968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2649856"/>
        <c:crosses val="autoZero"/>
        <c:lblAlgn val="ctr"/>
        <c:lblOffset val="100"/>
      </c:catAx>
      <c:valAx>
        <c:axId val="102649856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2643968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119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個人_30!$W$1128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個人_30!$X$1127:$Z$1127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個人_30!$X$1128:$Z$1128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02834944"/>
        <c:axId val="102836480"/>
      </c:barChart>
      <c:catAx>
        <c:axId val="102834944"/>
        <c:scaling>
          <c:orientation val="minMax"/>
        </c:scaling>
        <c:axPos val="b"/>
        <c:numFmt formatCode="General" sourceLinked="1"/>
        <c:majorTickMark val="none"/>
        <c:tickLblPos val="nextTo"/>
        <c:crossAx val="102836480"/>
        <c:crosses val="autoZero"/>
        <c:auto val="1"/>
        <c:lblAlgn val="ctr"/>
        <c:lblOffset val="100"/>
      </c:catAx>
      <c:valAx>
        <c:axId val="102836480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2834944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277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個人_30!$W$1155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個人_30!$X$1154:$AE$1154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個人_30!$X$1155:$AE$1155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02861824"/>
        <c:axId val="102867712"/>
      </c:radarChart>
      <c:catAx>
        <c:axId val="102861824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2867712"/>
        <c:crosses val="autoZero"/>
        <c:lblAlgn val="ctr"/>
        <c:lblOffset val="100"/>
      </c:catAx>
      <c:valAx>
        <c:axId val="102867712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2861824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119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個人_30!$W$1169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個人_30!$X$1168:$Z$1168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個人_30!$X$1169:$Z$1169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02987264"/>
        <c:axId val="102988800"/>
      </c:barChart>
      <c:catAx>
        <c:axId val="102987264"/>
        <c:scaling>
          <c:orientation val="minMax"/>
        </c:scaling>
        <c:axPos val="b"/>
        <c:numFmt formatCode="General" sourceLinked="1"/>
        <c:majorTickMark val="none"/>
        <c:tickLblPos val="nextTo"/>
        <c:crossAx val="102988800"/>
        <c:crosses val="autoZero"/>
        <c:auto val="1"/>
        <c:lblAlgn val="ctr"/>
        <c:lblOffset val="100"/>
      </c:catAx>
      <c:valAx>
        <c:axId val="102988800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2987264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277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個人_30!$W$1196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個人_30!$X$1195:$AE$1195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個人_30!$X$1196:$AE$1196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03026688"/>
        <c:axId val="103028224"/>
      </c:radarChart>
      <c:catAx>
        <c:axId val="103026688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3028224"/>
        <c:crosses val="autoZero"/>
        <c:lblAlgn val="ctr"/>
        <c:lblOffset val="100"/>
      </c:catAx>
      <c:valAx>
        <c:axId val="103028224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3026688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119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1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個人_30!$W$103</c:f>
              <c:strCache>
                <c:ptCount val="1"/>
                <c:pt idx="0">
                  <c:v>2016.01.01</c:v>
                </c:pt>
              </c:strCache>
            </c:strRef>
          </c:tx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個人_30!$X$102:$Z$102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個人_30!$X$103:$Z$103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00402304"/>
        <c:axId val="100403840"/>
      </c:barChart>
      <c:catAx>
        <c:axId val="100402304"/>
        <c:scaling>
          <c:orientation val="minMax"/>
        </c:scaling>
        <c:axPos val="b"/>
        <c:numFmt formatCode="General" sourceLinked="1"/>
        <c:majorTickMark val="none"/>
        <c:tickLblPos val="nextTo"/>
        <c:crossAx val="100403840"/>
        <c:crosses val="autoZero"/>
        <c:auto val="1"/>
        <c:lblAlgn val="ctr"/>
        <c:lblOffset val="100"/>
      </c:catAx>
      <c:valAx>
        <c:axId val="100403840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0402304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個人_30!$W$1210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個人_30!$X$1209:$Z$1209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個人_30!$X$1210:$Z$1210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03078144"/>
        <c:axId val="103079936"/>
      </c:barChart>
      <c:catAx>
        <c:axId val="103078144"/>
        <c:scaling>
          <c:orientation val="minMax"/>
        </c:scaling>
        <c:axPos val="b"/>
        <c:numFmt formatCode="General" sourceLinked="1"/>
        <c:majorTickMark val="none"/>
        <c:tickLblPos val="nextTo"/>
        <c:crossAx val="103079936"/>
        <c:crosses val="autoZero"/>
        <c:auto val="1"/>
        <c:lblAlgn val="ctr"/>
        <c:lblOffset val="100"/>
      </c:catAx>
      <c:valAx>
        <c:axId val="103079936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3078144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976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個人_60!$W$7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個人_60!$X$6:$AE$6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個人_60!$X$7:$AE$7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06927616"/>
        <c:axId val="106929152"/>
      </c:radarChart>
      <c:catAx>
        <c:axId val="106927616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6929152"/>
        <c:crosses val="autoZero"/>
        <c:lblAlgn val="ctr"/>
        <c:lblOffset val="100"/>
      </c:catAx>
      <c:valAx>
        <c:axId val="106929152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6927616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24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個人_60!$W$21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個人_60!$X$20:$Z$20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個人_60!$X$21:$Z$21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06991616"/>
        <c:axId val="106993152"/>
      </c:barChart>
      <c:catAx>
        <c:axId val="106991616"/>
        <c:scaling>
          <c:orientation val="minMax"/>
        </c:scaling>
        <c:axPos val="b"/>
        <c:numFmt formatCode="General" sourceLinked="1"/>
        <c:majorTickMark val="none"/>
        <c:tickLblPos val="nextTo"/>
        <c:crossAx val="106993152"/>
        <c:crosses val="autoZero"/>
        <c:auto val="1"/>
        <c:lblAlgn val="ctr"/>
        <c:lblOffset val="100"/>
      </c:catAx>
      <c:valAx>
        <c:axId val="106993152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06991616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976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個人_60!$W$48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個人_60!$X$47:$AE$47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個人_60!$X$48:$AE$48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07088512"/>
        <c:axId val="107094400"/>
      </c:radarChart>
      <c:catAx>
        <c:axId val="107088512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7094400"/>
        <c:crosses val="autoZero"/>
        <c:lblAlgn val="ctr"/>
        <c:lblOffset val="100"/>
      </c:catAx>
      <c:valAx>
        <c:axId val="107094400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7088512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24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個人_60!$W$62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個人_60!$X$61:$Z$61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個人_60!$X$62:$Z$62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07136128"/>
        <c:axId val="107137664"/>
      </c:barChart>
      <c:catAx>
        <c:axId val="107136128"/>
        <c:scaling>
          <c:orientation val="minMax"/>
        </c:scaling>
        <c:axPos val="b"/>
        <c:numFmt formatCode="General" sourceLinked="1"/>
        <c:majorTickMark val="none"/>
        <c:tickLblPos val="nextTo"/>
        <c:crossAx val="107137664"/>
        <c:crosses val="autoZero"/>
        <c:auto val="1"/>
        <c:lblAlgn val="ctr"/>
        <c:lblOffset val="100"/>
      </c:catAx>
      <c:valAx>
        <c:axId val="107137664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07136128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976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個人_60!$W$89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個人_60!$X$88:$AE$88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個人_60!$X$89:$AE$89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06856448"/>
        <c:axId val="106857984"/>
      </c:radarChart>
      <c:catAx>
        <c:axId val="106856448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6857984"/>
        <c:crosses val="autoZero"/>
        <c:lblAlgn val="ctr"/>
        <c:lblOffset val="100"/>
      </c:catAx>
      <c:valAx>
        <c:axId val="106857984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6856448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24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個人_60!$W$103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個人_60!$X$102:$Z$102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個人_60!$X$103:$Z$103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06879232"/>
        <c:axId val="106885120"/>
      </c:barChart>
      <c:catAx>
        <c:axId val="106879232"/>
        <c:scaling>
          <c:orientation val="minMax"/>
        </c:scaling>
        <c:axPos val="b"/>
        <c:numFmt formatCode="General" sourceLinked="1"/>
        <c:majorTickMark val="none"/>
        <c:tickLblPos val="nextTo"/>
        <c:crossAx val="106885120"/>
        <c:crosses val="autoZero"/>
        <c:auto val="1"/>
        <c:lblAlgn val="ctr"/>
        <c:lblOffset val="100"/>
      </c:catAx>
      <c:valAx>
        <c:axId val="106885120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06879232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976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個人_60!$W$130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個人_60!$X$129:$AE$129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個人_60!$X$130:$AE$130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07234432"/>
        <c:axId val="107235968"/>
      </c:radarChart>
      <c:catAx>
        <c:axId val="107234432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7235968"/>
        <c:crosses val="autoZero"/>
        <c:lblAlgn val="ctr"/>
        <c:lblOffset val="100"/>
      </c:catAx>
      <c:valAx>
        <c:axId val="107235968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7234432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24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個人_60!$W$144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個人_60!$X$143:$Z$143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個人_60!$X$144:$Z$144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07355520"/>
        <c:axId val="107369600"/>
      </c:barChart>
      <c:catAx>
        <c:axId val="107355520"/>
        <c:scaling>
          <c:orientation val="minMax"/>
        </c:scaling>
        <c:axPos val="b"/>
        <c:numFmt formatCode="General" sourceLinked="1"/>
        <c:majorTickMark val="none"/>
        <c:tickLblPos val="nextTo"/>
        <c:crossAx val="107369600"/>
        <c:crosses val="autoZero"/>
        <c:auto val="1"/>
        <c:lblAlgn val="ctr"/>
        <c:lblOffset val="100"/>
      </c:catAx>
      <c:valAx>
        <c:axId val="107369600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0735552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976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個人_60!$W$171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個人_60!$X$170:$AE$170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個人_60!$X$171:$AE$171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07387136"/>
        <c:axId val="107401216"/>
      </c:radarChart>
      <c:catAx>
        <c:axId val="107387136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7401216"/>
        <c:crosses val="autoZero"/>
        <c:lblAlgn val="ctr"/>
        <c:lblOffset val="100"/>
      </c:catAx>
      <c:valAx>
        <c:axId val="107401216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7387136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24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976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個人_30!$W$130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個人_30!$X$129:$AE$129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個人_30!$X$130:$AE$130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00433280"/>
        <c:axId val="100435072"/>
      </c:radarChart>
      <c:catAx>
        <c:axId val="100433280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0435072"/>
        <c:crosses val="autoZero"/>
        <c:lblAlgn val="ctr"/>
        <c:lblOffset val="100"/>
      </c:catAx>
      <c:valAx>
        <c:axId val="100435072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0433280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119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個人_60!$W$185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個人_60!$X$184:$Z$184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個人_60!$X$185:$Z$185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07307776"/>
        <c:axId val="107309312"/>
      </c:barChart>
      <c:catAx>
        <c:axId val="107307776"/>
        <c:scaling>
          <c:orientation val="minMax"/>
        </c:scaling>
        <c:axPos val="b"/>
        <c:numFmt formatCode="General" sourceLinked="1"/>
        <c:majorTickMark val="none"/>
        <c:tickLblPos val="nextTo"/>
        <c:crossAx val="107309312"/>
        <c:crosses val="autoZero"/>
        <c:auto val="1"/>
        <c:lblAlgn val="ctr"/>
        <c:lblOffset val="100"/>
      </c:catAx>
      <c:valAx>
        <c:axId val="107309312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07307776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976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個人_60!$W$212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個人_60!$X$211:$AE$211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個人_60!$X$212:$AE$212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07335040"/>
        <c:axId val="107414656"/>
      </c:radarChart>
      <c:catAx>
        <c:axId val="107335040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7414656"/>
        <c:crosses val="autoZero"/>
        <c:lblAlgn val="ctr"/>
        <c:lblOffset val="100"/>
      </c:catAx>
      <c:valAx>
        <c:axId val="107414656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7335040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24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個人_60!$W$226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個人_60!$X$225:$Z$225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個人_60!$X$226:$Z$226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07452288"/>
        <c:axId val="107453824"/>
      </c:barChart>
      <c:catAx>
        <c:axId val="107452288"/>
        <c:scaling>
          <c:orientation val="minMax"/>
        </c:scaling>
        <c:axPos val="b"/>
        <c:numFmt formatCode="General" sourceLinked="1"/>
        <c:majorTickMark val="none"/>
        <c:tickLblPos val="nextTo"/>
        <c:crossAx val="107453824"/>
        <c:crosses val="autoZero"/>
        <c:auto val="1"/>
        <c:lblAlgn val="ctr"/>
        <c:lblOffset val="100"/>
      </c:catAx>
      <c:valAx>
        <c:axId val="107453824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07452288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976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個人_60!$W$253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個人_60!$X$252:$AE$252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個人_60!$X$253:$AE$253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07483904"/>
        <c:axId val="107485440"/>
      </c:radarChart>
      <c:catAx>
        <c:axId val="107483904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7485440"/>
        <c:crosses val="autoZero"/>
        <c:lblAlgn val="ctr"/>
        <c:lblOffset val="100"/>
      </c:catAx>
      <c:valAx>
        <c:axId val="107485440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7483904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24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個人_60!$W$267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個人_60!$X$266:$Z$266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個人_60!$X$267:$Z$267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07527168"/>
        <c:axId val="107545344"/>
      </c:barChart>
      <c:catAx>
        <c:axId val="107527168"/>
        <c:scaling>
          <c:orientation val="minMax"/>
        </c:scaling>
        <c:axPos val="b"/>
        <c:numFmt formatCode="General" sourceLinked="1"/>
        <c:majorTickMark val="none"/>
        <c:tickLblPos val="nextTo"/>
        <c:crossAx val="107545344"/>
        <c:crosses val="autoZero"/>
        <c:auto val="1"/>
        <c:lblAlgn val="ctr"/>
        <c:lblOffset val="100"/>
      </c:catAx>
      <c:valAx>
        <c:axId val="107545344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07527168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976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個人_60!$W$294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個人_60!$X$293:$AE$293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個人_60!$X$294:$AE$294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07575168"/>
        <c:axId val="107576704"/>
      </c:radarChart>
      <c:catAx>
        <c:axId val="107575168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7576704"/>
        <c:crosses val="autoZero"/>
        <c:lblAlgn val="ctr"/>
        <c:lblOffset val="100"/>
      </c:catAx>
      <c:valAx>
        <c:axId val="107576704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7575168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24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個人_60!$W$308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個人_60!$X$307:$Z$307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個人_60!$X$308:$Z$308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07696512"/>
        <c:axId val="107698048"/>
      </c:barChart>
      <c:catAx>
        <c:axId val="107696512"/>
        <c:scaling>
          <c:orientation val="minMax"/>
        </c:scaling>
        <c:axPos val="b"/>
        <c:numFmt formatCode="General" sourceLinked="1"/>
        <c:majorTickMark val="none"/>
        <c:tickLblPos val="nextTo"/>
        <c:crossAx val="107698048"/>
        <c:crosses val="autoZero"/>
        <c:auto val="1"/>
        <c:lblAlgn val="ctr"/>
        <c:lblOffset val="100"/>
      </c:catAx>
      <c:valAx>
        <c:axId val="107698048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07696512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976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個人_60!$W$335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個人_60!$X$334:$AE$334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個人_60!$X$335:$AE$335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07711488"/>
        <c:axId val="107729664"/>
      </c:radarChart>
      <c:catAx>
        <c:axId val="107711488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7729664"/>
        <c:crosses val="autoZero"/>
        <c:lblAlgn val="ctr"/>
        <c:lblOffset val="100"/>
      </c:catAx>
      <c:valAx>
        <c:axId val="107729664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7711488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24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個人_60!$W$349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個人_60!$X$348:$Z$348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個人_60!$X$349:$Z$349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07750912"/>
        <c:axId val="107752448"/>
      </c:barChart>
      <c:catAx>
        <c:axId val="107750912"/>
        <c:scaling>
          <c:orientation val="minMax"/>
        </c:scaling>
        <c:axPos val="b"/>
        <c:numFmt formatCode="General" sourceLinked="1"/>
        <c:majorTickMark val="none"/>
        <c:tickLblPos val="nextTo"/>
        <c:crossAx val="107752448"/>
        <c:crosses val="autoZero"/>
        <c:auto val="1"/>
        <c:lblAlgn val="ctr"/>
        <c:lblOffset val="100"/>
      </c:catAx>
      <c:valAx>
        <c:axId val="107752448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07750912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976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個人_60!$W$376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個人_60!$X$375:$AE$375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個人_60!$X$376:$AE$376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07790720"/>
        <c:axId val="107792256"/>
      </c:radarChart>
      <c:catAx>
        <c:axId val="107790720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7792256"/>
        <c:crosses val="autoZero"/>
        <c:lblAlgn val="ctr"/>
        <c:lblOffset val="100"/>
      </c:catAx>
      <c:valAx>
        <c:axId val="107792256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7790720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24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個人_30!$W$144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個人_30!$X$143:$Z$143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個人_30!$X$144:$Z$144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00550528"/>
        <c:axId val="100552064"/>
      </c:barChart>
      <c:catAx>
        <c:axId val="100550528"/>
        <c:scaling>
          <c:orientation val="minMax"/>
        </c:scaling>
        <c:axPos val="b"/>
        <c:numFmt formatCode="General" sourceLinked="1"/>
        <c:majorTickMark val="none"/>
        <c:tickLblPos val="nextTo"/>
        <c:crossAx val="100552064"/>
        <c:crosses val="autoZero"/>
        <c:auto val="1"/>
        <c:lblAlgn val="ctr"/>
        <c:lblOffset val="100"/>
      </c:catAx>
      <c:valAx>
        <c:axId val="100552064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0550528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個人_60!$W$390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個人_60!$X$389:$Z$389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個人_60!$X$390:$Z$390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07645568"/>
        <c:axId val="107667840"/>
      </c:barChart>
      <c:catAx>
        <c:axId val="107645568"/>
        <c:scaling>
          <c:orientation val="minMax"/>
        </c:scaling>
        <c:axPos val="b"/>
        <c:numFmt formatCode="General" sourceLinked="1"/>
        <c:majorTickMark val="none"/>
        <c:tickLblPos val="nextTo"/>
        <c:crossAx val="107667840"/>
        <c:crosses val="autoZero"/>
        <c:auto val="1"/>
        <c:lblAlgn val="ctr"/>
        <c:lblOffset val="100"/>
      </c:catAx>
      <c:valAx>
        <c:axId val="107667840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07645568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976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個人_60!$W$417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個人_60!$X$416:$AE$416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個人_60!$X$417:$AE$417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07882368"/>
        <c:axId val="107883904"/>
      </c:radarChart>
      <c:catAx>
        <c:axId val="107882368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7883904"/>
        <c:crosses val="autoZero"/>
        <c:lblAlgn val="ctr"/>
        <c:lblOffset val="100"/>
      </c:catAx>
      <c:valAx>
        <c:axId val="107883904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7882368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24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個人_60!$W$431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個人_60!$X$430:$Z$430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個人_60!$X$431:$Z$431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07929984"/>
        <c:axId val="107931520"/>
      </c:barChart>
      <c:catAx>
        <c:axId val="107929984"/>
        <c:scaling>
          <c:orientation val="minMax"/>
        </c:scaling>
        <c:axPos val="b"/>
        <c:numFmt formatCode="General" sourceLinked="1"/>
        <c:majorTickMark val="none"/>
        <c:tickLblPos val="nextTo"/>
        <c:crossAx val="107931520"/>
        <c:crosses val="autoZero"/>
        <c:auto val="1"/>
        <c:lblAlgn val="ctr"/>
        <c:lblOffset val="100"/>
      </c:catAx>
      <c:valAx>
        <c:axId val="107931520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07929984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976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個人_60!$W$458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個人_60!$X$457:$AE$457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個人_60!$X$458:$AE$458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07822080"/>
        <c:axId val="107844352"/>
      </c:radarChart>
      <c:catAx>
        <c:axId val="107822080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7844352"/>
        <c:crosses val="autoZero"/>
        <c:lblAlgn val="ctr"/>
        <c:lblOffset val="100"/>
      </c:catAx>
      <c:valAx>
        <c:axId val="107844352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7822080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24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個人_60!$W$472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個人_60!$X$471:$Z$471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個人_60!$X$472:$Z$472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07910656"/>
        <c:axId val="107912192"/>
      </c:barChart>
      <c:catAx>
        <c:axId val="107910656"/>
        <c:scaling>
          <c:orientation val="minMax"/>
        </c:scaling>
        <c:axPos val="b"/>
        <c:numFmt formatCode="General" sourceLinked="1"/>
        <c:majorTickMark val="none"/>
        <c:tickLblPos val="nextTo"/>
        <c:crossAx val="107912192"/>
        <c:crosses val="autoZero"/>
        <c:auto val="1"/>
        <c:lblAlgn val="ctr"/>
        <c:lblOffset val="100"/>
      </c:catAx>
      <c:valAx>
        <c:axId val="107912192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07910656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976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個人_60!$W$499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個人_60!$X$498:$AE$498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個人_60!$X$499:$AE$499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07974656"/>
        <c:axId val="107976192"/>
      </c:radarChart>
      <c:catAx>
        <c:axId val="107974656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7976192"/>
        <c:crosses val="autoZero"/>
        <c:lblAlgn val="ctr"/>
        <c:lblOffset val="100"/>
      </c:catAx>
      <c:valAx>
        <c:axId val="107976192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7974656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24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個人_60!$W$513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個人_60!$X$512:$Z$512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個人_60!$X$513:$Z$513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08091648"/>
        <c:axId val="108101632"/>
      </c:barChart>
      <c:catAx>
        <c:axId val="108091648"/>
        <c:scaling>
          <c:orientation val="minMax"/>
        </c:scaling>
        <c:axPos val="b"/>
        <c:numFmt formatCode="General" sourceLinked="1"/>
        <c:majorTickMark val="none"/>
        <c:tickLblPos val="nextTo"/>
        <c:crossAx val="108101632"/>
        <c:crosses val="autoZero"/>
        <c:auto val="1"/>
        <c:lblAlgn val="ctr"/>
        <c:lblOffset val="100"/>
      </c:catAx>
      <c:valAx>
        <c:axId val="108101632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08091648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976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個人_60!$W$540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個人_60!$X$539:$AE$539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個人_60!$X$540:$AE$540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08119552"/>
        <c:axId val="108121088"/>
      </c:radarChart>
      <c:catAx>
        <c:axId val="108119552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8121088"/>
        <c:crosses val="autoZero"/>
        <c:lblAlgn val="ctr"/>
        <c:lblOffset val="100"/>
      </c:catAx>
      <c:valAx>
        <c:axId val="108121088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8119552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24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個人_60!$W$554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個人_60!$X$553:$Z$553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個人_60!$X$554:$Z$554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08052864"/>
        <c:axId val="108054400"/>
      </c:barChart>
      <c:catAx>
        <c:axId val="108052864"/>
        <c:scaling>
          <c:orientation val="minMax"/>
        </c:scaling>
        <c:axPos val="b"/>
        <c:numFmt formatCode="General" sourceLinked="1"/>
        <c:majorTickMark val="none"/>
        <c:tickLblPos val="nextTo"/>
        <c:crossAx val="108054400"/>
        <c:crosses val="autoZero"/>
        <c:auto val="1"/>
        <c:lblAlgn val="ctr"/>
        <c:lblOffset val="100"/>
      </c:catAx>
      <c:valAx>
        <c:axId val="108054400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08052864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976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個人_60!$W$581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個人_60!$X$580:$AE$580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個人_60!$X$581:$AE$581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08067840"/>
        <c:axId val="108151552"/>
      </c:radarChart>
      <c:catAx>
        <c:axId val="108067840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8151552"/>
        <c:crosses val="autoZero"/>
        <c:lblAlgn val="ctr"/>
        <c:lblOffset val="100"/>
      </c:catAx>
      <c:valAx>
        <c:axId val="108151552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8067840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24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876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個人_30!$W$171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個人_30!$X$170:$AE$170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個人_30!$X$171:$AE$171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00593664"/>
        <c:axId val="100595200"/>
      </c:radarChart>
      <c:catAx>
        <c:axId val="100593664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0595200"/>
        <c:crosses val="autoZero"/>
        <c:lblAlgn val="ctr"/>
        <c:lblOffset val="100"/>
      </c:catAx>
      <c:valAx>
        <c:axId val="100595200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0593664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119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個人_60!$W$595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個人_60!$X$594:$Z$594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個人_60!$X$595:$Z$595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08176896"/>
        <c:axId val="108178432"/>
      </c:barChart>
      <c:catAx>
        <c:axId val="108176896"/>
        <c:scaling>
          <c:orientation val="minMax"/>
        </c:scaling>
        <c:axPos val="b"/>
        <c:numFmt formatCode="General" sourceLinked="1"/>
        <c:majorTickMark val="none"/>
        <c:tickLblPos val="nextTo"/>
        <c:crossAx val="108178432"/>
        <c:crosses val="autoZero"/>
        <c:auto val="1"/>
        <c:lblAlgn val="ctr"/>
        <c:lblOffset val="100"/>
      </c:catAx>
      <c:valAx>
        <c:axId val="108178432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08176896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976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個人_60!$W$622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個人_60!$X$621:$AE$621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個人_60!$X$622:$AE$622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08355968"/>
        <c:axId val="108357504"/>
      </c:radarChart>
      <c:catAx>
        <c:axId val="108355968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8357504"/>
        <c:crosses val="autoZero"/>
        <c:lblAlgn val="ctr"/>
        <c:lblOffset val="100"/>
      </c:catAx>
      <c:valAx>
        <c:axId val="108357504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8355968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24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個人_60!$W$636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個人_60!$X$635:$Z$635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個人_60!$X$636:$Z$636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08267776"/>
        <c:axId val="108273664"/>
      </c:barChart>
      <c:catAx>
        <c:axId val="108267776"/>
        <c:scaling>
          <c:orientation val="minMax"/>
        </c:scaling>
        <c:axPos val="b"/>
        <c:numFmt formatCode="General" sourceLinked="1"/>
        <c:majorTickMark val="none"/>
        <c:tickLblPos val="nextTo"/>
        <c:crossAx val="108273664"/>
        <c:crosses val="autoZero"/>
        <c:auto val="1"/>
        <c:lblAlgn val="ctr"/>
        <c:lblOffset val="100"/>
      </c:catAx>
      <c:valAx>
        <c:axId val="108273664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08267776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976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個人_60!$W$663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個人_60!$X$662:$AE$662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個人_60!$X$663:$AE$663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08299392"/>
        <c:axId val="108300928"/>
      </c:radarChart>
      <c:catAx>
        <c:axId val="108299392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8300928"/>
        <c:crosses val="autoZero"/>
        <c:lblAlgn val="ctr"/>
        <c:lblOffset val="100"/>
      </c:catAx>
      <c:valAx>
        <c:axId val="108300928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8299392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24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個人_60!$W$677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個人_60!$X$676:$Z$676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個人_60!$X$677:$Z$677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08487808"/>
        <c:axId val="108489344"/>
      </c:barChart>
      <c:catAx>
        <c:axId val="108487808"/>
        <c:scaling>
          <c:orientation val="minMax"/>
        </c:scaling>
        <c:axPos val="b"/>
        <c:numFmt formatCode="General" sourceLinked="1"/>
        <c:majorTickMark val="none"/>
        <c:tickLblPos val="nextTo"/>
        <c:crossAx val="108489344"/>
        <c:crosses val="autoZero"/>
        <c:auto val="1"/>
        <c:lblAlgn val="ctr"/>
        <c:lblOffset val="100"/>
      </c:catAx>
      <c:valAx>
        <c:axId val="108489344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08487808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976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個人_60!$W$704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個人_60!$X$703:$AE$703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個人_60!$X$704:$AE$704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08396544"/>
        <c:axId val="108398080"/>
      </c:radarChart>
      <c:catAx>
        <c:axId val="108396544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8398080"/>
        <c:crosses val="autoZero"/>
        <c:lblAlgn val="ctr"/>
        <c:lblOffset val="100"/>
      </c:catAx>
      <c:valAx>
        <c:axId val="108398080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8396544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24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個人_60!$W$718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個人_60!$X$717:$Z$717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個人_60!$X$718:$Z$718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08423424"/>
        <c:axId val="108425216"/>
      </c:barChart>
      <c:catAx>
        <c:axId val="108423424"/>
        <c:scaling>
          <c:orientation val="minMax"/>
        </c:scaling>
        <c:axPos val="b"/>
        <c:numFmt formatCode="General" sourceLinked="1"/>
        <c:majorTickMark val="none"/>
        <c:tickLblPos val="nextTo"/>
        <c:crossAx val="108425216"/>
        <c:crosses val="autoZero"/>
        <c:auto val="1"/>
        <c:lblAlgn val="ctr"/>
        <c:lblOffset val="100"/>
      </c:catAx>
      <c:valAx>
        <c:axId val="108425216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08423424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976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個人_60!$W$745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個人_60!$X$744:$AE$744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個人_60!$X$745:$AE$745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08602880"/>
        <c:axId val="108604416"/>
      </c:radarChart>
      <c:catAx>
        <c:axId val="108602880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8604416"/>
        <c:crosses val="autoZero"/>
        <c:lblAlgn val="ctr"/>
        <c:lblOffset val="100"/>
      </c:catAx>
      <c:valAx>
        <c:axId val="108604416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8602880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24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個人_60!$W$759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個人_60!$X$758:$Z$758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個人_60!$X$759:$Z$759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08527616"/>
        <c:axId val="108529152"/>
      </c:barChart>
      <c:catAx>
        <c:axId val="108527616"/>
        <c:scaling>
          <c:orientation val="minMax"/>
        </c:scaling>
        <c:axPos val="b"/>
        <c:numFmt formatCode="General" sourceLinked="1"/>
        <c:majorTickMark val="none"/>
        <c:tickLblPos val="nextTo"/>
        <c:crossAx val="108529152"/>
        <c:crosses val="autoZero"/>
        <c:auto val="1"/>
        <c:lblAlgn val="ctr"/>
        <c:lblOffset val="100"/>
      </c:catAx>
      <c:valAx>
        <c:axId val="108529152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08527616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976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個人_60!$W$786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個人_60!$X$785:$AE$785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個人_60!$X$786:$AE$786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08538496"/>
        <c:axId val="108544384"/>
      </c:radarChart>
      <c:catAx>
        <c:axId val="108538496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8544384"/>
        <c:crosses val="autoZero"/>
        <c:lblAlgn val="ctr"/>
        <c:lblOffset val="100"/>
      </c:catAx>
      <c:valAx>
        <c:axId val="108544384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8538496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24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13.xml"/><Relationship Id="rId18" Type="http://schemas.openxmlformats.org/officeDocument/2006/relationships/chart" Target="../charts/chart18.xml"/><Relationship Id="rId26" Type="http://schemas.openxmlformats.org/officeDocument/2006/relationships/chart" Target="../charts/chart26.xml"/><Relationship Id="rId39" Type="http://schemas.openxmlformats.org/officeDocument/2006/relationships/chart" Target="../charts/chart39.xml"/><Relationship Id="rId21" Type="http://schemas.openxmlformats.org/officeDocument/2006/relationships/chart" Target="../charts/chart21.xml"/><Relationship Id="rId34" Type="http://schemas.openxmlformats.org/officeDocument/2006/relationships/chart" Target="../charts/chart34.xml"/><Relationship Id="rId42" Type="http://schemas.openxmlformats.org/officeDocument/2006/relationships/chart" Target="../charts/chart42.xml"/><Relationship Id="rId47" Type="http://schemas.openxmlformats.org/officeDocument/2006/relationships/chart" Target="../charts/chart47.xml"/><Relationship Id="rId50" Type="http://schemas.openxmlformats.org/officeDocument/2006/relationships/chart" Target="../charts/chart50.xml"/><Relationship Id="rId55" Type="http://schemas.openxmlformats.org/officeDocument/2006/relationships/chart" Target="../charts/chart55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17" Type="http://schemas.openxmlformats.org/officeDocument/2006/relationships/chart" Target="../charts/chart17.xml"/><Relationship Id="rId25" Type="http://schemas.openxmlformats.org/officeDocument/2006/relationships/chart" Target="../charts/chart25.xml"/><Relationship Id="rId33" Type="http://schemas.openxmlformats.org/officeDocument/2006/relationships/chart" Target="../charts/chart33.xml"/><Relationship Id="rId38" Type="http://schemas.openxmlformats.org/officeDocument/2006/relationships/chart" Target="../charts/chart38.xml"/><Relationship Id="rId46" Type="http://schemas.openxmlformats.org/officeDocument/2006/relationships/chart" Target="../charts/chart46.xml"/><Relationship Id="rId59" Type="http://schemas.openxmlformats.org/officeDocument/2006/relationships/chart" Target="../charts/chart59.xml"/><Relationship Id="rId2" Type="http://schemas.openxmlformats.org/officeDocument/2006/relationships/chart" Target="../charts/chart2.xml"/><Relationship Id="rId16" Type="http://schemas.openxmlformats.org/officeDocument/2006/relationships/chart" Target="../charts/chart16.xml"/><Relationship Id="rId20" Type="http://schemas.openxmlformats.org/officeDocument/2006/relationships/chart" Target="../charts/chart20.xml"/><Relationship Id="rId29" Type="http://schemas.openxmlformats.org/officeDocument/2006/relationships/chart" Target="../charts/chart29.xml"/><Relationship Id="rId41" Type="http://schemas.openxmlformats.org/officeDocument/2006/relationships/chart" Target="../charts/chart41.xml"/><Relationship Id="rId54" Type="http://schemas.openxmlformats.org/officeDocument/2006/relationships/chart" Target="../charts/chart54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24" Type="http://schemas.openxmlformats.org/officeDocument/2006/relationships/chart" Target="../charts/chart24.xml"/><Relationship Id="rId32" Type="http://schemas.openxmlformats.org/officeDocument/2006/relationships/chart" Target="../charts/chart32.xml"/><Relationship Id="rId37" Type="http://schemas.openxmlformats.org/officeDocument/2006/relationships/chart" Target="../charts/chart37.xml"/><Relationship Id="rId40" Type="http://schemas.openxmlformats.org/officeDocument/2006/relationships/chart" Target="../charts/chart40.xml"/><Relationship Id="rId45" Type="http://schemas.openxmlformats.org/officeDocument/2006/relationships/chart" Target="../charts/chart45.xml"/><Relationship Id="rId53" Type="http://schemas.openxmlformats.org/officeDocument/2006/relationships/chart" Target="../charts/chart53.xml"/><Relationship Id="rId58" Type="http://schemas.openxmlformats.org/officeDocument/2006/relationships/chart" Target="../charts/chart58.xml"/><Relationship Id="rId5" Type="http://schemas.openxmlformats.org/officeDocument/2006/relationships/chart" Target="../charts/chart5.xml"/><Relationship Id="rId15" Type="http://schemas.openxmlformats.org/officeDocument/2006/relationships/chart" Target="../charts/chart15.xml"/><Relationship Id="rId23" Type="http://schemas.openxmlformats.org/officeDocument/2006/relationships/chart" Target="../charts/chart23.xml"/><Relationship Id="rId28" Type="http://schemas.openxmlformats.org/officeDocument/2006/relationships/chart" Target="../charts/chart28.xml"/><Relationship Id="rId36" Type="http://schemas.openxmlformats.org/officeDocument/2006/relationships/chart" Target="../charts/chart36.xml"/><Relationship Id="rId49" Type="http://schemas.openxmlformats.org/officeDocument/2006/relationships/chart" Target="../charts/chart49.xml"/><Relationship Id="rId57" Type="http://schemas.openxmlformats.org/officeDocument/2006/relationships/chart" Target="../charts/chart57.xml"/><Relationship Id="rId10" Type="http://schemas.openxmlformats.org/officeDocument/2006/relationships/chart" Target="../charts/chart10.xml"/><Relationship Id="rId19" Type="http://schemas.openxmlformats.org/officeDocument/2006/relationships/chart" Target="../charts/chart19.xml"/><Relationship Id="rId31" Type="http://schemas.openxmlformats.org/officeDocument/2006/relationships/chart" Target="../charts/chart31.xml"/><Relationship Id="rId44" Type="http://schemas.openxmlformats.org/officeDocument/2006/relationships/chart" Target="../charts/chart44.xml"/><Relationship Id="rId52" Type="http://schemas.openxmlformats.org/officeDocument/2006/relationships/chart" Target="../charts/chart52.xml"/><Relationship Id="rId60" Type="http://schemas.openxmlformats.org/officeDocument/2006/relationships/chart" Target="../charts/chart6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4.xml"/><Relationship Id="rId22" Type="http://schemas.openxmlformats.org/officeDocument/2006/relationships/chart" Target="../charts/chart22.xml"/><Relationship Id="rId27" Type="http://schemas.openxmlformats.org/officeDocument/2006/relationships/chart" Target="../charts/chart27.xml"/><Relationship Id="rId30" Type="http://schemas.openxmlformats.org/officeDocument/2006/relationships/chart" Target="../charts/chart30.xml"/><Relationship Id="rId35" Type="http://schemas.openxmlformats.org/officeDocument/2006/relationships/chart" Target="../charts/chart35.xml"/><Relationship Id="rId43" Type="http://schemas.openxmlformats.org/officeDocument/2006/relationships/chart" Target="../charts/chart43.xml"/><Relationship Id="rId48" Type="http://schemas.openxmlformats.org/officeDocument/2006/relationships/chart" Target="../charts/chart48.xml"/><Relationship Id="rId56" Type="http://schemas.openxmlformats.org/officeDocument/2006/relationships/chart" Target="../charts/chart56.xml"/><Relationship Id="rId8" Type="http://schemas.openxmlformats.org/officeDocument/2006/relationships/chart" Target="../charts/chart8.xml"/><Relationship Id="rId51" Type="http://schemas.openxmlformats.org/officeDocument/2006/relationships/chart" Target="../charts/chart51.xml"/><Relationship Id="rId3" Type="http://schemas.openxmlformats.org/officeDocument/2006/relationships/chart" Target="../charts/chart3.xml"/></Relationships>
</file>

<file path=xl/drawings/_rels/drawing2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86.xml"/><Relationship Id="rId117" Type="http://schemas.openxmlformats.org/officeDocument/2006/relationships/chart" Target="../charts/chart177.xml"/><Relationship Id="rId21" Type="http://schemas.openxmlformats.org/officeDocument/2006/relationships/chart" Target="../charts/chart81.xml"/><Relationship Id="rId42" Type="http://schemas.openxmlformats.org/officeDocument/2006/relationships/chart" Target="../charts/chart102.xml"/><Relationship Id="rId47" Type="http://schemas.openxmlformats.org/officeDocument/2006/relationships/chart" Target="../charts/chart107.xml"/><Relationship Id="rId63" Type="http://schemas.openxmlformats.org/officeDocument/2006/relationships/chart" Target="../charts/chart123.xml"/><Relationship Id="rId68" Type="http://schemas.openxmlformats.org/officeDocument/2006/relationships/chart" Target="../charts/chart128.xml"/><Relationship Id="rId84" Type="http://schemas.openxmlformats.org/officeDocument/2006/relationships/chart" Target="../charts/chart144.xml"/><Relationship Id="rId89" Type="http://schemas.openxmlformats.org/officeDocument/2006/relationships/chart" Target="../charts/chart149.xml"/><Relationship Id="rId112" Type="http://schemas.openxmlformats.org/officeDocument/2006/relationships/chart" Target="../charts/chart172.xml"/><Relationship Id="rId16" Type="http://schemas.openxmlformats.org/officeDocument/2006/relationships/chart" Target="../charts/chart76.xml"/><Relationship Id="rId107" Type="http://schemas.openxmlformats.org/officeDocument/2006/relationships/chart" Target="../charts/chart167.xml"/><Relationship Id="rId11" Type="http://schemas.openxmlformats.org/officeDocument/2006/relationships/chart" Target="../charts/chart71.xml"/><Relationship Id="rId32" Type="http://schemas.openxmlformats.org/officeDocument/2006/relationships/chart" Target="../charts/chart92.xml"/><Relationship Id="rId37" Type="http://schemas.openxmlformats.org/officeDocument/2006/relationships/chart" Target="../charts/chart97.xml"/><Relationship Id="rId53" Type="http://schemas.openxmlformats.org/officeDocument/2006/relationships/chart" Target="../charts/chart113.xml"/><Relationship Id="rId58" Type="http://schemas.openxmlformats.org/officeDocument/2006/relationships/chart" Target="../charts/chart118.xml"/><Relationship Id="rId74" Type="http://schemas.openxmlformats.org/officeDocument/2006/relationships/chart" Target="../charts/chart134.xml"/><Relationship Id="rId79" Type="http://schemas.openxmlformats.org/officeDocument/2006/relationships/chart" Target="../charts/chart139.xml"/><Relationship Id="rId102" Type="http://schemas.openxmlformats.org/officeDocument/2006/relationships/chart" Target="../charts/chart162.xml"/><Relationship Id="rId5" Type="http://schemas.openxmlformats.org/officeDocument/2006/relationships/chart" Target="../charts/chart65.xml"/><Relationship Id="rId61" Type="http://schemas.openxmlformats.org/officeDocument/2006/relationships/chart" Target="../charts/chart121.xml"/><Relationship Id="rId82" Type="http://schemas.openxmlformats.org/officeDocument/2006/relationships/chart" Target="../charts/chart142.xml"/><Relationship Id="rId90" Type="http://schemas.openxmlformats.org/officeDocument/2006/relationships/chart" Target="../charts/chart150.xml"/><Relationship Id="rId95" Type="http://schemas.openxmlformats.org/officeDocument/2006/relationships/chart" Target="../charts/chart155.xml"/><Relationship Id="rId19" Type="http://schemas.openxmlformats.org/officeDocument/2006/relationships/chart" Target="../charts/chart79.xml"/><Relationship Id="rId14" Type="http://schemas.openxmlformats.org/officeDocument/2006/relationships/chart" Target="../charts/chart74.xml"/><Relationship Id="rId22" Type="http://schemas.openxmlformats.org/officeDocument/2006/relationships/chart" Target="../charts/chart82.xml"/><Relationship Id="rId27" Type="http://schemas.openxmlformats.org/officeDocument/2006/relationships/chart" Target="../charts/chart87.xml"/><Relationship Id="rId30" Type="http://schemas.openxmlformats.org/officeDocument/2006/relationships/chart" Target="../charts/chart90.xml"/><Relationship Id="rId35" Type="http://schemas.openxmlformats.org/officeDocument/2006/relationships/chart" Target="../charts/chart95.xml"/><Relationship Id="rId43" Type="http://schemas.openxmlformats.org/officeDocument/2006/relationships/chart" Target="../charts/chart103.xml"/><Relationship Id="rId48" Type="http://schemas.openxmlformats.org/officeDocument/2006/relationships/chart" Target="../charts/chart108.xml"/><Relationship Id="rId56" Type="http://schemas.openxmlformats.org/officeDocument/2006/relationships/chart" Target="../charts/chart116.xml"/><Relationship Id="rId64" Type="http://schemas.openxmlformats.org/officeDocument/2006/relationships/chart" Target="../charts/chart124.xml"/><Relationship Id="rId69" Type="http://schemas.openxmlformats.org/officeDocument/2006/relationships/chart" Target="../charts/chart129.xml"/><Relationship Id="rId77" Type="http://schemas.openxmlformats.org/officeDocument/2006/relationships/chart" Target="../charts/chart137.xml"/><Relationship Id="rId100" Type="http://schemas.openxmlformats.org/officeDocument/2006/relationships/chart" Target="../charts/chart160.xml"/><Relationship Id="rId105" Type="http://schemas.openxmlformats.org/officeDocument/2006/relationships/chart" Target="../charts/chart165.xml"/><Relationship Id="rId113" Type="http://schemas.openxmlformats.org/officeDocument/2006/relationships/chart" Target="../charts/chart173.xml"/><Relationship Id="rId118" Type="http://schemas.openxmlformats.org/officeDocument/2006/relationships/chart" Target="../charts/chart178.xml"/><Relationship Id="rId8" Type="http://schemas.openxmlformats.org/officeDocument/2006/relationships/chart" Target="../charts/chart68.xml"/><Relationship Id="rId51" Type="http://schemas.openxmlformats.org/officeDocument/2006/relationships/chart" Target="../charts/chart111.xml"/><Relationship Id="rId72" Type="http://schemas.openxmlformats.org/officeDocument/2006/relationships/chart" Target="../charts/chart132.xml"/><Relationship Id="rId80" Type="http://schemas.openxmlformats.org/officeDocument/2006/relationships/chart" Target="../charts/chart140.xml"/><Relationship Id="rId85" Type="http://schemas.openxmlformats.org/officeDocument/2006/relationships/chart" Target="../charts/chart145.xml"/><Relationship Id="rId93" Type="http://schemas.openxmlformats.org/officeDocument/2006/relationships/chart" Target="../charts/chart153.xml"/><Relationship Id="rId98" Type="http://schemas.openxmlformats.org/officeDocument/2006/relationships/chart" Target="../charts/chart158.xml"/><Relationship Id="rId121" Type="http://schemas.openxmlformats.org/officeDocument/2006/relationships/chart" Target="../charts/chart181.xml"/><Relationship Id="rId3" Type="http://schemas.openxmlformats.org/officeDocument/2006/relationships/chart" Target="../charts/chart63.xml"/><Relationship Id="rId12" Type="http://schemas.openxmlformats.org/officeDocument/2006/relationships/chart" Target="../charts/chart72.xml"/><Relationship Id="rId17" Type="http://schemas.openxmlformats.org/officeDocument/2006/relationships/chart" Target="../charts/chart77.xml"/><Relationship Id="rId25" Type="http://schemas.openxmlformats.org/officeDocument/2006/relationships/chart" Target="../charts/chart85.xml"/><Relationship Id="rId33" Type="http://schemas.openxmlformats.org/officeDocument/2006/relationships/chart" Target="../charts/chart93.xml"/><Relationship Id="rId38" Type="http://schemas.openxmlformats.org/officeDocument/2006/relationships/chart" Target="../charts/chart98.xml"/><Relationship Id="rId46" Type="http://schemas.openxmlformats.org/officeDocument/2006/relationships/chart" Target="../charts/chart106.xml"/><Relationship Id="rId59" Type="http://schemas.openxmlformats.org/officeDocument/2006/relationships/chart" Target="../charts/chart119.xml"/><Relationship Id="rId67" Type="http://schemas.openxmlformats.org/officeDocument/2006/relationships/chart" Target="../charts/chart127.xml"/><Relationship Id="rId103" Type="http://schemas.openxmlformats.org/officeDocument/2006/relationships/chart" Target="../charts/chart163.xml"/><Relationship Id="rId108" Type="http://schemas.openxmlformats.org/officeDocument/2006/relationships/chart" Target="../charts/chart168.xml"/><Relationship Id="rId116" Type="http://schemas.openxmlformats.org/officeDocument/2006/relationships/chart" Target="../charts/chart176.xml"/><Relationship Id="rId20" Type="http://schemas.openxmlformats.org/officeDocument/2006/relationships/chart" Target="../charts/chart80.xml"/><Relationship Id="rId41" Type="http://schemas.openxmlformats.org/officeDocument/2006/relationships/chart" Target="../charts/chart101.xml"/><Relationship Id="rId54" Type="http://schemas.openxmlformats.org/officeDocument/2006/relationships/chart" Target="../charts/chart114.xml"/><Relationship Id="rId62" Type="http://schemas.openxmlformats.org/officeDocument/2006/relationships/chart" Target="../charts/chart122.xml"/><Relationship Id="rId70" Type="http://schemas.openxmlformats.org/officeDocument/2006/relationships/chart" Target="../charts/chart130.xml"/><Relationship Id="rId75" Type="http://schemas.openxmlformats.org/officeDocument/2006/relationships/chart" Target="../charts/chart135.xml"/><Relationship Id="rId83" Type="http://schemas.openxmlformats.org/officeDocument/2006/relationships/chart" Target="../charts/chart143.xml"/><Relationship Id="rId88" Type="http://schemas.openxmlformats.org/officeDocument/2006/relationships/chart" Target="../charts/chart148.xml"/><Relationship Id="rId91" Type="http://schemas.openxmlformats.org/officeDocument/2006/relationships/chart" Target="../charts/chart151.xml"/><Relationship Id="rId96" Type="http://schemas.openxmlformats.org/officeDocument/2006/relationships/chart" Target="../charts/chart156.xml"/><Relationship Id="rId111" Type="http://schemas.openxmlformats.org/officeDocument/2006/relationships/chart" Target="../charts/chart171.xml"/><Relationship Id="rId1" Type="http://schemas.openxmlformats.org/officeDocument/2006/relationships/chart" Target="../charts/chart61.xml"/><Relationship Id="rId6" Type="http://schemas.openxmlformats.org/officeDocument/2006/relationships/chart" Target="../charts/chart66.xml"/><Relationship Id="rId15" Type="http://schemas.openxmlformats.org/officeDocument/2006/relationships/chart" Target="../charts/chart75.xml"/><Relationship Id="rId23" Type="http://schemas.openxmlformats.org/officeDocument/2006/relationships/chart" Target="../charts/chart83.xml"/><Relationship Id="rId28" Type="http://schemas.openxmlformats.org/officeDocument/2006/relationships/chart" Target="../charts/chart88.xml"/><Relationship Id="rId36" Type="http://schemas.openxmlformats.org/officeDocument/2006/relationships/chart" Target="../charts/chart96.xml"/><Relationship Id="rId49" Type="http://schemas.openxmlformats.org/officeDocument/2006/relationships/chart" Target="../charts/chart109.xml"/><Relationship Id="rId57" Type="http://schemas.openxmlformats.org/officeDocument/2006/relationships/chart" Target="../charts/chart117.xml"/><Relationship Id="rId106" Type="http://schemas.openxmlformats.org/officeDocument/2006/relationships/chart" Target="../charts/chart166.xml"/><Relationship Id="rId114" Type="http://schemas.openxmlformats.org/officeDocument/2006/relationships/chart" Target="../charts/chart174.xml"/><Relationship Id="rId119" Type="http://schemas.openxmlformats.org/officeDocument/2006/relationships/chart" Target="../charts/chart179.xml"/><Relationship Id="rId10" Type="http://schemas.openxmlformats.org/officeDocument/2006/relationships/chart" Target="../charts/chart70.xml"/><Relationship Id="rId31" Type="http://schemas.openxmlformats.org/officeDocument/2006/relationships/chart" Target="../charts/chart91.xml"/><Relationship Id="rId44" Type="http://schemas.openxmlformats.org/officeDocument/2006/relationships/chart" Target="../charts/chart104.xml"/><Relationship Id="rId52" Type="http://schemas.openxmlformats.org/officeDocument/2006/relationships/chart" Target="../charts/chart112.xml"/><Relationship Id="rId60" Type="http://schemas.openxmlformats.org/officeDocument/2006/relationships/chart" Target="../charts/chart120.xml"/><Relationship Id="rId65" Type="http://schemas.openxmlformats.org/officeDocument/2006/relationships/chart" Target="../charts/chart125.xml"/><Relationship Id="rId73" Type="http://schemas.openxmlformats.org/officeDocument/2006/relationships/chart" Target="../charts/chart133.xml"/><Relationship Id="rId78" Type="http://schemas.openxmlformats.org/officeDocument/2006/relationships/chart" Target="../charts/chart138.xml"/><Relationship Id="rId81" Type="http://schemas.openxmlformats.org/officeDocument/2006/relationships/chart" Target="../charts/chart141.xml"/><Relationship Id="rId86" Type="http://schemas.openxmlformats.org/officeDocument/2006/relationships/chart" Target="../charts/chart146.xml"/><Relationship Id="rId94" Type="http://schemas.openxmlformats.org/officeDocument/2006/relationships/chart" Target="../charts/chart154.xml"/><Relationship Id="rId99" Type="http://schemas.openxmlformats.org/officeDocument/2006/relationships/chart" Target="../charts/chart159.xml"/><Relationship Id="rId101" Type="http://schemas.openxmlformats.org/officeDocument/2006/relationships/chart" Target="../charts/chart161.xml"/><Relationship Id="rId4" Type="http://schemas.openxmlformats.org/officeDocument/2006/relationships/chart" Target="../charts/chart64.xml"/><Relationship Id="rId9" Type="http://schemas.openxmlformats.org/officeDocument/2006/relationships/chart" Target="../charts/chart69.xml"/><Relationship Id="rId13" Type="http://schemas.openxmlformats.org/officeDocument/2006/relationships/chart" Target="../charts/chart73.xml"/><Relationship Id="rId18" Type="http://schemas.openxmlformats.org/officeDocument/2006/relationships/chart" Target="../charts/chart78.xml"/><Relationship Id="rId39" Type="http://schemas.openxmlformats.org/officeDocument/2006/relationships/chart" Target="../charts/chart99.xml"/><Relationship Id="rId109" Type="http://schemas.openxmlformats.org/officeDocument/2006/relationships/chart" Target="../charts/chart169.xml"/><Relationship Id="rId34" Type="http://schemas.openxmlformats.org/officeDocument/2006/relationships/chart" Target="../charts/chart94.xml"/><Relationship Id="rId50" Type="http://schemas.openxmlformats.org/officeDocument/2006/relationships/chart" Target="../charts/chart110.xml"/><Relationship Id="rId55" Type="http://schemas.openxmlformats.org/officeDocument/2006/relationships/chart" Target="../charts/chart115.xml"/><Relationship Id="rId76" Type="http://schemas.openxmlformats.org/officeDocument/2006/relationships/chart" Target="../charts/chart136.xml"/><Relationship Id="rId97" Type="http://schemas.openxmlformats.org/officeDocument/2006/relationships/chart" Target="../charts/chart157.xml"/><Relationship Id="rId104" Type="http://schemas.openxmlformats.org/officeDocument/2006/relationships/chart" Target="../charts/chart164.xml"/><Relationship Id="rId120" Type="http://schemas.openxmlformats.org/officeDocument/2006/relationships/chart" Target="../charts/chart180.xml"/><Relationship Id="rId7" Type="http://schemas.openxmlformats.org/officeDocument/2006/relationships/chart" Target="../charts/chart67.xml"/><Relationship Id="rId71" Type="http://schemas.openxmlformats.org/officeDocument/2006/relationships/chart" Target="../charts/chart131.xml"/><Relationship Id="rId92" Type="http://schemas.openxmlformats.org/officeDocument/2006/relationships/chart" Target="../charts/chart152.xml"/><Relationship Id="rId2" Type="http://schemas.openxmlformats.org/officeDocument/2006/relationships/chart" Target="../charts/chart62.xml"/><Relationship Id="rId29" Type="http://schemas.openxmlformats.org/officeDocument/2006/relationships/chart" Target="../charts/chart89.xml"/><Relationship Id="rId24" Type="http://schemas.openxmlformats.org/officeDocument/2006/relationships/chart" Target="../charts/chart84.xml"/><Relationship Id="rId40" Type="http://schemas.openxmlformats.org/officeDocument/2006/relationships/chart" Target="../charts/chart100.xml"/><Relationship Id="rId45" Type="http://schemas.openxmlformats.org/officeDocument/2006/relationships/chart" Target="../charts/chart105.xml"/><Relationship Id="rId66" Type="http://schemas.openxmlformats.org/officeDocument/2006/relationships/chart" Target="../charts/chart126.xml"/><Relationship Id="rId87" Type="http://schemas.openxmlformats.org/officeDocument/2006/relationships/chart" Target="../charts/chart147.xml"/><Relationship Id="rId110" Type="http://schemas.openxmlformats.org/officeDocument/2006/relationships/chart" Target="../charts/chart170.xml"/><Relationship Id="rId115" Type="http://schemas.openxmlformats.org/officeDocument/2006/relationships/chart" Target="../charts/chart17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10</xdr:row>
      <xdr:rowOff>85725</xdr:rowOff>
    </xdr:from>
    <xdr:to>
      <xdr:col>10</xdr:col>
      <xdr:colOff>457200</xdr:colOff>
      <xdr:row>36</xdr:row>
      <xdr:rowOff>114300</xdr:rowOff>
    </xdr:to>
    <xdr:graphicFrame macro="">
      <xdr:nvGraphicFramePr>
        <xdr:cNvPr id="42932250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66675</xdr:colOff>
      <xdr:row>10</xdr:row>
      <xdr:rowOff>85725</xdr:rowOff>
    </xdr:from>
    <xdr:to>
      <xdr:col>21</xdr:col>
      <xdr:colOff>9525</xdr:colOff>
      <xdr:row>36</xdr:row>
      <xdr:rowOff>104775</xdr:rowOff>
    </xdr:to>
    <xdr:graphicFrame macro="">
      <xdr:nvGraphicFramePr>
        <xdr:cNvPr id="42932251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51</xdr:row>
      <xdr:rowOff>76200</xdr:rowOff>
    </xdr:from>
    <xdr:to>
      <xdr:col>10</xdr:col>
      <xdr:colOff>457200</xdr:colOff>
      <xdr:row>77</xdr:row>
      <xdr:rowOff>104775</xdr:rowOff>
    </xdr:to>
    <xdr:graphicFrame macro="">
      <xdr:nvGraphicFramePr>
        <xdr:cNvPr id="42932252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66675</xdr:colOff>
      <xdr:row>51</xdr:row>
      <xdr:rowOff>85725</xdr:rowOff>
    </xdr:from>
    <xdr:to>
      <xdr:col>21</xdr:col>
      <xdr:colOff>9525</xdr:colOff>
      <xdr:row>77</xdr:row>
      <xdr:rowOff>104775</xdr:rowOff>
    </xdr:to>
    <xdr:graphicFrame macro="">
      <xdr:nvGraphicFramePr>
        <xdr:cNvPr id="42932253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92</xdr:row>
      <xdr:rowOff>85725</xdr:rowOff>
    </xdr:from>
    <xdr:to>
      <xdr:col>10</xdr:col>
      <xdr:colOff>457200</xdr:colOff>
      <xdr:row>118</xdr:row>
      <xdr:rowOff>114300</xdr:rowOff>
    </xdr:to>
    <xdr:graphicFrame macro="">
      <xdr:nvGraphicFramePr>
        <xdr:cNvPr id="42932254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11</xdr:col>
      <xdr:colOff>66675</xdr:colOff>
      <xdr:row>92</xdr:row>
      <xdr:rowOff>85725</xdr:rowOff>
    </xdr:from>
    <xdr:to>
      <xdr:col>21</xdr:col>
      <xdr:colOff>9525</xdr:colOff>
      <xdr:row>118</xdr:row>
      <xdr:rowOff>104775</xdr:rowOff>
    </xdr:to>
    <xdr:graphicFrame macro="">
      <xdr:nvGraphicFramePr>
        <xdr:cNvPr id="42932255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133</xdr:row>
      <xdr:rowOff>85725</xdr:rowOff>
    </xdr:from>
    <xdr:to>
      <xdr:col>10</xdr:col>
      <xdr:colOff>457200</xdr:colOff>
      <xdr:row>159</xdr:row>
      <xdr:rowOff>114300</xdr:rowOff>
    </xdr:to>
    <xdr:graphicFrame macro="">
      <xdr:nvGraphicFramePr>
        <xdr:cNvPr id="42932256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11</xdr:col>
      <xdr:colOff>66675</xdr:colOff>
      <xdr:row>133</xdr:row>
      <xdr:rowOff>85725</xdr:rowOff>
    </xdr:from>
    <xdr:to>
      <xdr:col>21</xdr:col>
      <xdr:colOff>9525</xdr:colOff>
      <xdr:row>159</xdr:row>
      <xdr:rowOff>104775</xdr:rowOff>
    </xdr:to>
    <xdr:graphicFrame macro="">
      <xdr:nvGraphicFramePr>
        <xdr:cNvPr id="42932257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174</xdr:row>
      <xdr:rowOff>85725</xdr:rowOff>
    </xdr:from>
    <xdr:to>
      <xdr:col>10</xdr:col>
      <xdr:colOff>457200</xdr:colOff>
      <xdr:row>200</xdr:row>
      <xdr:rowOff>114300</xdr:rowOff>
    </xdr:to>
    <xdr:graphicFrame macro="">
      <xdr:nvGraphicFramePr>
        <xdr:cNvPr id="4293225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11</xdr:col>
      <xdr:colOff>66675</xdr:colOff>
      <xdr:row>174</xdr:row>
      <xdr:rowOff>85725</xdr:rowOff>
    </xdr:from>
    <xdr:to>
      <xdr:col>21</xdr:col>
      <xdr:colOff>9525</xdr:colOff>
      <xdr:row>200</xdr:row>
      <xdr:rowOff>104775</xdr:rowOff>
    </xdr:to>
    <xdr:graphicFrame macro="">
      <xdr:nvGraphicFramePr>
        <xdr:cNvPr id="4293225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0</xdr:colOff>
      <xdr:row>215</xdr:row>
      <xdr:rowOff>85725</xdr:rowOff>
    </xdr:from>
    <xdr:to>
      <xdr:col>10</xdr:col>
      <xdr:colOff>457200</xdr:colOff>
      <xdr:row>241</xdr:row>
      <xdr:rowOff>114300</xdr:rowOff>
    </xdr:to>
    <xdr:graphicFrame macro="">
      <xdr:nvGraphicFramePr>
        <xdr:cNvPr id="42932260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11</xdr:col>
      <xdr:colOff>66675</xdr:colOff>
      <xdr:row>215</xdr:row>
      <xdr:rowOff>85725</xdr:rowOff>
    </xdr:from>
    <xdr:to>
      <xdr:col>21</xdr:col>
      <xdr:colOff>9525</xdr:colOff>
      <xdr:row>241</xdr:row>
      <xdr:rowOff>104775</xdr:rowOff>
    </xdr:to>
    <xdr:graphicFrame macro="">
      <xdr:nvGraphicFramePr>
        <xdr:cNvPr id="42932261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0</xdr:col>
      <xdr:colOff>0</xdr:colOff>
      <xdr:row>256</xdr:row>
      <xdr:rowOff>85725</xdr:rowOff>
    </xdr:from>
    <xdr:to>
      <xdr:col>10</xdr:col>
      <xdr:colOff>457200</xdr:colOff>
      <xdr:row>282</xdr:row>
      <xdr:rowOff>114300</xdr:rowOff>
    </xdr:to>
    <xdr:graphicFrame macro="">
      <xdr:nvGraphicFramePr>
        <xdr:cNvPr id="42932262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11</xdr:col>
      <xdr:colOff>66675</xdr:colOff>
      <xdr:row>256</xdr:row>
      <xdr:rowOff>85725</xdr:rowOff>
    </xdr:from>
    <xdr:to>
      <xdr:col>21</xdr:col>
      <xdr:colOff>9525</xdr:colOff>
      <xdr:row>282</xdr:row>
      <xdr:rowOff>104775</xdr:rowOff>
    </xdr:to>
    <xdr:graphicFrame macro="">
      <xdr:nvGraphicFramePr>
        <xdr:cNvPr id="42932263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0</xdr:col>
      <xdr:colOff>0</xdr:colOff>
      <xdr:row>297</xdr:row>
      <xdr:rowOff>85725</xdr:rowOff>
    </xdr:from>
    <xdr:to>
      <xdr:col>10</xdr:col>
      <xdr:colOff>457200</xdr:colOff>
      <xdr:row>323</xdr:row>
      <xdr:rowOff>114300</xdr:rowOff>
    </xdr:to>
    <xdr:graphicFrame macro="">
      <xdr:nvGraphicFramePr>
        <xdr:cNvPr id="42932264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11</xdr:col>
      <xdr:colOff>66675</xdr:colOff>
      <xdr:row>297</xdr:row>
      <xdr:rowOff>85725</xdr:rowOff>
    </xdr:from>
    <xdr:to>
      <xdr:col>21</xdr:col>
      <xdr:colOff>9525</xdr:colOff>
      <xdr:row>323</xdr:row>
      <xdr:rowOff>104775</xdr:rowOff>
    </xdr:to>
    <xdr:graphicFrame macro="">
      <xdr:nvGraphicFramePr>
        <xdr:cNvPr id="42932265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0</xdr:colOff>
      <xdr:row>338</xdr:row>
      <xdr:rowOff>85725</xdr:rowOff>
    </xdr:from>
    <xdr:to>
      <xdr:col>10</xdr:col>
      <xdr:colOff>457200</xdr:colOff>
      <xdr:row>364</xdr:row>
      <xdr:rowOff>114300</xdr:rowOff>
    </xdr:to>
    <xdr:graphicFrame macro="">
      <xdr:nvGraphicFramePr>
        <xdr:cNvPr id="42932266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11</xdr:col>
      <xdr:colOff>66675</xdr:colOff>
      <xdr:row>338</xdr:row>
      <xdr:rowOff>85725</xdr:rowOff>
    </xdr:from>
    <xdr:to>
      <xdr:col>21</xdr:col>
      <xdr:colOff>9525</xdr:colOff>
      <xdr:row>364</xdr:row>
      <xdr:rowOff>104775</xdr:rowOff>
    </xdr:to>
    <xdr:graphicFrame macro="">
      <xdr:nvGraphicFramePr>
        <xdr:cNvPr id="42932267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0</xdr:col>
      <xdr:colOff>0</xdr:colOff>
      <xdr:row>379</xdr:row>
      <xdr:rowOff>85725</xdr:rowOff>
    </xdr:from>
    <xdr:to>
      <xdr:col>10</xdr:col>
      <xdr:colOff>457200</xdr:colOff>
      <xdr:row>405</xdr:row>
      <xdr:rowOff>114300</xdr:rowOff>
    </xdr:to>
    <xdr:graphicFrame macro="">
      <xdr:nvGraphicFramePr>
        <xdr:cNvPr id="4293226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11</xdr:col>
      <xdr:colOff>66675</xdr:colOff>
      <xdr:row>379</xdr:row>
      <xdr:rowOff>85725</xdr:rowOff>
    </xdr:from>
    <xdr:to>
      <xdr:col>21</xdr:col>
      <xdr:colOff>9525</xdr:colOff>
      <xdr:row>405</xdr:row>
      <xdr:rowOff>104775</xdr:rowOff>
    </xdr:to>
    <xdr:graphicFrame macro="">
      <xdr:nvGraphicFramePr>
        <xdr:cNvPr id="4293226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0</xdr:colOff>
      <xdr:row>420</xdr:row>
      <xdr:rowOff>85725</xdr:rowOff>
    </xdr:from>
    <xdr:to>
      <xdr:col>10</xdr:col>
      <xdr:colOff>457200</xdr:colOff>
      <xdr:row>446</xdr:row>
      <xdr:rowOff>114300</xdr:rowOff>
    </xdr:to>
    <xdr:graphicFrame macro="">
      <xdr:nvGraphicFramePr>
        <xdr:cNvPr id="42932270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11</xdr:col>
      <xdr:colOff>66675</xdr:colOff>
      <xdr:row>420</xdr:row>
      <xdr:rowOff>85725</xdr:rowOff>
    </xdr:from>
    <xdr:to>
      <xdr:col>21</xdr:col>
      <xdr:colOff>9525</xdr:colOff>
      <xdr:row>446</xdr:row>
      <xdr:rowOff>104775</xdr:rowOff>
    </xdr:to>
    <xdr:graphicFrame macro="">
      <xdr:nvGraphicFramePr>
        <xdr:cNvPr id="42932271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0</xdr:col>
      <xdr:colOff>0</xdr:colOff>
      <xdr:row>461</xdr:row>
      <xdr:rowOff>85725</xdr:rowOff>
    </xdr:from>
    <xdr:to>
      <xdr:col>10</xdr:col>
      <xdr:colOff>457200</xdr:colOff>
      <xdr:row>487</xdr:row>
      <xdr:rowOff>114300</xdr:rowOff>
    </xdr:to>
    <xdr:graphicFrame macro="">
      <xdr:nvGraphicFramePr>
        <xdr:cNvPr id="42932272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11</xdr:col>
      <xdr:colOff>66675</xdr:colOff>
      <xdr:row>461</xdr:row>
      <xdr:rowOff>85725</xdr:rowOff>
    </xdr:from>
    <xdr:to>
      <xdr:col>21</xdr:col>
      <xdr:colOff>9525</xdr:colOff>
      <xdr:row>487</xdr:row>
      <xdr:rowOff>104775</xdr:rowOff>
    </xdr:to>
    <xdr:graphicFrame macro="">
      <xdr:nvGraphicFramePr>
        <xdr:cNvPr id="42932273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0</xdr:col>
      <xdr:colOff>0</xdr:colOff>
      <xdr:row>502</xdr:row>
      <xdr:rowOff>85725</xdr:rowOff>
    </xdr:from>
    <xdr:to>
      <xdr:col>10</xdr:col>
      <xdr:colOff>457200</xdr:colOff>
      <xdr:row>528</xdr:row>
      <xdr:rowOff>114300</xdr:rowOff>
    </xdr:to>
    <xdr:graphicFrame macro="">
      <xdr:nvGraphicFramePr>
        <xdr:cNvPr id="42932274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11</xdr:col>
      <xdr:colOff>66675</xdr:colOff>
      <xdr:row>502</xdr:row>
      <xdr:rowOff>85725</xdr:rowOff>
    </xdr:from>
    <xdr:to>
      <xdr:col>21</xdr:col>
      <xdr:colOff>9525</xdr:colOff>
      <xdr:row>528</xdr:row>
      <xdr:rowOff>104775</xdr:rowOff>
    </xdr:to>
    <xdr:graphicFrame macro="">
      <xdr:nvGraphicFramePr>
        <xdr:cNvPr id="42932275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0</xdr:col>
      <xdr:colOff>0</xdr:colOff>
      <xdr:row>543</xdr:row>
      <xdr:rowOff>85725</xdr:rowOff>
    </xdr:from>
    <xdr:to>
      <xdr:col>10</xdr:col>
      <xdr:colOff>457200</xdr:colOff>
      <xdr:row>569</xdr:row>
      <xdr:rowOff>114300</xdr:rowOff>
    </xdr:to>
    <xdr:graphicFrame macro="">
      <xdr:nvGraphicFramePr>
        <xdr:cNvPr id="42932276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11</xdr:col>
      <xdr:colOff>66675</xdr:colOff>
      <xdr:row>543</xdr:row>
      <xdr:rowOff>85725</xdr:rowOff>
    </xdr:from>
    <xdr:to>
      <xdr:col>21</xdr:col>
      <xdr:colOff>9525</xdr:colOff>
      <xdr:row>569</xdr:row>
      <xdr:rowOff>104775</xdr:rowOff>
    </xdr:to>
    <xdr:graphicFrame macro="">
      <xdr:nvGraphicFramePr>
        <xdr:cNvPr id="42932277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0</xdr:col>
      <xdr:colOff>0</xdr:colOff>
      <xdr:row>584</xdr:row>
      <xdr:rowOff>85725</xdr:rowOff>
    </xdr:from>
    <xdr:to>
      <xdr:col>10</xdr:col>
      <xdr:colOff>457200</xdr:colOff>
      <xdr:row>610</xdr:row>
      <xdr:rowOff>114300</xdr:rowOff>
    </xdr:to>
    <xdr:graphicFrame macro="">
      <xdr:nvGraphicFramePr>
        <xdr:cNvPr id="4293227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11</xdr:col>
      <xdr:colOff>66675</xdr:colOff>
      <xdr:row>584</xdr:row>
      <xdr:rowOff>85725</xdr:rowOff>
    </xdr:from>
    <xdr:to>
      <xdr:col>21</xdr:col>
      <xdr:colOff>9525</xdr:colOff>
      <xdr:row>610</xdr:row>
      <xdr:rowOff>104775</xdr:rowOff>
    </xdr:to>
    <xdr:graphicFrame macro="">
      <xdr:nvGraphicFramePr>
        <xdr:cNvPr id="4293227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0</xdr:col>
      <xdr:colOff>0</xdr:colOff>
      <xdr:row>625</xdr:row>
      <xdr:rowOff>85725</xdr:rowOff>
    </xdr:from>
    <xdr:to>
      <xdr:col>10</xdr:col>
      <xdr:colOff>457200</xdr:colOff>
      <xdr:row>651</xdr:row>
      <xdr:rowOff>114300</xdr:rowOff>
    </xdr:to>
    <xdr:graphicFrame macro="">
      <xdr:nvGraphicFramePr>
        <xdr:cNvPr id="42932280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11</xdr:col>
      <xdr:colOff>66675</xdr:colOff>
      <xdr:row>625</xdr:row>
      <xdr:rowOff>85725</xdr:rowOff>
    </xdr:from>
    <xdr:to>
      <xdr:col>21</xdr:col>
      <xdr:colOff>9525</xdr:colOff>
      <xdr:row>651</xdr:row>
      <xdr:rowOff>104775</xdr:rowOff>
    </xdr:to>
    <xdr:graphicFrame macro="">
      <xdr:nvGraphicFramePr>
        <xdr:cNvPr id="42932281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0</xdr:col>
      <xdr:colOff>0</xdr:colOff>
      <xdr:row>666</xdr:row>
      <xdr:rowOff>85725</xdr:rowOff>
    </xdr:from>
    <xdr:to>
      <xdr:col>10</xdr:col>
      <xdr:colOff>457200</xdr:colOff>
      <xdr:row>692</xdr:row>
      <xdr:rowOff>114300</xdr:rowOff>
    </xdr:to>
    <xdr:graphicFrame macro="">
      <xdr:nvGraphicFramePr>
        <xdr:cNvPr id="42932282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11</xdr:col>
      <xdr:colOff>66675</xdr:colOff>
      <xdr:row>666</xdr:row>
      <xdr:rowOff>85725</xdr:rowOff>
    </xdr:from>
    <xdr:to>
      <xdr:col>21</xdr:col>
      <xdr:colOff>9525</xdr:colOff>
      <xdr:row>692</xdr:row>
      <xdr:rowOff>104775</xdr:rowOff>
    </xdr:to>
    <xdr:graphicFrame macro="">
      <xdr:nvGraphicFramePr>
        <xdr:cNvPr id="42932283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0</xdr:col>
      <xdr:colOff>0</xdr:colOff>
      <xdr:row>707</xdr:row>
      <xdr:rowOff>85725</xdr:rowOff>
    </xdr:from>
    <xdr:to>
      <xdr:col>10</xdr:col>
      <xdr:colOff>457200</xdr:colOff>
      <xdr:row>733</xdr:row>
      <xdr:rowOff>114300</xdr:rowOff>
    </xdr:to>
    <xdr:graphicFrame macro="">
      <xdr:nvGraphicFramePr>
        <xdr:cNvPr id="42932284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11</xdr:col>
      <xdr:colOff>66675</xdr:colOff>
      <xdr:row>707</xdr:row>
      <xdr:rowOff>85725</xdr:rowOff>
    </xdr:from>
    <xdr:to>
      <xdr:col>21</xdr:col>
      <xdr:colOff>9525</xdr:colOff>
      <xdr:row>733</xdr:row>
      <xdr:rowOff>104775</xdr:rowOff>
    </xdr:to>
    <xdr:graphicFrame macro="">
      <xdr:nvGraphicFramePr>
        <xdr:cNvPr id="42932285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0</xdr:col>
      <xdr:colOff>0</xdr:colOff>
      <xdr:row>748</xdr:row>
      <xdr:rowOff>85725</xdr:rowOff>
    </xdr:from>
    <xdr:to>
      <xdr:col>10</xdr:col>
      <xdr:colOff>457200</xdr:colOff>
      <xdr:row>774</xdr:row>
      <xdr:rowOff>114300</xdr:rowOff>
    </xdr:to>
    <xdr:graphicFrame macro="">
      <xdr:nvGraphicFramePr>
        <xdr:cNvPr id="42932286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11</xdr:col>
      <xdr:colOff>66675</xdr:colOff>
      <xdr:row>748</xdr:row>
      <xdr:rowOff>85725</xdr:rowOff>
    </xdr:from>
    <xdr:to>
      <xdr:col>21</xdr:col>
      <xdr:colOff>9525</xdr:colOff>
      <xdr:row>774</xdr:row>
      <xdr:rowOff>104775</xdr:rowOff>
    </xdr:to>
    <xdr:graphicFrame macro="">
      <xdr:nvGraphicFramePr>
        <xdr:cNvPr id="42932287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0</xdr:col>
      <xdr:colOff>0</xdr:colOff>
      <xdr:row>789</xdr:row>
      <xdr:rowOff>85725</xdr:rowOff>
    </xdr:from>
    <xdr:to>
      <xdr:col>10</xdr:col>
      <xdr:colOff>457200</xdr:colOff>
      <xdr:row>815</xdr:row>
      <xdr:rowOff>114300</xdr:rowOff>
    </xdr:to>
    <xdr:graphicFrame macro="">
      <xdr:nvGraphicFramePr>
        <xdr:cNvPr id="4293228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11</xdr:col>
      <xdr:colOff>66675</xdr:colOff>
      <xdr:row>789</xdr:row>
      <xdr:rowOff>85725</xdr:rowOff>
    </xdr:from>
    <xdr:to>
      <xdr:col>21</xdr:col>
      <xdr:colOff>9525</xdr:colOff>
      <xdr:row>815</xdr:row>
      <xdr:rowOff>104775</xdr:rowOff>
    </xdr:to>
    <xdr:graphicFrame macro="">
      <xdr:nvGraphicFramePr>
        <xdr:cNvPr id="4293228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0</xdr:col>
      <xdr:colOff>0</xdr:colOff>
      <xdr:row>830</xdr:row>
      <xdr:rowOff>85725</xdr:rowOff>
    </xdr:from>
    <xdr:to>
      <xdr:col>10</xdr:col>
      <xdr:colOff>457200</xdr:colOff>
      <xdr:row>856</xdr:row>
      <xdr:rowOff>114300</xdr:rowOff>
    </xdr:to>
    <xdr:graphicFrame macro="">
      <xdr:nvGraphicFramePr>
        <xdr:cNvPr id="42932290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11</xdr:col>
      <xdr:colOff>66675</xdr:colOff>
      <xdr:row>830</xdr:row>
      <xdr:rowOff>85725</xdr:rowOff>
    </xdr:from>
    <xdr:to>
      <xdr:col>21</xdr:col>
      <xdr:colOff>9525</xdr:colOff>
      <xdr:row>856</xdr:row>
      <xdr:rowOff>104775</xdr:rowOff>
    </xdr:to>
    <xdr:graphicFrame macro="">
      <xdr:nvGraphicFramePr>
        <xdr:cNvPr id="42932291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0</xdr:col>
      <xdr:colOff>0</xdr:colOff>
      <xdr:row>871</xdr:row>
      <xdr:rowOff>85725</xdr:rowOff>
    </xdr:from>
    <xdr:to>
      <xdr:col>10</xdr:col>
      <xdr:colOff>457200</xdr:colOff>
      <xdr:row>897</xdr:row>
      <xdr:rowOff>114300</xdr:rowOff>
    </xdr:to>
    <xdr:graphicFrame macro="">
      <xdr:nvGraphicFramePr>
        <xdr:cNvPr id="42932292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11</xdr:col>
      <xdr:colOff>66675</xdr:colOff>
      <xdr:row>871</xdr:row>
      <xdr:rowOff>85725</xdr:rowOff>
    </xdr:from>
    <xdr:to>
      <xdr:col>21</xdr:col>
      <xdr:colOff>9525</xdr:colOff>
      <xdr:row>897</xdr:row>
      <xdr:rowOff>104775</xdr:rowOff>
    </xdr:to>
    <xdr:graphicFrame macro="">
      <xdr:nvGraphicFramePr>
        <xdr:cNvPr id="42932293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0</xdr:col>
      <xdr:colOff>0</xdr:colOff>
      <xdr:row>912</xdr:row>
      <xdr:rowOff>85725</xdr:rowOff>
    </xdr:from>
    <xdr:to>
      <xdr:col>10</xdr:col>
      <xdr:colOff>457200</xdr:colOff>
      <xdr:row>938</xdr:row>
      <xdr:rowOff>114300</xdr:rowOff>
    </xdr:to>
    <xdr:graphicFrame macro="">
      <xdr:nvGraphicFramePr>
        <xdr:cNvPr id="42932294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11</xdr:col>
      <xdr:colOff>66675</xdr:colOff>
      <xdr:row>912</xdr:row>
      <xdr:rowOff>85725</xdr:rowOff>
    </xdr:from>
    <xdr:to>
      <xdr:col>21</xdr:col>
      <xdr:colOff>9525</xdr:colOff>
      <xdr:row>938</xdr:row>
      <xdr:rowOff>104775</xdr:rowOff>
    </xdr:to>
    <xdr:graphicFrame macro="">
      <xdr:nvGraphicFramePr>
        <xdr:cNvPr id="42932295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0</xdr:col>
      <xdr:colOff>0</xdr:colOff>
      <xdr:row>953</xdr:row>
      <xdr:rowOff>85725</xdr:rowOff>
    </xdr:from>
    <xdr:to>
      <xdr:col>10</xdr:col>
      <xdr:colOff>457200</xdr:colOff>
      <xdr:row>979</xdr:row>
      <xdr:rowOff>114300</xdr:rowOff>
    </xdr:to>
    <xdr:graphicFrame macro="">
      <xdr:nvGraphicFramePr>
        <xdr:cNvPr id="42932296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11</xdr:col>
      <xdr:colOff>66675</xdr:colOff>
      <xdr:row>953</xdr:row>
      <xdr:rowOff>85725</xdr:rowOff>
    </xdr:from>
    <xdr:to>
      <xdr:col>21</xdr:col>
      <xdr:colOff>9525</xdr:colOff>
      <xdr:row>979</xdr:row>
      <xdr:rowOff>104775</xdr:rowOff>
    </xdr:to>
    <xdr:graphicFrame macro="">
      <xdr:nvGraphicFramePr>
        <xdr:cNvPr id="42932297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0</xdr:col>
      <xdr:colOff>0</xdr:colOff>
      <xdr:row>994</xdr:row>
      <xdr:rowOff>85725</xdr:rowOff>
    </xdr:from>
    <xdr:to>
      <xdr:col>10</xdr:col>
      <xdr:colOff>457200</xdr:colOff>
      <xdr:row>1020</xdr:row>
      <xdr:rowOff>114300</xdr:rowOff>
    </xdr:to>
    <xdr:graphicFrame macro="">
      <xdr:nvGraphicFramePr>
        <xdr:cNvPr id="4293229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11</xdr:col>
      <xdr:colOff>66675</xdr:colOff>
      <xdr:row>994</xdr:row>
      <xdr:rowOff>85725</xdr:rowOff>
    </xdr:from>
    <xdr:to>
      <xdr:col>21</xdr:col>
      <xdr:colOff>9525</xdr:colOff>
      <xdr:row>1020</xdr:row>
      <xdr:rowOff>104775</xdr:rowOff>
    </xdr:to>
    <xdr:graphicFrame macro="">
      <xdr:nvGraphicFramePr>
        <xdr:cNvPr id="4293229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0</xdr:col>
      <xdr:colOff>0</xdr:colOff>
      <xdr:row>1035</xdr:row>
      <xdr:rowOff>85725</xdr:rowOff>
    </xdr:from>
    <xdr:to>
      <xdr:col>10</xdr:col>
      <xdr:colOff>457200</xdr:colOff>
      <xdr:row>1061</xdr:row>
      <xdr:rowOff>114300</xdr:rowOff>
    </xdr:to>
    <xdr:graphicFrame macro="">
      <xdr:nvGraphicFramePr>
        <xdr:cNvPr id="42932300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11</xdr:col>
      <xdr:colOff>66675</xdr:colOff>
      <xdr:row>1035</xdr:row>
      <xdr:rowOff>85725</xdr:rowOff>
    </xdr:from>
    <xdr:to>
      <xdr:col>21</xdr:col>
      <xdr:colOff>9525</xdr:colOff>
      <xdr:row>1061</xdr:row>
      <xdr:rowOff>104775</xdr:rowOff>
    </xdr:to>
    <xdr:graphicFrame macro="">
      <xdr:nvGraphicFramePr>
        <xdr:cNvPr id="42932301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0</xdr:col>
      <xdr:colOff>0</xdr:colOff>
      <xdr:row>1076</xdr:row>
      <xdr:rowOff>85725</xdr:rowOff>
    </xdr:from>
    <xdr:to>
      <xdr:col>10</xdr:col>
      <xdr:colOff>457200</xdr:colOff>
      <xdr:row>1102</xdr:row>
      <xdr:rowOff>114300</xdr:rowOff>
    </xdr:to>
    <xdr:graphicFrame macro="">
      <xdr:nvGraphicFramePr>
        <xdr:cNvPr id="42932302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11</xdr:col>
      <xdr:colOff>66675</xdr:colOff>
      <xdr:row>1076</xdr:row>
      <xdr:rowOff>85725</xdr:rowOff>
    </xdr:from>
    <xdr:to>
      <xdr:col>21</xdr:col>
      <xdr:colOff>9525</xdr:colOff>
      <xdr:row>1102</xdr:row>
      <xdr:rowOff>104775</xdr:rowOff>
    </xdr:to>
    <xdr:graphicFrame macro="">
      <xdr:nvGraphicFramePr>
        <xdr:cNvPr id="42932303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0</xdr:col>
      <xdr:colOff>0</xdr:colOff>
      <xdr:row>1117</xdr:row>
      <xdr:rowOff>85725</xdr:rowOff>
    </xdr:from>
    <xdr:to>
      <xdr:col>10</xdr:col>
      <xdr:colOff>457200</xdr:colOff>
      <xdr:row>1143</xdr:row>
      <xdr:rowOff>114300</xdr:rowOff>
    </xdr:to>
    <xdr:graphicFrame macro="">
      <xdr:nvGraphicFramePr>
        <xdr:cNvPr id="42932304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11</xdr:col>
      <xdr:colOff>66675</xdr:colOff>
      <xdr:row>1117</xdr:row>
      <xdr:rowOff>85725</xdr:rowOff>
    </xdr:from>
    <xdr:to>
      <xdr:col>21</xdr:col>
      <xdr:colOff>9525</xdr:colOff>
      <xdr:row>1143</xdr:row>
      <xdr:rowOff>104775</xdr:rowOff>
    </xdr:to>
    <xdr:graphicFrame macro="">
      <xdr:nvGraphicFramePr>
        <xdr:cNvPr id="42932305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0</xdr:col>
      <xdr:colOff>0</xdr:colOff>
      <xdr:row>1158</xdr:row>
      <xdr:rowOff>85725</xdr:rowOff>
    </xdr:from>
    <xdr:to>
      <xdr:col>10</xdr:col>
      <xdr:colOff>457200</xdr:colOff>
      <xdr:row>1184</xdr:row>
      <xdr:rowOff>114300</xdr:rowOff>
    </xdr:to>
    <xdr:graphicFrame macro="">
      <xdr:nvGraphicFramePr>
        <xdr:cNvPr id="42932306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11</xdr:col>
      <xdr:colOff>66675</xdr:colOff>
      <xdr:row>1158</xdr:row>
      <xdr:rowOff>85725</xdr:rowOff>
    </xdr:from>
    <xdr:to>
      <xdr:col>21</xdr:col>
      <xdr:colOff>9525</xdr:colOff>
      <xdr:row>1184</xdr:row>
      <xdr:rowOff>104775</xdr:rowOff>
    </xdr:to>
    <xdr:graphicFrame macro="">
      <xdr:nvGraphicFramePr>
        <xdr:cNvPr id="42932307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0</xdr:col>
      <xdr:colOff>0</xdr:colOff>
      <xdr:row>1199</xdr:row>
      <xdr:rowOff>85725</xdr:rowOff>
    </xdr:from>
    <xdr:to>
      <xdr:col>10</xdr:col>
      <xdr:colOff>457200</xdr:colOff>
      <xdr:row>1225</xdr:row>
      <xdr:rowOff>114300</xdr:rowOff>
    </xdr:to>
    <xdr:graphicFrame macro="">
      <xdr:nvGraphicFramePr>
        <xdr:cNvPr id="4293230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11</xdr:col>
      <xdr:colOff>66675</xdr:colOff>
      <xdr:row>1199</xdr:row>
      <xdr:rowOff>85725</xdr:rowOff>
    </xdr:from>
    <xdr:to>
      <xdr:col>21</xdr:col>
      <xdr:colOff>9525</xdr:colOff>
      <xdr:row>1225</xdr:row>
      <xdr:rowOff>104775</xdr:rowOff>
    </xdr:to>
    <xdr:graphicFrame macro="">
      <xdr:nvGraphicFramePr>
        <xdr:cNvPr id="4293230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16</xdr:row>
      <xdr:rowOff>47625</xdr:rowOff>
    </xdr:from>
    <xdr:to>
      <xdr:col>10</xdr:col>
      <xdr:colOff>457200</xdr:colOff>
      <xdr:row>36</xdr:row>
      <xdr:rowOff>114300</xdr:rowOff>
    </xdr:to>
    <xdr:graphicFrame macro="">
      <xdr:nvGraphicFramePr>
        <xdr:cNvPr id="2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66675</xdr:colOff>
      <xdr:row>16</xdr:row>
      <xdr:rowOff>45524</xdr:rowOff>
    </xdr:from>
    <xdr:to>
      <xdr:col>21</xdr:col>
      <xdr:colOff>9525</xdr:colOff>
      <xdr:row>36</xdr:row>
      <xdr:rowOff>104775</xdr:rowOff>
    </xdr:to>
    <xdr:graphicFrame macro="">
      <xdr:nvGraphicFramePr>
        <xdr:cNvPr id="3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57</xdr:row>
      <xdr:rowOff>47625</xdr:rowOff>
    </xdr:from>
    <xdr:to>
      <xdr:col>10</xdr:col>
      <xdr:colOff>457200</xdr:colOff>
      <xdr:row>77</xdr:row>
      <xdr:rowOff>114300</xdr:rowOff>
    </xdr:to>
    <xdr:graphicFrame macro="">
      <xdr:nvGraphicFramePr>
        <xdr:cNvPr id="352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66675</xdr:colOff>
      <xdr:row>57</xdr:row>
      <xdr:rowOff>45524</xdr:rowOff>
    </xdr:from>
    <xdr:to>
      <xdr:col>21</xdr:col>
      <xdr:colOff>9525</xdr:colOff>
      <xdr:row>77</xdr:row>
      <xdr:rowOff>104775</xdr:rowOff>
    </xdr:to>
    <xdr:graphicFrame macro="">
      <xdr:nvGraphicFramePr>
        <xdr:cNvPr id="353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98</xdr:row>
      <xdr:rowOff>47625</xdr:rowOff>
    </xdr:from>
    <xdr:to>
      <xdr:col>10</xdr:col>
      <xdr:colOff>457200</xdr:colOff>
      <xdr:row>118</xdr:row>
      <xdr:rowOff>114300</xdr:rowOff>
    </xdr:to>
    <xdr:graphicFrame macro="">
      <xdr:nvGraphicFramePr>
        <xdr:cNvPr id="354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11</xdr:col>
      <xdr:colOff>66675</xdr:colOff>
      <xdr:row>98</xdr:row>
      <xdr:rowOff>45524</xdr:rowOff>
    </xdr:from>
    <xdr:to>
      <xdr:col>21</xdr:col>
      <xdr:colOff>9525</xdr:colOff>
      <xdr:row>118</xdr:row>
      <xdr:rowOff>104775</xdr:rowOff>
    </xdr:to>
    <xdr:graphicFrame macro="">
      <xdr:nvGraphicFramePr>
        <xdr:cNvPr id="355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139</xdr:row>
      <xdr:rowOff>47625</xdr:rowOff>
    </xdr:from>
    <xdr:to>
      <xdr:col>10</xdr:col>
      <xdr:colOff>457200</xdr:colOff>
      <xdr:row>159</xdr:row>
      <xdr:rowOff>114300</xdr:rowOff>
    </xdr:to>
    <xdr:graphicFrame macro="">
      <xdr:nvGraphicFramePr>
        <xdr:cNvPr id="356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11</xdr:col>
      <xdr:colOff>66675</xdr:colOff>
      <xdr:row>139</xdr:row>
      <xdr:rowOff>45524</xdr:rowOff>
    </xdr:from>
    <xdr:to>
      <xdr:col>21</xdr:col>
      <xdr:colOff>9525</xdr:colOff>
      <xdr:row>159</xdr:row>
      <xdr:rowOff>104775</xdr:rowOff>
    </xdr:to>
    <xdr:graphicFrame macro="">
      <xdr:nvGraphicFramePr>
        <xdr:cNvPr id="357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180</xdr:row>
      <xdr:rowOff>47625</xdr:rowOff>
    </xdr:from>
    <xdr:to>
      <xdr:col>10</xdr:col>
      <xdr:colOff>457200</xdr:colOff>
      <xdr:row>200</xdr:row>
      <xdr:rowOff>114300</xdr:rowOff>
    </xdr:to>
    <xdr:graphicFrame macro="">
      <xdr:nvGraphicFramePr>
        <xdr:cNvPr id="35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11</xdr:col>
      <xdr:colOff>66675</xdr:colOff>
      <xdr:row>180</xdr:row>
      <xdr:rowOff>45524</xdr:rowOff>
    </xdr:from>
    <xdr:to>
      <xdr:col>21</xdr:col>
      <xdr:colOff>9525</xdr:colOff>
      <xdr:row>200</xdr:row>
      <xdr:rowOff>104775</xdr:rowOff>
    </xdr:to>
    <xdr:graphicFrame macro="">
      <xdr:nvGraphicFramePr>
        <xdr:cNvPr id="35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0</xdr:colOff>
      <xdr:row>221</xdr:row>
      <xdr:rowOff>47625</xdr:rowOff>
    </xdr:from>
    <xdr:to>
      <xdr:col>10</xdr:col>
      <xdr:colOff>457200</xdr:colOff>
      <xdr:row>241</xdr:row>
      <xdr:rowOff>114300</xdr:rowOff>
    </xdr:to>
    <xdr:graphicFrame macro="">
      <xdr:nvGraphicFramePr>
        <xdr:cNvPr id="360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11</xdr:col>
      <xdr:colOff>66675</xdr:colOff>
      <xdr:row>221</xdr:row>
      <xdr:rowOff>45524</xdr:rowOff>
    </xdr:from>
    <xdr:to>
      <xdr:col>21</xdr:col>
      <xdr:colOff>9525</xdr:colOff>
      <xdr:row>241</xdr:row>
      <xdr:rowOff>104775</xdr:rowOff>
    </xdr:to>
    <xdr:graphicFrame macro="">
      <xdr:nvGraphicFramePr>
        <xdr:cNvPr id="361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0</xdr:col>
      <xdr:colOff>0</xdr:colOff>
      <xdr:row>262</xdr:row>
      <xdr:rowOff>47625</xdr:rowOff>
    </xdr:from>
    <xdr:to>
      <xdr:col>10</xdr:col>
      <xdr:colOff>457200</xdr:colOff>
      <xdr:row>282</xdr:row>
      <xdr:rowOff>114300</xdr:rowOff>
    </xdr:to>
    <xdr:graphicFrame macro="">
      <xdr:nvGraphicFramePr>
        <xdr:cNvPr id="37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11</xdr:col>
      <xdr:colOff>66675</xdr:colOff>
      <xdr:row>262</xdr:row>
      <xdr:rowOff>45524</xdr:rowOff>
    </xdr:from>
    <xdr:to>
      <xdr:col>21</xdr:col>
      <xdr:colOff>9525</xdr:colOff>
      <xdr:row>282</xdr:row>
      <xdr:rowOff>104775</xdr:rowOff>
    </xdr:to>
    <xdr:graphicFrame macro="">
      <xdr:nvGraphicFramePr>
        <xdr:cNvPr id="37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0</xdr:col>
      <xdr:colOff>0</xdr:colOff>
      <xdr:row>303</xdr:row>
      <xdr:rowOff>47625</xdr:rowOff>
    </xdr:from>
    <xdr:to>
      <xdr:col>10</xdr:col>
      <xdr:colOff>457200</xdr:colOff>
      <xdr:row>323</xdr:row>
      <xdr:rowOff>114300</xdr:rowOff>
    </xdr:to>
    <xdr:graphicFrame macro="">
      <xdr:nvGraphicFramePr>
        <xdr:cNvPr id="380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11</xdr:col>
      <xdr:colOff>66675</xdr:colOff>
      <xdr:row>303</xdr:row>
      <xdr:rowOff>45524</xdr:rowOff>
    </xdr:from>
    <xdr:to>
      <xdr:col>21</xdr:col>
      <xdr:colOff>9525</xdr:colOff>
      <xdr:row>323</xdr:row>
      <xdr:rowOff>104775</xdr:rowOff>
    </xdr:to>
    <xdr:graphicFrame macro="">
      <xdr:nvGraphicFramePr>
        <xdr:cNvPr id="381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0</xdr:colOff>
      <xdr:row>344</xdr:row>
      <xdr:rowOff>47625</xdr:rowOff>
    </xdr:from>
    <xdr:to>
      <xdr:col>10</xdr:col>
      <xdr:colOff>457200</xdr:colOff>
      <xdr:row>364</xdr:row>
      <xdr:rowOff>114300</xdr:rowOff>
    </xdr:to>
    <xdr:graphicFrame macro="">
      <xdr:nvGraphicFramePr>
        <xdr:cNvPr id="382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11</xdr:col>
      <xdr:colOff>66675</xdr:colOff>
      <xdr:row>344</xdr:row>
      <xdr:rowOff>45524</xdr:rowOff>
    </xdr:from>
    <xdr:to>
      <xdr:col>21</xdr:col>
      <xdr:colOff>9525</xdr:colOff>
      <xdr:row>364</xdr:row>
      <xdr:rowOff>104775</xdr:rowOff>
    </xdr:to>
    <xdr:graphicFrame macro="">
      <xdr:nvGraphicFramePr>
        <xdr:cNvPr id="383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0</xdr:col>
      <xdr:colOff>0</xdr:colOff>
      <xdr:row>385</xdr:row>
      <xdr:rowOff>47625</xdr:rowOff>
    </xdr:from>
    <xdr:to>
      <xdr:col>10</xdr:col>
      <xdr:colOff>457200</xdr:colOff>
      <xdr:row>405</xdr:row>
      <xdr:rowOff>114300</xdr:rowOff>
    </xdr:to>
    <xdr:graphicFrame macro="">
      <xdr:nvGraphicFramePr>
        <xdr:cNvPr id="384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11</xdr:col>
      <xdr:colOff>66675</xdr:colOff>
      <xdr:row>385</xdr:row>
      <xdr:rowOff>45524</xdr:rowOff>
    </xdr:from>
    <xdr:to>
      <xdr:col>21</xdr:col>
      <xdr:colOff>9525</xdr:colOff>
      <xdr:row>405</xdr:row>
      <xdr:rowOff>104775</xdr:rowOff>
    </xdr:to>
    <xdr:graphicFrame macro="">
      <xdr:nvGraphicFramePr>
        <xdr:cNvPr id="385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0</xdr:colOff>
      <xdr:row>426</xdr:row>
      <xdr:rowOff>47625</xdr:rowOff>
    </xdr:from>
    <xdr:to>
      <xdr:col>10</xdr:col>
      <xdr:colOff>457200</xdr:colOff>
      <xdr:row>446</xdr:row>
      <xdr:rowOff>114300</xdr:rowOff>
    </xdr:to>
    <xdr:graphicFrame macro="">
      <xdr:nvGraphicFramePr>
        <xdr:cNvPr id="386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11</xdr:col>
      <xdr:colOff>66675</xdr:colOff>
      <xdr:row>426</xdr:row>
      <xdr:rowOff>45524</xdr:rowOff>
    </xdr:from>
    <xdr:to>
      <xdr:col>21</xdr:col>
      <xdr:colOff>9525</xdr:colOff>
      <xdr:row>446</xdr:row>
      <xdr:rowOff>104775</xdr:rowOff>
    </xdr:to>
    <xdr:graphicFrame macro="">
      <xdr:nvGraphicFramePr>
        <xdr:cNvPr id="387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0</xdr:col>
      <xdr:colOff>0</xdr:colOff>
      <xdr:row>467</xdr:row>
      <xdr:rowOff>47625</xdr:rowOff>
    </xdr:from>
    <xdr:to>
      <xdr:col>10</xdr:col>
      <xdr:colOff>457200</xdr:colOff>
      <xdr:row>487</xdr:row>
      <xdr:rowOff>114300</xdr:rowOff>
    </xdr:to>
    <xdr:graphicFrame macro="">
      <xdr:nvGraphicFramePr>
        <xdr:cNvPr id="38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11</xdr:col>
      <xdr:colOff>66675</xdr:colOff>
      <xdr:row>467</xdr:row>
      <xdr:rowOff>45524</xdr:rowOff>
    </xdr:from>
    <xdr:to>
      <xdr:col>21</xdr:col>
      <xdr:colOff>9525</xdr:colOff>
      <xdr:row>487</xdr:row>
      <xdr:rowOff>104775</xdr:rowOff>
    </xdr:to>
    <xdr:graphicFrame macro="">
      <xdr:nvGraphicFramePr>
        <xdr:cNvPr id="38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0</xdr:col>
      <xdr:colOff>0</xdr:colOff>
      <xdr:row>508</xdr:row>
      <xdr:rowOff>47625</xdr:rowOff>
    </xdr:from>
    <xdr:to>
      <xdr:col>10</xdr:col>
      <xdr:colOff>457200</xdr:colOff>
      <xdr:row>528</xdr:row>
      <xdr:rowOff>114300</xdr:rowOff>
    </xdr:to>
    <xdr:graphicFrame macro="">
      <xdr:nvGraphicFramePr>
        <xdr:cNvPr id="390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11</xdr:col>
      <xdr:colOff>66675</xdr:colOff>
      <xdr:row>508</xdr:row>
      <xdr:rowOff>45524</xdr:rowOff>
    </xdr:from>
    <xdr:to>
      <xdr:col>21</xdr:col>
      <xdr:colOff>9525</xdr:colOff>
      <xdr:row>528</xdr:row>
      <xdr:rowOff>104775</xdr:rowOff>
    </xdr:to>
    <xdr:graphicFrame macro="">
      <xdr:nvGraphicFramePr>
        <xdr:cNvPr id="391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0</xdr:col>
      <xdr:colOff>0</xdr:colOff>
      <xdr:row>549</xdr:row>
      <xdr:rowOff>47625</xdr:rowOff>
    </xdr:from>
    <xdr:to>
      <xdr:col>10</xdr:col>
      <xdr:colOff>457200</xdr:colOff>
      <xdr:row>569</xdr:row>
      <xdr:rowOff>114300</xdr:rowOff>
    </xdr:to>
    <xdr:graphicFrame macro="">
      <xdr:nvGraphicFramePr>
        <xdr:cNvPr id="392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11</xdr:col>
      <xdr:colOff>66675</xdr:colOff>
      <xdr:row>549</xdr:row>
      <xdr:rowOff>45524</xdr:rowOff>
    </xdr:from>
    <xdr:to>
      <xdr:col>21</xdr:col>
      <xdr:colOff>9525</xdr:colOff>
      <xdr:row>569</xdr:row>
      <xdr:rowOff>104775</xdr:rowOff>
    </xdr:to>
    <xdr:graphicFrame macro="">
      <xdr:nvGraphicFramePr>
        <xdr:cNvPr id="393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0</xdr:col>
      <xdr:colOff>0</xdr:colOff>
      <xdr:row>590</xdr:row>
      <xdr:rowOff>47625</xdr:rowOff>
    </xdr:from>
    <xdr:to>
      <xdr:col>10</xdr:col>
      <xdr:colOff>457200</xdr:colOff>
      <xdr:row>610</xdr:row>
      <xdr:rowOff>114300</xdr:rowOff>
    </xdr:to>
    <xdr:graphicFrame macro="">
      <xdr:nvGraphicFramePr>
        <xdr:cNvPr id="394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11</xdr:col>
      <xdr:colOff>66675</xdr:colOff>
      <xdr:row>590</xdr:row>
      <xdr:rowOff>45524</xdr:rowOff>
    </xdr:from>
    <xdr:to>
      <xdr:col>21</xdr:col>
      <xdr:colOff>9525</xdr:colOff>
      <xdr:row>610</xdr:row>
      <xdr:rowOff>104775</xdr:rowOff>
    </xdr:to>
    <xdr:graphicFrame macro="">
      <xdr:nvGraphicFramePr>
        <xdr:cNvPr id="395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0</xdr:col>
      <xdr:colOff>0</xdr:colOff>
      <xdr:row>631</xdr:row>
      <xdr:rowOff>47625</xdr:rowOff>
    </xdr:from>
    <xdr:to>
      <xdr:col>10</xdr:col>
      <xdr:colOff>457200</xdr:colOff>
      <xdr:row>651</xdr:row>
      <xdr:rowOff>114300</xdr:rowOff>
    </xdr:to>
    <xdr:graphicFrame macro="">
      <xdr:nvGraphicFramePr>
        <xdr:cNvPr id="396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11</xdr:col>
      <xdr:colOff>66675</xdr:colOff>
      <xdr:row>631</xdr:row>
      <xdr:rowOff>45524</xdr:rowOff>
    </xdr:from>
    <xdr:to>
      <xdr:col>21</xdr:col>
      <xdr:colOff>9525</xdr:colOff>
      <xdr:row>651</xdr:row>
      <xdr:rowOff>104775</xdr:rowOff>
    </xdr:to>
    <xdr:graphicFrame macro="">
      <xdr:nvGraphicFramePr>
        <xdr:cNvPr id="397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0</xdr:col>
      <xdr:colOff>0</xdr:colOff>
      <xdr:row>672</xdr:row>
      <xdr:rowOff>47625</xdr:rowOff>
    </xdr:from>
    <xdr:to>
      <xdr:col>10</xdr:col>
      <xdr:colOff>457200</xdr:colOff>
      <xdr:row>692</xdr:row>
      <xdr:rowOff>114300</xdr:rowOff>
    </xdr:to>
    <xdr:graphicFrame macro="">
      <xdr:nvGraphicFramePr>
        <xdr:cNvPr id="39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11</xdr:col>
      <xdr:colOff>66675</xdr:colOff>
      <xdr:row>672</xdr:row>
      <xdr:rowOff>45524</xdr:rowOff>
    </xdr:from>
    <xdr:to>
      <xdr:col>21</xdr:col>
      <xdr:colOff>9525</xdr:colOff>
      <xdr:row>692</xdr:row>
      <xdr:rowOff>104775</xdr:rowOff>
    </xdr:to>
    <xdr:graphicFrame macro="">
      <xdr:nvGraphicFramePr>
        <xdr:cNvPr id="39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0</xdr:col>
      <xdr:colOff>0</xdr:colOff>
      <xdr:row>713</xdr:row>
      <xdr:rowOff>47625</xdr:rowOff>
    </xdr:from>
    <xdr:to>
      <xdr:col>10</xdr:col>
      <xdr:colOff>457200</xdr:colOff>
      <xdr:row>733</xdr:row>
      <xdr:rowOff>114300</xdr:rowOff>
    </xdr:to>
    <xdr:graphicFrame macro="">
      <xdr:nvGraphicFramePr>
        <xdr:cNvPr id="400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11</xdr:col>
      <xdr:colOff>66675</xdr:colOff>
      <xdr:row>713</xdr:row>
      <xdr:rowOff>45524</xdr:rowOff>
    </xdr:from>
    <xdr:to>
      <xdr:col>21</xdr:col>
      <xdr:colOff>9525</xdr:colOff>
      <xdr:row>733</xdr:row>
      <xdr:rowOff>104775</xdr:rowOff>
    </xdr:to>
    <xdr:graphicFrame macro="">
      <xdr:nvGraphicFramePr>
        <xdr:cNvPr id="401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0</xdr:col>
      <xdr:colOff>0</xdr:colOff>
      <xdr:row>754</xdr:row>
      <xdr:rowOff>47625</xdr:rowOff>
    </xdr:from>
    <xdr:to>
      <xdr:col>10</xdr:col>
      <xdr:colOff>457200</xdr:colOff>
      <xdr:row>774</xdr:row>
      <xdr:rowOff>114300</xdr:rowOff>
    </xdr:to>
    <xdr:graphicFrame macro="">
      <xdr:nvGraphicFramePr>
        <xdr:cNvPr id="402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11</xdr:col>
      <xdr:colOff>66675</xdr:colOff>
      <xdr:row>754</xdr:row>
      <xdr:rowOff>45524</xdr:rowOff>
    </xdr:from>
    <xdr:to>
      <xdr:col>21</xdr:col>
      <xdr:colOff>9525</xdr:colOff>
      <xdr:row>774</xdr:row>
      <xdr:rowOff>104775</xdr:rowOff>
    </xdr:to>
    <xdr:graphicFrame macro="">
      <xdr:nvGraphicFramePr>
        <xdr:cNvPr id="403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0</xdr:col>
      <xdr:colOff>0</xdr:colOff>
      <xdr:row>795</xdr:row>
      <xdr:rowOff>47625</xdr:rowOff>
    </xdr:from>
    <xdr:to>
      <xdr:col>10</xdr:col>
      <xdr:colOff>457200</xdr:colOff>
      <xdr:row>815</xdr:row>
      <xdr:rowOff>114300</xdr:rowOff>
    </xdr:to>
    <xdr:graphicFrame macro="">
      <xdr:nvGraphicFramePr>
        <xdr:cNvPr id="404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11</xdr:col>
      <xdr:colOff>66675</xdr:colOff>
      <xdr:row>795</xdr:row>
      <xdr:rowOff>45524</xdr:rowOff>
    </xdr:from>
    <xdr:to>
      <xdr:col>21</xdr:col>
      <xdr:colOff>9525</xdr:colOff>
      <xdr:row>815</xdr:row>
      <xdr:rowOff>104775</xdr:rowOff>
    </xdr:to>
    <xdr:graphicFrame macro="">
      <xdr:nvGraphicFramePr>
        <xdr:cNvPr id="405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0</xdr:col>
      <xdr:colOff>0</xdr:colOff>
      <xdr:row>2435</xdr:row>
      <xdr:rowOff>47625</xdr:rowOff>
    </xdr:from>
    <xdr:to>
      <xdr:col>10</xdr:col>
      <xdr:colOff>457200</xdr:colOff>
      <xdr:row>2455</xdr:row>
      <xdr:rowOff>114300</xdr:rowOff>
    </xdr:to>
    <xdr:graphicFrame macro="">
      <xdr:nvGraphicFramePr>
        <xdr:cNvPr id="406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11</xdr:col>
      <xdr:colOff>66675</xdr:colOff>
      <xdr:row>2435</xdr:row>
      <xdr:rowOff>45524</xdr:rowOff>
    </xdr:from>
    <xdr:to>
      <xdr:col>21</xdr:col>
      <xdr:colOff>9525</xdr:colOff>
      <xdr:row>2455</xdr:row>
      <xdr:rowOff>104775</xdr:rowOff>
    </xdr:to>
    <xdr:graphicFrame macro="">
      <xdr:nvGraphicFramePr>
        <xdr:cNvPr id="407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0</xdr:col>
      <xdr:colOff>0</xdr:colOff>
      <xdr:row>2394</xdr:row>
      <xdr:rowOff>47625</xdr:rowOff>
    </xdr:from>
    <xdr:to>
      <xdr:col>10</xdr:col>
      <xdr:colOff>457200</xdr:colOff>
      <xdr:row>2414</xdr:row>
      <xdr:rowOff>114300</xdr:rowOff>
    </xdr:to>
    <xdr:graphicFrame macro="">
      <xdr:nvGraphicFramePr>
        <xdr:cNvPr id="40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11</xdr:col>
      <xdr:colOff>66675</xdr:colOff>
      <xdr:row>2394</xdr:row>
      <xdr:rowOff>45524</xdr:rowOff>
    </xdr:from>
    <xdr:to>
      <xdr:col>21</xdr:col>
      <xdr:colOff>9525</xdr:colOff>
      <xdr:row>2414</xdr:row>
      <xdr:rowOff>104775</xdr:rowOff>
    </xdr:to>
    <xdr:graphicFrame macro="">
      <xdr:nvGraphicFramePr>
        <xdr:cNvPr id="40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0</xdr:col>
      <xdr:colOff>0</xdr:colOff>
      <xdr:row>2353</xdr:row>
      <xdr:rowOff>47625</xdr:rowOff>
    </xdr:from>
    <xdr:to>
      <xdr:col>10</xdr:col>
      <xdr:colOff>457200</xdr:colOff>
      <xdr:row>2373</xdr:row>
      <xdr:rowOff>114300</xdr:rowOff>
    </xdr:to>
    <xdr:graphicFrame macro="">
      <xdr:nvGraphicFramePr>
        <xdr:cNvPr id="410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11</xdr:col>
      <xdr:colOff>66675</xdr:colOff>
      <xdr:row>2353</xdr:row>
      <xdr:rowOff>45524</xdr:rowOff>
    </xdr:from>
    <xdr:to>
      <xdr:col>21</xdr:col>
      <xdr:colOff>9525</xdr:colOff>
      <xdr:row>2373</xdr:row>
      <xdr:rowOff>104775</xdr:rowOff>
    </xdr:to>
    <xdr:graphicFrame macro="">
      <xdr:nvGraphicFramePr>
        <xdr:cNvPr id="411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0</xdr:col>
      <xdr:colOff>0</xdr:colOff>
      <xdr:row>2312</xdr:row>
      <xdr:rowOff>47625</xdr:rowOff>
    </xdr:from>
    <xdr:to>
      <xdr:col>10</xdr:col>
      <xdr:colOff>457200</xdr:colOff>
      <xdr:row>2332</xdr:row>
      <xdr:rowOff>114300</xdr:rowOff>
    </xdr:to>
    <xdr:graphicFrame macro="">
      <xdr:nvGraphicFramePr>
        <xdr:cNvPr id="412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11</xdr:col>
      <xdr:colOff>66675</xdr:colOff>
      <xdr:row>2312</xdr:row>
      <xdr:rowOff>45524</xdr:rowOff>
    </xdr:from>
    <xdr:to>
      <xdr:col>21</xdr:col>
      <xdr:colOff>9525</xdr:colOff>
      <xdr:row>2332</xdr:row>
      <xdr:rowOff>104775</xdr:rowOff>
    </xdr:to>
    <xdr:graphicFrame macro="">
      <xdr:nvGraphicFramePr>
        <xdr:cNvPr id="413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0</xdr:col>
      <xdr:colOff>0</xdr:colOff>
      <xdr:row>836</xdr:row>
      <xdr:rowOff>47625</xdr:rowOff>
    </xdr:from>
    <xdr:to>
      <xdr:col>10</xdr:col>
      <xdr:colOff>457200</xdr:colOff>
      <xdr:row>856</xdr:row>
      <xdr:rowOff>114300</xdr:rowOff>
    </xdr:to>
    <xdr:graphicFrame macro="">
      <xdr:nvGraphicFramePr>
        <xdr:cNvPr id="414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11</xdr:col>
      <xdr:colOff>66675</xdr:colOff>
      <xdr:row>836</xdr:row>
      <xdr:rowOff>45524</xdr:rowOff>
    </xdr:from>
    <xdr:to>
      <xdr:col>21</xdr:col>
      <xdr:colOff>9525</xdr:colOff>
      <xdr:row>856</xdr:row>
      <xdr:rowOff>104775</xdr:rowOff>
    </xdr:to>
    <xdr:graphicFrame macro="">
      <xdr:nvGraphicFramePr>
        <xdr:cNvPr id="415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0</xdr:col>
      <xdr:colOff>0</xdr:colOff>
      <xdr:row>877</xdr:row>
      <xdr:rowOff>47625</xdr:rowOff>
    </xdr:from>
    <xdr:to>
      <xdr:col>10</xdr:col>
      <xdr:colOff>457200</xdr:colOff>
      <xdr:row>897</xdr:row>
      <xdr:rowOff>114300</xdr:rowOff>
    </xdr:to>
    <xdr:graphicFrame macro="">
      <xdr:nvGraphicFramePr>
        <xdr:cNvPr id="416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11</xdr:col>
      <xdr:colOff>66675</xdr:colOff>
      <xdr:row>877</xdr:row>
      <xdr:rowOff>45524</xdr:rowOff>
    </xdr:from>
    <xdr:to>
      <xdr:col>21</xdr:col>
      <xdr:colOff>9525</xdr:colOff>
      <xdr:row>897</xdr:row>
      <xdr:rowOff>104775</xdr:rowOff>
    </xdr:to>
    <xdr:graphicFrame macro="">
      <xdr:nvGraphicFramePr>
        <xdr:cNvPr id="417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0</xdr:col>
      <xdr:colOff>0</xdr:colOff>
      <xdr:row>918</xdr:row>
      <xdr:rowOff>47625</xdr:rowOff>
    </xdr:from>
    <xdr:to>
      <xdr:col>10</xdr:col>
      <xdr:colOff>457200</xdr:colOff>
      <xdr:row>938</xdr:row>
      <xdr:rowOff>114300</xdr:rowOff>
    </xdr:to>
    <xdr:graphicFrame macro="">
      <xdr:nvGraphicFramePr>
        <xdr:cNvPr id="41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11</xdr:col>
      <xdr:colOff>66675</xdr:colOff>
      <xdr:row>918</xdr:row>
      <xdr:rowOff>45524</xdr:rowOff>
    </xdr:from>
    <xdr:to>
      <xdr:col>21</xdr:col>
      <xdr:colOff>9525</xdr:colOff>
      <xdr:row>938</xdr:row>
      <xdr:rowOff>104775</xdr:rowOff>
    </xdr:to>
    <xdr:graphicFrame macro="">
      <xdr:nvGraphicFramePr>
        <xdr:cNvPr id="41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0</xdr:col>
      <xdr:colOff>0</xdr:colOff>
      <xdr:row>959</xdr:row>
      <xdr:rowOff>47625</xdr:rowOff>
    </xdr:from>
    <xdr:to>
      <xdr:col>10</xdr:col>
      <xdr:colOff>457200</xdr:colOff>
      <xdr:row>979</xdr:row>
      <xdr:rowOff>114300</xdr:rowOff>
    </xdr:to>
    <xdr:graphicFrame macro="">
      <xdr:nvGraphicFramePr>
        <xdr:cNvPr id="420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11</xdr:col>
      <xdr:colOff>66675</xdr:colOff>
      <xdr:row>959</xdr:row>
      <xdr:rowOff>45524</xdr:rowOff>
    </xdr:from>
    <xdr:to>
      <xdr:col>21</xdr:col>
      <xdr:colOff>9525</xdr:colOff>
      <xdr:row>979</xdr:row>
      <xdr:rowOff>104775</xdr:rowOff>
    </xdr:to>
    <xdr:graphicFrame macro="">
      <xdr:nvGraphicFramePr>
        <xdr:cNvPr id="421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0</xdr:col>
      <xdr:colOff>0</xdr:colOff>
      <xdr:row>1000</xdr:row>
      <xdr:rowOff>47625</xdr:rowOff>
    </xdr:from>
    <xdr:to>
      <xdr:col>10</xdr:col>
      <xdr:colOff>457200</xdr:colOff>
      <xdr:row>1020</xdr:row>
      <xdr:rowOff>114300</xdr:rowOff>
    </xdr:to>
    <xdr:graphicFrame macro="">
      <xdr:nvGraphicFramePr>
        <xdr:cNvPr id="422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11</xdr:col>
      <xdr:colOff>66675</xdr:colOff>
      <xdr:row>1000</xdr:row>
      <xdr:rowOff>45524</xdr:rowOff>
    </xdr:from>
    <xdr:to>
      <xdr:col>21</xdr:col>
      <xdr:colOff>9525</xdr:colOff>
      <xdr:row>1020</xdr:row>
      <xdr:rowOff>104775</xdr:rowOff>
    </xdr:to>
    <xdr:graphicFrame macro="">
      <xdr:nvGraphicFramePr>
        <xdr:cNvPr id="423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0</xdr:col>
      <xdr:colOff>0</xdr:colOff>
      <xdr:row>1041</xdr:row>
      <xdr:rowOff>47625</xdr:rowOff>
    </xdr:from>
    <xdr:to>
      <xdr:col>10</xdr:col>
      <xdr:colOff>457200</xdr:colOff>
      <xdr:row>1061</xdr:row>
      <xdr:rowOff>114300</xdr:rowOff>
    </xdr:to>
    <xdr:graphicFrame macro="">
      <xdr:nvGraphicFramePr>
        <xdr:cNvPr id="424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11</xdr:col>
      <xdr:colOff>66675</xdr:colOff>
      <xdr:row>1041</xdr:row>
      <xdr:rowOff>45524</xdr:rowOff>
    </xdr:from>
    <xdr:to>
      <xdr:col>21</xdr:col>
      <xdr:colOff>9525</xdr:colOff>
      <xdr:row>1061</xdr:row>
      <xdr:rowOff>104775</xdr:rowOff>
    </xdr:to>
    <xdr:graphicFrame macro="">
      <xdr:nvGraphicFramePr>
        <xdr:cNvPr id="425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0</xdr:col>
      <xdr:colOff>0</xdr:colOff>
      <xdr:row>1082</xdr:row>
      <xdr:rowOff>47625</xdr:rowOff>
    </xdr:from>
    <xdr:to>
      <xdr:col>10</xdr:col>
      <xdr:colOff>457200</xdr:colOff>
      <xdr:row>1102</xdr:row>
      <xdr:rowOff>114300</xdr:rowOff>
    </xdr:to>
    <xdr:graphicFrame macro="">
      <xdr:nvGraphicFramePr>
        <xdr:cNvPr id="426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11</xdr:col>
      <xdr:colOff>66675</xdr:colOff>
      <xdr:row>1082</xdr:row>
      <xdr:rowOff>45524</xdr:rowOff>
    </xdr:from>
    <xdr:to>
      <xdr:col>21</xdr:col>
      <xdr:colOff>9525</xdr:colOff>
      <xdr:row>1102</xdr:row>
      <xdr:rowOff>104775</xdr:rowOff>
    </xdr:to>
    <xdr:graphicFrame macro="">
      <xdr:nvGraphicFramePr>
        <xdr:cNvPr id="427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0</xdr:col>
      <xdr:colOff>0</xdr:colOff>
      <xdr:row>1123</xdr:row>
      <xdr:rowOff>47625</xdr:rowOff>
    </xdr:from>
    <xdr:to>
      <xdr:col>10</xdr:col>
      <xdr:colOff>457200</xdr:colOff>
      <xdr:row>1143</xdr:row>
      <xdr:rowOff>114300</xdr:rowOff>
    </xdr:to>
    <xdr:graphicFrame macro="">
      <xdr:nvGraphicFramePr>
        <xdr:cNvPr id="42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>
    <xdr:from>
      <xdr:col>11</xdr:col>
      <xdr:colOff>66675</xdr:colOff>
      <xdr:row>1123</xdr:row>
      <xdr:rowOff>45524</xdr:rowOff>
    </xdr:from>
    <xdr:to>
      <xdr:col>21</xdr:col>
      <xdr:colOff>9525</xdr:colOff>
      <xdr:row>1143</xdr:row>
      <xdr:rowOff>104775</xdr:rowOff>
    </xdr:to>
    <xdr:graphicFrame macro="">
      <xdr:nvGraphicFramePr>
        <xdr:cNvPr id="42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>
    <xdr:from>
      <xdr:col>0</xdr:col>
      <xdr:colOff>0</xdr:colOff>
      <xdr:row>1164</xdr:row>
      <xdr:rowOff>47625</xdr:rowOff>
    </xdr:from>
    <xdr:to>
      <xdr:col>10</xdr:col>
      <xdr:colOff>457200</xdr:colOff>
      <xdr:row>1184</xdr:row>
      <xdr:rowOff>114300</xdr:rowOff>
    </xdr:to>
    <xdr:graphicFrame macro="">
      <xdr:nvGraphicFramePr>
        <xdr:cNvPr id="430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twoCellAnchor>
    <xdr:from>
      <xdr:col>11</xdr:col>
      <xdr:colOff>66675</xdr:colOff>
      <xdr:row>1164</xdr:row>
      <xdr:rowOff>45524</xdr:rowOff>
    </xdr:from>
    <xdr:to>
      <xdr:col>21</xdr:col>
      <xdr:colOff>9525</xdr:colOff>
      <xdr:row>1184</xdr:row>
      <xdr:rowOff>104775</xdr:rowOff>
    </xdr:to>
    <xdr:graphicFrame macro="">
      <xdr:nvGraphicFramePr>
        <xdr:cNvPr id="431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>
    <xdr:from>
      <xdr:col>0</xdr:col>
      <xdr:colOff>0</xdr:colOff>
      <xdr:row>1205</xdr:row>
      <xdr:rowOff>47625</xdr:rowOff>
    </xdr:from>
    <xdr:to>
      <xdr:col>10</xdr:col>
      <xdr:colOff>457200</xdr:colOff>
      <xdr:row>1225</xdr:row>
      <xdr:rowOff>114300</xdr:rowOff>
    </xdr:to>
    <xdr:graphicFrame macro="">
      <xdr:nvGraphicFramePr>
        <xdr:cNvPr id="432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twoCellAnchor>
    <xdr:from>
      <xdr:col>11</xdr:col>
      <xdr:colOff>66675</xdr:colOff>
      <xdr:row>1205</xdr:row>
      <xdr:rowOff>45524</xdr:rowOff>
    </xdr:from>
    <xdr:to>
      <xdr:col>21</xdr:col>
      <xdr:colOff>9525</xdr:colOff>
      <xdr:row>1225</xdr:row>
      <xdr:rowOff>104775</xdr:rowOff>
    </xdr:to>
    <xdr:graphicFrame macro="">
      <xdr:nvGraphicFramePr>
        <xdr:cNvPr id="433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twoCellAnchor>
    <xdr:from>
      <xdr:col>0</xdr:col>
      <xdr:colOff>0</xdr:colOff>
      <xdr:row>1246</xdr:row>
      <xdr:rowOff>47625</xdr:rowOff>
    </xdr:from>
    <xdr:to>
      <xdr:col>10</xdr:col>
      <xdr:colOff>457200</xdr:colOff>
      <xdr:row>1266</xdr:row>
      <xdr:rowOff>114300</xdr:rowOff>
    </xdr:to>
    <xdr:graphicFrame macro="">
      <xdr:nvGraphicFramePr>
        <xdr:cNvPr id="434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>
    <xdr:from>
      <xdr:col>11</xdr:col>
      <xdr:colOff>66675</xdr:colOff>
      <xdr:row>1246</xdr:row>
      <xdr:rowOff>45524</xdr:rowOff>
    </xdr:from>
    <xdr:to>
      <xdr:col>21</xdr:col>
      <xdr:colOff>9525</xdr:colOff>
      <xdr:row>1266</xdr:row>
      <xdr:rowOff>104775</xdr:rowOff>
    </xdr:to>
    <xdr:graphicFrame macro="">
      <xdr:nvGraphicFramePr>
        <xdr:cNvPr id="435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>
    <xdr:from>
      <xdr:col>0</xdr:col>
      <xdr:colOff>0</xdr:colOff>
      <xdr:row>1287</xdr:row>
      <xdr:rowOff>47625</xdr:rowOff>
    </xdr:from>
    <xdr:to>
      <xdr:col>10</xdr:col>
      <xdr:colOff>457200</xdr:colOff>
      <xdr:row>1307</xdr:row>
      <xdr:rowOff>114300</xdr:rowOff>
    </xdr:to>
    <xdr:graphicFrame macro="">
      <xdr:nvGraphicFramePr>
        <xdr:cNvPr id="436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>
    <xdr:from>
      <xdr:col>11</xdr:col>
      <xdr:colOff>66675</xdr:colOff>
      <xdr:row>1287</xdr:row>
      <xdr:rowOff>45524</xdr:rowOff>
    </xdr:from>
    <xdr:to>
      <xdr:col>21</xdr:col>
      <xdr:colOff>9525</xdr:colOff>
      <xdr:row>1307</xdr:row>
      <xdr:rowOff>104775</xdr:rowOff>
    </xdr:to>
    <xdr:graphicFrame macro="">
      <xdr:nvGraphicFramePr>
        <xdr:cNvPr id="437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"/>
        </a:graphicData>
      </a:graphic>
    </xdr:graphicFrame>
    <xdr:clientData/>
  </xdr:twoCellAnchor>
  <xdr:twoCellAnchor>
    <xdr:from>
      <xdr:col>0</xdr:col>
      <xdr:colOff>0</xdr:colOff>
      <xdr:row>1328</xdr:row>
      <xdr:rowOff>47625</xdr:rowOff>
    </xdr:from>
    <xdr:to>
      <xdr:col>10</xdr:col>
      <xdr:colOff>457200</xdr:colOff>
      <xdr:row>1348</xdr:row>
      <xdr:rowOff>114300</xdr:rowOff>
    </xdr:to>
    <xdr:graphicFrame macro="">
      <xdr:nvGraphicFramePr>
        <xdr:cNvPr id="43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>
    <xdr:from>
      <xdr:col>11</xdr:col>
      <xdr:colOff>66675</xdr:colOff>
      <xdr:row>1328</xdr:row>
      <xdr:rowOff>45524</xdr:rowOff>
    </xdr:from>
    <xdr:to>
      <xdr:col>21</xdr:col>
      <xdr:colOff>9525</xdr:colOff>
      <xdr:row>1348</xdr:row>
      <xdr:rowOff>104775</xdr:rowOff>
    </xdr:to>
    <xdr:graphicFrame macro="">
      <xdr:nvGraphicFramePr>
        <xdr:cNvPr id="43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4"/>
        </a:graphicData>
      </a:graphic>
    </xdr:graphicFrame>
    <xdr:clientData/>
  </xdr:twoCellAnchor>
  <xdr:twoCellAnchor>
    <xdr:from>
      <xdr:col>0</xdr:col>
      <xdr:colOff>0</xdr:colOff>
      <xdr:row>1369</xdr:row>
      <xdr:rowOff>47625</xdr:rowOff>
    </xdr:from>
    <xdr:to>
      <xdr:col>10</xdr:col>
      <xdr:colOff>457200</xdr:colOff>
      <xdr:row>1389</xdr:row>
      <xdr:rowOff>114300</xdr:rowOff>
    </xdr:to>
    <xdr:graphicFrame macro="">
      <xdr:nvGraphicFramePr>
        <xdr:cNvPr id="440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5"/>
        </a:graphicData>
      </a:graphic>
    </xdr:graphicFrame>
    <xdr:clientData/>
  </xdr:twoCellAnchor>
  <xdr:twoCellAnchor>
    <xdr:from>
      <xdr:col>11</xdr:col>
      <xdr:colOff>66675</xdr:colOff>
      <xdr:row>1369</xdr:row>
      <xdr:rowOff>45524</xdr:rowOff>
    </xdr:from>
    <xdr:to>
      <xdr:col>21</xdr:col>
      <xdr:colOff>9525</xdr:colOff>
      <xdr:row>1389</xdr:row>
      <xdr:rowOff>104775</xdr:rowOff>
    </xdr:to>
    <xdr:graphicFrame macro="">
      <xdr:nvGraphicFramePr>
        <xdr:cNvPr id="441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6"/>
        </a:graphicData>
      </a:graphic>
    </xdr:graphicFrame>
    <xdr:clientData/>
  </xdr:twoCellAnchor>
  <xdr:twoCellAnchor>
    <xdr:from>
      <xdr:col>0</xdr:col>
      <xdr:colOff>0</xdr:colOff>
      <xdr:row>1410</xdr:row>
      <xdr:rowOff>47625</xdr:rowOff>
    </xdr:from>
    <xdr:to>
      <xdr:col>10</xdr:col>
      <xdr:colOff>457200</xdr:colOff>
      <xdr:row>1430</xdr:row>
      <xdr:rowOff>114300</xdr:rowOff>
    </xdr:to>
    <xdr:graphicFrame macro="">
      <xdr:nvGraphicFramePr>
        <xdr:cNvPr id="442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7"/>
        </a:graphicData>
      </a:graphic>
    </xdr:graphicFrame>
    <xdr:clientData/>
  </xdr:twoCellAnchor>
  <xdr:twoCellAnchor>
    <xdr:from>
      <xdr:col>11</xdr:col>
      <xdr:colOff>66675</xdr:colOff>
      <xdr:row>1410</xdr:row>
      <xdr:rowOff>45524</xdr:rowOff>
    </xdr:from>
    <xdr:to>
      <xdr:col>21</xdr:col>
      <xdr:colOff>9525</xdr:colOff>
      <xdr:row>1430</xdr:row>
      <xdr:rowOff>104775</xdr:rowOff>
    </xdr:to>
    <xdr:graphicFrame macro="">
      <xdr:nvGraphicFramePr>
        <xdr:cNvPr id="443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8"/>
        </a:graphicData>
      </a:graphic>
    </xdr:graphicFrame>
    <xdr:clientData/>
  </xdr:twoCellAnchor>
  <xdr:twoCellAnchor>
    <xdr:from>
      <xdr:col>0</xdr:col>
      <xdr:colOff>0</xdr:colOff>
      <xdr:row>1451</xdr:row>
      <xdr:rowOff>47625</xdr:rowOff>
    </xdr:from>
    <xdr:to>
      <xdr:col>10</xdr:col>
      <xdr:colOff>457200</xdr:colOff>
      <xdr:row>1471</xdr:row>
      <xdr:rowOff>114300</xdr:rowOff>
    </xdr:to>
    <xdr:graphicFrame macro="">
      <xdr:nvGraphicFramePr>
        <xdr:cNvPr id="444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9"/>
        </a:graphicData>
      </a:graphic>
    </xdr:graphicFrame>
    <xdr:clientData/>
  </xdr:twoCellAnchor>
  <xdr:twoCellAnchor>
    <xdr:from>
      <xdr:col>11</xdr:col>
      <xdr:colOff>66675</xdr:colOff>
      <xdr:row>1451</xdr:row>
      <xdr:rowOff>45524</xdr:rowOff>
    </xdr:from>
    <xdr:to>
      <xdr:col>21</xdr:col>
      <xdr:colOff>9525</xdr:colOff>
      <xdr:row>1471</xdr:row>
      <xdr:rowOff>104775</xdr:rowOff>
    </xdr:to>
    <xdr:graphicFrame macro="">
      <xdr:nvGraphicFramePr>
        <xdr:cNvPr id="445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0"/>
        </a:graphicData>
      </a:graphic>
    </xdr:graphicFrame>
    <xdr:clientData/>
  </xdr:twoCellAnchor>
  <xdr:twoCellAnchor>
    <xdr:from>
      <xdr:col>0</xdr:col>
      <xdr:colOff>0</xdr:colOff>
      <xdr:row>1492</xdr:row>
      <xdr:rowOff>47625</xdr:rowOff>
    </xdr:from>
    <xdr:to>
      <xdr:col>10</xdr:col>
      <xdr:colOff>457200</xdr:colOff>
      <xdr:row>1512</xdr:row>
      <xdr:rowOff>114300</xdr:rowOff>
    </xdr:to>
    <xdr:graphicFrame macro="">
      <xdr:nvGraphicFramePr>
        <xdr:cNvPr id="446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1"/>
        </a:graphicData>
      </a:graphic>
    </xdr:graphicFrame>
    <xdr:clientData/>
  </xdr:twoCellAnchor>
  <xdr:twoCellAnchor>
    <xdr:from>
      <xdr:col>11</xdr:col>
      <xdr:colOff>66675</xdr:colOff>
      <xdr:row>1492</xdr:row>
      <xdr:rowOff>45524</xdr:rowOff>
    </xdr:from>
    <xdr:to>
      <xdr:col>21</xdr:col>
      <xdr:colOff>9525</xdr:colOff>
      <xdr:row>1512</xdr:row>
      <xdr:rowOff>104775</xdr:rowOff>
    </xdr:to>
    <xdr:graphicFrame macro="">
      <xdr:nvGraphicFramePr>
        <xdr:cNvPr id="447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2"/>
        </a:graphicData>
      </a:graphic>
    </xdr:graphicFrame>
    <xdr:clientData/>
  </xdr:twoCellAnchor>
  <xdr:twoCellAnchor>
    <xdr:from>
      <xdr:col>0</xdr:col>
      <xdr:colOff>0</xdr:colOff>
      <xdr:row>1533</xdr:row>
      <xdr:rowOff>47625</xdr:rowOff>
    </xdr:from>
    <xdr:to>
      <xdr:col>10</xdr:col>
      <xdr:colOff>457200</xdr:colOff>
      <xdr:row>1553</xdr:row>
      <xdr:rowOff>114300</xdr:rowOff>
    </xdr:to>
    <xdr:graphicFrame macro="">
      <xdr:nvGraphicFramePr>
        <xdr:cNvPr id="44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3"/>
        </a:graphicData>
      </a:graphic>
    </xdr:graphicFrame>
    <xdr:clientData/>
  </xdr:twoCellAnchor>
  <xdr:twoCellAnchor>
    <xdr:from>
      <xdr:col>11</xdr:col>
      <xdr:colOff>66675</xdr:colOff>
      <xdr:row>1533</xdr:row>
      <xdr:rowOff>45524</xdr:rowOff>
    </xdr:from>
    <xdr:to>
      <xdr:col>21</xdr:col>
      <xdr:colOff>9525</xdr:colOff>
      <xdr:row>1553</xdr:row>
      <xdr:rowOff>104775</xdr:rowOff>
    </xdr:to>
    <xdr:graphicFrame macro="">
      <xdr:nvGraphicFramePr>
        <xdr:cNvPr id="44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4"/>
        </a:graphicData>
      </a:graphic>
    </xdr:graphicFrame>
    <xdr:clientData/>
  </xdr:twoCellAnchor>
  <xdr:twoCellAnchor>
    <xdr:from>
      <xdr:col>0</xdr:col>
      <xdr:colOff>0</xdr:colOff>
      <xdr:row>1574</xdr:row>
      <xdr:rowOff>47625</xdr:rowOff>
    </xdr:from>
    <xdr:to>
      <xdr:col>10</xdr:col>
      <xdr:colOff>457200</xdr:colOff>
      <xdr:row>1594</xdr:row>
      <xdr:rowOff>114300</xdr:rowOff>
    </xdr:to>
    <xdr:graphicFrame macro="">
      <xdr:nvGraphicFramePr>
        <xdr:cNvPr id="450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5"/>
        </a:graphicData>
      </a:graphic>
    </xdr:graphicFrame>
    <xdr:clientData/>
  </xdr:twoCellAnchor>
  <xdr:twoCellAnchor>
    <xdr:from>
      <xdr:col>11</xdr:col>
      <xdr:colOff>66675</xdr:colOff>
      <xdr:row>1574</xdr:row>
      <xdr:rowOff>45524</xdr:rowOff>
    </xdr:from>
    <xdr:to>
      <xdr:col>21</xdr:col>
      <xdr:colOff>9525</xdr:colOff>
      <xdr:row>1594</xdr:row>
      <xdr:rowOff>104775</xdr:rowOff>
    </xdr:to>
    <xdr:graphicFrame macro="">
      <xdr:nvGraphicFramePr>
        <xdr:cNvPr id="451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6"/>
        </a:graphicData>
      </a:graphic>
    </xdr:graphicFrame>
    <xdr:clientData/>
  </xdr:twoCellAnchor>
  <xdr:twoCellAnchor>
    <xdr:from>
      <xdr:col>0</xdr:col>
      <xdr:colOff>0</xdr:colOff>
      <xdr:row>1615</xdr:row>
      <xdr:rowOff>47625</xdr:rowOff>
    </xdr:from>
    <xdr:to>
      <xdr:col>10</xdr:col>
      <xdr:colOff>457200</xdr:colOff>
      <xdr:row>1635</xdr:row>
      <xdr:rowOff>114300</xdr:rowOff>
    </xdr:to>
    <xdr:graphicFrame macro="">
      <xdr:nvGraphicFramePr>
        <xdr:cNvPr id="452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7"/>
        </a:graphicData>
      </a:graphic>
    </xdr:graphicFrame>
    <xdr:clientData/>
  </xdr:twoCellAnchor>
  <xdr:twoCellAnchor>
    <xdr:from>
      <xdr:col>11</xdr:col>
      <xdr:colOff>66675</xdr:colOff>
      <xdr:row>1615</xdr:row>
      <xdr:rowOff>45524</xdr:rowOff>
    </xdr:from>
    <xdr:to>
      <xdr:col>21</xdr:col>
      <xdr:colOff>9525</xdr:colOff>
      <xdr:row>1635</xdr:row>
      <xdr:rowOff>104775</xdr:rowOff>
    </xdr:to>
    <xdr:graphicFrame macro="">
      <xdr:nvGraphicFramePr>
        <xdr:cNvPr id="453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8"/>
        </a:graphicData>
      </a:graphic>
    </xdr:graphicFrame>
    <xdr:clientData/>
  </xdr:twoCellAnchor>
  <xdr:twoCellAnchor>
    <xdr:from>
      <xdr:col>0</xdr:col>
      <xdr:colOff>0</xdr:colOff>
      <xdr:row>1656</xdr:row>
      <xdr:rowOff>47625</xdr:rowOff>
    </xdr:from>
    <xdr:to>
      <xdr:col>10</xdr:col>
      <xdr:colOff>457200</xdr:colOff>
      <xdr:row>1676</xdr:row>
      <xdr:rowOff>114300</xdr:rowOff>
    </xdr:to>
    <xdr:graphicFrame macro="">
      <xdr:nvGraphicFramePr>
        <xdr:cNvPr id="454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9"/>
        </a:graphicData>
      </a:graphic>
    </xdr:graphicFrame>
    <xdr:clientData/>
  </xdr:twoCellAnchor>
  <xdr:twoCellAnchor>
    <xdr:from>
      <xdr:col>11</xdr:col>
      <xdr:colOff>66675</xdr:colOff>
      <xdr:row>1656</xdr:row>
      <xdr:rowOff>45524</xdr:rowOff>
    </xdr:from>
    <xdr:to>
      <xdr:col>21</xdr:col>
      <xdr:colOff>9525</xdr:colOff>
      <xdr:row>1676</xdr:row>
      <xdr:rowOff>104775</xdr:rowOff>
    </xdr:to>
    <xdr:graphicFrame macro="">
      <xdr:nvGraphicFramePr>
        <xdr:cNvPr id="455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0"/>
        </a:graphicData>
      </a:graphic>
    </xdr:graphicFrame>
    <xdr:clientData/>
  </xdr:twoCellAnchor>
  <xdr:twoCellAnchor>
    <xdr:from>
      <xdr:col>0</xdr:col>
      <xdr:colOff>0</xdr:colOff>
      <xdr:row>1697</xdr:row>
      <xdr:rowOff>47625</xdr:rowOff>
    </xdr:from>
    <xdr:to>
      <xdr:col>10</xdr:col>
      <xdr:colOff>457200</xdr:colOff>
      <xdr:row>1717</xdr:row>
      <xdr:rowOff>114300</xdr:rowOff>
    </xdr:to>
    <xdr:graphicFrame macro="">
      <xdr:nvGraphicFramePr>
        <xdr:cNvPr id="456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1"/>
        </a:graphicData>
      </a:graphic>
    </xdr:graphicFrame>
    <xdr:clientData/>
  </xdr:twoCellAnchor>
  <xdr:twoCellAnchor>
    <xdr:from>
      <xdr:col>11</xdr:col>
      <xdr:colOff>66675</xdr:colOff>
      <xdr:row>1697</xdr:row>
      <xdr:rowOff>45524</xdr:rowOff>
    </xdr:from>
    <xdr:to>
      <xdr:col>21</xdr:col>
      <xdr:colOff>9525</xdr:colOff>
      <xdr:row>1717</xdr:row>
      <xdr:rowOff>104775</xdr:rowOff>
    </xdr:to>
    <xdr:graphicFrame macro="">
      <xdr:nvGraphicFramePr>
        <xdr:cNvPr id="457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2"/>
        </a:graphicData>
      </a:graphic>
    </xdr:graphicFrame>
    <xdr:clientData/>
  </xdr:twoCellAnchor>
  <xdr:twoCellAnchor>
    <xdr:from>
      <xdr:col>0</xdr:col>
      <xdr:colOff>0</xdr:colOff>
      <xdr:row>1738</xdr:row>
      <xdr:rowOff>47625</xdr:rowOff>
    </xdr:from>
    <xdr:to>
      <xdr:col>10</xdr:col>
      <xdr:colOff>457200</xdr:colOff>
      <xdr:row>1758</xdr:row>
      <xdr:rowOff>114300</xdr:rowOff>
    </xdr:to>
    <xdr:graphicFrame macro="">
      <xdr:nvGraphicFramePr>
        <xdr:cNvPr id="45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3"/>
        </a:graphicData>
      </a:graphic>
    </xdr:graphicFrame>
    <xdr:clientData/>
  </xdr:twoCellAnchor>
  <xdr:twoCellAnchor>
    <xdr:from>
      <xdr:col>11</xdr:col>
      <xdr:colOff>66675</xdr:colOff>
      <xdr:row>1738</xdr:row>
      <xdr:rowOff>45524</xdr:rowOff>
    </xdr:from>
    <xdr:to>
      <xdr:col>21</xdr:col>
      <xdr:colOff>9525</xdr:colOff>
      <xdr:row>1758</xdr:row>
      <xdr:rowOff>104775</xdr:rowOff>
    </xdr:to>
    <xdr:graphicFrame macro="">
      <xdr:nvGraphicFramePr>
        <xdr:cNvPr id="45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4"/>
        </a:graphicData>
      </a:graphic>
    </xdr:graphicFrame>
    <xdr:clientData/>
  </xdr:twoCellAnchor>
  <xdr:twoCellAnchor>
    <xdr:from>
      <xdr:col>0</xdr:col>
      <xdr:colOff>0</xdr:colOff>
      <xdr:row>1779</xdr:row>
      <xdr:rowOff>47625</xdr:rowOff>
    </xdr:from>
    <xdr:to>
      <xdr:col>10</xdr:col>
      <xdr:colOff>457200</xdr:colOff>
      <xdr:row>1799</xdr:row>
      <xdr:rowOff>114300</xdr:rowOff>
    </xdr:to>
    <xdr:graphicFrame macro="">
      <xdr:nvGraphicFramePr>
        <xdr:cNvPr id="460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5"/>
        </a:graphicData>
      </a:graphic>
    </xdr:graphicFrame>
    <xdr:clientData/>
  </xdr:twoCellAnchor>
  <xdr:twoCellAnchor>
    <xdr:from>
      <xdr:col>11</xdr:col>
      <xdr:colOff>66675</xdr:colOff>
      <xdr:row>1779</xdr:row>
      <xdr:rowOff>45524</xdr:rowOff>
    </xdr:from>
    <xdr:to>
      <xdr:col>21</xdr:col>
      <xdr:colOff>9525</xdr:colOff>
      <xdr:row>1799</xdr:row>
      <xdr:rowOff>104775</xdr:rowOff>
    </xdr:to>
    <xdr:graphicFrame macro="">
      <xdr:nvGraphicFramePr>
        <xdr:cNvPr id="461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6"/>
        </a:graphicData>
      </a:graphic>
    </xdr:graphicFrame>
    <xdr:clientData/>
  </xdr:twoCellAnchor>
  <xdr:twoCellAnchor>
    <xdr:from>
      <xdr:col>0</xdr:col>
      <xdr:colOff>0</xdr:colOff>
      <xdr:row>1820</xdr:row>
      <xdr:rowOff>47625</xdr:rowOff>
    </xdr:from>
    <xdr:to>
      <xdr:col>10</xdr:col>
      <xdr:colOff>457200</xdr:colOff>
      <xdr:row>1840</xdr:row>
      <xdr:rowOff>114300</xdr:rowOff>
    </xdr:to>
    <xdr:graphicFrame macro="">
      <xdr:nvGraphicFramePr>
        <xdr:cNvPr id="462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7"/>
        </a:graphicData>
      </a:graphic>
    </xdr:graphicFrame>
    <xdr:clientData/>
  </xdr:twoCellAnchor>
  <xdr:twoCellAnchor>
    <xdr:from>
      <xdr:col>11</xdr:col>
      <xdr:colOff>66675</xdr:colOff>
      <xdr:row>1820</xdr:row>
      <xdr:rowOff>45524</xdr:rowOff>
    </xdr:from>
    <xdr:to>
      <xdr:col>21</xdr:col>
      <xdr:colOff>9525</xdr:colOff>
      <xdr:row>1840</xdr:row>
      <xdr:rowOff>104775</xdr:rowOff>
    </xdr:to>
    <xdr:graphicFrame macro="">
      <xdr:nvGraphicFramePr>
        <xdr:cNvPr id="463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8"/>
        </a:graphicData>
      </a:graphic>
    </xdr:graphicFrame>
    <xdr:clientData/>
  </xdr:twoCellAnchor>
  <xdr:twoCellAnchor>
    <xdr:from>
      <xdr:col>0</xdr:col>
      <xdr:colOff>0</xdr:colOff>
      <xdr:row>1861</xdr:row>
      <xdr:rowOff>47625</xdr:rowOff>
    </xdr:from>
    <xdr:to>
      <xdr:col>10</xdr:col>
      <xdr:colOff>457200</xdr:colOff>
      <xdr:row>1881</xdr:row>
      <xdr:rowOff>114300</xdr:rowOff>
    </xdr:to>
    <xdr:graphicFrame macro="">
      <xdr:nvGraphicFramePr>
        <xdr:cNvPr id="464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9"/>
        </a:graphicData>
      </a:graphic>
    </xdr:graphicFrame>
    <xdr:clientData/>
  </xdr:twoCellAnchor>
  <xdr:twoCellAnchor>
    <xdr:from>
      <xdr:col>11</xdr:col>
      <xdr:colOff>66675</xdr:colOff>
      <xdr:row>1861</xdr:row>
      <xdr:rowOff>45524</xdr:rowOff>
    </xdr:from>
    <xdr:to>
      <xdr:col>21</xdr:col>
      <xdr:colOff>9525</xdr:colOff>
      <xdr:row>1881</xdr:row>
      <xdr:rowOff>104775</xdr:rowOff>
    </xdr:to>
    <xdr:graphicFrame macro="">
      <xdr:nvGraphicFramePr>
        <xdr:cNvPr id="465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0"/>
        </a:graphicData>
      </a:graphic>
    </xdr:graphicFrame>
    <xdr:clientData/>
  </xdr:twoCellAnchor>
  <xdr:twoCellAnchor>
    <xdr:from>
      <xdr:col>0</xdr:col>
      <xdr:colOff>0</xdr:colOff>
      <xdr:row>1902</xdr:row>
      <xdr:rowOff>47625</xdr:rowOff>
    </xdr:from>
    <xdr:to>
      <xdr:col>10</xdr:col>
      <xdr:colOff>457200</xdr:colOff>
      <xdr:row>1922</xdr:row>
      <xdr:rowOff>114300</xdr:rowOff>
    </xdr:to>
    <xdr:graphicFrame macro="">
      <xdr:nvGraphicFramePr>
        <xdr:cNvPr id="466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1"/>
        </a:graphicData>
      </a:graphic>
    </xdr:graphicFrame>
    <xdr:clientData/>
  </xdr:twoCellAnchor>
  <xdr:twoCellAnchor>
    <xdr:from>
      <xdr:col>11</xdr:col>
      <xdr:colOff>66675</xdr:colOff>
      <xdr:row>1902</xdr:row>
      <xdr:rowOff>45524</xdr:rowOff>
    </xdr:from>
    <xdr:to>
      <xdr:col>21</xdr:col>
      <xdr:colOff>9525</xdr:colOff>
      <xdr:row>1922</xdr:row>
      <xdr:rowOff>104775</xdr:rowOff>
    </xdr:to>
    <xdr:graphicFrame macro="">
      <xdr:nvGraphicFramePr>
        <xdr:cNvPr id="467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2"/>
        </a:graphicData>
      </a:graphic>
    </xdr:graphicFrame>
    <xdr:clientData/>
  </xdr:twoCellAnchor>
  <xdr:twoCellAnchor>
    <xdr:from>
      <xdr:col>0</xdr:col>
      <xdr:colOff>0</xdr:colOff>
      <xdr:row>1943</xdr:row>
      <xdr:rowOff>47625</xdr:rowOff>
    </xdr:from>
    <xdr:to>
      <xdr:col>10</xdr:col>
      <xdr:colOff>457200</xdr:colOff>
      <xdr:row>1963</xdr:row>
      <xdr:rowOff>114300</xdr:rowOff>
    </xdr:to>
    <xdr:graphicFrame macro="">
      <xdr:nvGraphicFramePr>
        <xdr:cNvPr id="46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3"/>
        </a:graphicData>
      </a:graphic>
    </xdr:graphicFrame>
    <xdr:clientData/>
  </xdr:twoCellAnchor>
  <xdr:twoCellAnchor>
    <xdr:from>
      <xdr:col>11</xdr:col>
      <xdr:colOff>66675</xdr:colOff>
      <xdr:row>1943</xdr:row>
      <xdr:rowOff>45524</xdr:rowOff>
    </xdr:from>
    <xdr:to>
      <xdr:col>21</xdr:col>
      <xdr:colOff>9525</xdr:colOff>
      <xdr:row>1963</xdr:row>
      <xdr:rowOff>104775</xdr:rowOff>
    </xdr:to>
    <xdr:graphicFrame macro="">
      <xdr:nvGraphicFramePr>
        <xdr:cNvPr id="46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4"/>
        </a:graphicData>
      </a:graphic>
    </xdr:graphicFrame>
    <xdr:clientData/>
  </xdr:twoCellAnchor>
  <xdr:twoCellAnchor>
    <xdr:from>
      <xdr:col>0</xdr:col>
      <xdr:colOff>0</xdr:colOff>
      <xdr:row>1984</xdr:row>
      <xdr:rowOff>47625</xdr:rowOff>
    </xdr:from>
    <xdr:to>
      <xdr:col>10</xdr:col>
      <xdr:colOff>457200</xdr:colOff>
      <xdr:row>2004</xdr:row>
      <xdr:rowOff>114300</xdr:rowOff>
    </xdr:to>
    <xdr:graphicFrame macro="">
      <xdr:nvGraphicFramePr>
        <xdr:cNvPr id="532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5"/>
        </a:graphicData>
      </a:graphic>
    </xdr:graphicFrame>
    <xdr:clientData/>
  </xdr:twoCellAnchor>
  <xdr:twoCellAnchor>
    <xdr:from>
      <xdr:col>11</xdr:col>
      <xdr:colOff>66675</xdr:colOff>
      <xdr:row>1984</xdr:row>
      <xdr:rowOff>45524</xdr:rowOff>
    </xdr:from>
    <xdr:to>
      <xdr:col>21</xdr:col>
      <xdr:colOff>9525</xdr:colOff>
      <xdr:row>2004</xdr:row>
      <xdr:rowOff>104775</xdr:rowOff>
    </xdr:to>
    <xdr:graphicFrame macro="">
      <xdr:nvGraphicFramePr>
        <xdr:cNvPr id="533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6"/>
        </a:graphicData>
      </a:graphic>
    </xdr:graphicFrame>
    <xdr:clientData/>
  </xdr:twoCellAnchor>
  <xdr:twoCellAnchor>
    <xdr:from>
      <xdr:col>0</xdr:col>
      <xdr:colOff>0</xdr:colOff>
      <xdr:row>2025</xdr:row>
      <xdr:rowOff>47625</xdr:rowOff>
    </xdr:from>
    <xdr:to>
      <xdr:col>10</xdr:col>
      <xdr:colOff>457200</xdr:colOff>
      <xdr:row>2045</xdr:row>
      <xdr:rowOff>114300</xdr:rowOff>
    </xdr:to>
    <xdr:graphicFrame macro="">
      <xdr:nvGraphicFramePr>
        <xdr:cNvPr id="534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7"/>
        </a:graphicData>
      </a:graphic>
    </xdr:graphicFrame>
    <xdr:clientData/>
  </xdr:twoCellAnchor>
  <xdr:twoCellAnchor>
    <xdr:from>
      <xdr:col>11</xdr:col>
      <xdr:colOff>66675</xdr:colOff>
      <xdr:row>2025</xdr:row>
      <xdr:rowOff>45524</xdr:rowOff>
    </xdr:from>
    <xdr:to>
      <xdr:col>21</xdr:col>
      <xdr:colOff>9525</xdr:colOff>
      <xdr:row>2045</xdr:row>
      <xdr:rowOff>104775</xdr:rowOff>
    </xdr:to>
    <xdr:graphicFrame macro="">
      <xdr:nvGraphicFramePr>
        <xdr:cNvPr id="535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8"/>
        </a:graphicData>
      </a:graphic>
    </xdr:graphicFrame>
    <xdr:clientData/>
  </xdr:twoCellAnchor>
  <xdr:twoCellAnchor>
    <xdr:from>
      <xdr:col>0</xdr:col>
      <xdr:colOff>0</xdr:colOff>
      <xdr:row>2066</xdr:row>
      <xdr:rowOff>47625</xdr:rowOff>
    </xdr:from>
    <xdr:to>
      <xdr:col>10</xdr:col>
      <xdr:colOff>457200</xdr:colOff>
      <xdr:row>2086</xdr:row>
      <xdr:rowOff>114300</xdr:rowOff>
    </xdr:to>
    <xdr:graphicFrame macro="">
      <xdr:nvGraphicFramePr>
        <xdr:cNvPr id="536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9"/>
        </a:graphicData>
      </a:graphic>
    </xdr:graphicFrame>
    <xdr:clientData/>
  </xdr:twoCellAnchor>
  <xdr:twoCellAnchor>
    <xdr:from>
      <xdr:col>11</xdr:col>
      <xdr:colOff>66675</xdr:colOff>
      <xdr:row>2066</xdr:row>
      <xdr:rowOff>45524</xdr:rowOff>
    </xdr:from>
    <xdr:to>
      <xdr:col>21</xdr:col>
      <xdr:colOff>9525</xdr:colOff>
      <xdr:row>2086</xdr:row>
      <xdr:rowOff>104775</xdr:rowOff>
    </xdr:to>
    <xdr:graphicFrame macro="">
      <xdr:nvGraphicFramePr>
        <xdr:cNvPr id="537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0"/>
        </a:graphicData>
      </a:graphic>
    </xdr:graphicFrame>
    <xdr:clientData/>
  </xdr:twoCellAnchor>
  <xdr:twoCellAnchor>
    <xdr:from>
      <xdr:col>0</xdr:col>
      <xdr:colOff>0</xdr:colOff>
      <xdr:row>2107</xdr:row>
      <xdr:rowOff>47625</xdr:rowOff>
    </xdr:from>
    <xdr:to>
      <xdr:col>10</xdr:col>
      <xdr:colOff>457200</xdr:colOff>
      <xdr:row>2127</xdr:row>
      <xdr:rowOff>114300</xdr:rowOff>
    </xdr:to>
    <xdr:graphicFrame macro="">
      <xdr:nvGraphicFramePr>
        <xdr:cNvPr id="53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1"/>
        </a:graphicData>
      </a:graphic>
    </xdr:graphicFrame>
    <xdr:clientData/>
  </xdr:twoCellAnchor>
  <xdr:twoCellAnchor>
    <xdr:from>
      <xdr:col>11</xdr:col>
      <xdr:colOff>66675</xdr:colOff>
      <xdr:row>2107</xdr:row>
      <xdr:rowOff>45524</xdr:rowOff>
    </xdr:from>
    <xdr:to>
      <xdr:col>21</xdr:col>
      <xdr:colOff>9525</xdr:colOff>
      <xdr:row>2127</xdr:row>
      <xdr:rowOff>104775</xdr:rowOff>
    </xdr:to>
    <xdr:graphicFrame macro="">
      <xdr:nvGraphicFramePr>
        <xdr:cNvPr id="53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2"/>
        </a:graphicData>
      </a:graphic>
    </xdr:graphicFrame>
    <xdr:clientData/>
  </xdr:twoCellAnchor>
  <xdr:twoCellAnchor>
    <xdr:from>
      <xdr:col>0</xdr:col>
      <xdr:colOff>0</xdr:colOff>
      <xdr:row>2148</xdr:row>
      <xdr:rowOff>47625</xdr:rowOff>
    </xdr:from>
    <xdr:to>
      <xdr:col>10</xdr:col>
      <xdr:colOff>457200</xdr:colOff>
      <xdr:row>2168</xdr:row>
      <xdr:rowOff>114300</xdr:rowOff>
    </xdr:to>
    <xdr:graphicFrame macro="">
      <xdr:nvGraphicFramePr>
        <xdr:cNvPr id="540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3"/>
        </a:graphicData>
      </a:graphic>
    </xdr:graphicFrame>
    <xdr:clientData/>
  </xdr:twoCellAnchor>
  <xdr:twoCellAnchor>
    <xdr:from>
      <xdr:col>11</xdr:col>
      <xdr:colOff>66675</xdr:colOff>
      <xdr:row>2148</xdr:row>
      <xdr:rowOff>45524</xdr:rowOff>
    </xdr:from>
    <xdr:to>
      <xdr:col>21</xdr:col>
      <xdr:colOff>9525</xdr:colOff>
      <xdr:row>2168</xdr:row>
      <xdr:rowOff>104775</xdr:rowOff>
    </xdr:to>
    <xdr:graphicFrame macro="">
      <xdr:nvGraphicFramePr>
        <xdr:cNvPr id="541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4"/>
        </a:graphicData>
      </a:graphic>
    </xdr:graphicFrame>
    <xdr:clientData/>
  </xdr:twoCellAnchor>
  <xdr:twoCellAnchor>
    <xdr:from>
      <xdr:col>0</xdr:col>
      <xdr:colOff>0</xdr:colOff>
      <xdr:row>2189</xdr:row>
      <xdr:rowOff>47625</xdr:rowOff>
    </xdr:from>
    <xdr:to>
      <xdr:col>10</xdr:col>
      <xdr:colOff>457200</xdr:colOff>
      <xdr:row>2209</xdr:row>
      <xdr:rowOff>114300</xdr:rowOff>
    </xdr:to>
    <xdr:graphicFrame macro="">
      <xdr:nvGraphicFramePr>
        <xdr:cNvPr id="542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5"/>
        </a:graphicData>
      </a:graphic>
    </xdr:graphicFrame>
    <xdr:clientData/>
  </xdr:twoCellAnchor>
  <xdr:twoCellAnchor>
    <xdr:from>
      <xdr:col>11</xdr:col>
      <xdr:colOff>66675</xdr:colOff>
      <xdr:row>2189</xdr:row>
      <xdr:rowOff>45524</xdr:rowOff>
    </xdr:from>
    <xdr:to>
      <xdr:col>21</xdr:col>
      <xdr:colOff>9525</xdr:colOff>
      <xdr:row>2209</xdr:row>
      <xdr:rowOff>104775</xdr:rowOff>
    </xdr:to>
    <xdr:graphicFrame macro="">
      <xdr:nvGraphicFramePr>
        <xdr:cNvPr id="543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6"/>
        </a:graphicData>
      </a:graphic>
    </xdr:graphicFrame>
    <xdr:clientData/>
  </xdr:twoCellAnchor>
  <xdr:twoCellAnchor>
    <xdr:from>
      <xdr:col>0</xdr:col>
      <xdr:colOff>0</xdr:colOff>
      <xdr:row>2230</xdr:row>
      <xdr:rowOff>47625</xdr:rowOff>
    </xdr:from>
    <xdr:to>
      <xdr:col>10</xdr:col>
      <xdr:colOff>457200</xdr:colOff>
      <xdr:row>2250</xdr:row>
      <xdr:rowOff>114300</xdr:rowOff>
    </xdr:to>
    <xdr:graphicFrame macro="">
      <xdr:nvGraphicFramePr>
        <xdr:cNvPr id="544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7"/>
        </a:graphicData>
      </a:graphic>
    </xdr:graphicFrame>
    <xdr:clientData/>
  </xdr:twoCellAnchor>
  <xdr:twoCellAnchor>
    <xdr:from>
      <xdr:col>11</xdr:col>
      <xdr:colOff>66675</xdr:colOff>
      <xdr:row>2230</xdr:row>
      <xdr:rowOff>45524</xdr:rowOff>
    </xdr:from>
    <xdr:to>
      <xdr:col>21</xdr:col>
      <xdr:colOff>9525</xdr:colOff>
      <xdr:row>2250</xdr:row>
      <xdr:rowOff>104775</xdr:rowOff>
    </xdr:to>
    <xdr:graphicFrame macro="">
      <xdr:nvGraphicFramePr>
        <xdr:cNvPr id="545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8"/>
        </a:graphicData>
      </a:graphic>
    </xdr:graphicFrame>
    <xdr:clientData/>
  </xdr:twoCellAnchor>
  <xdr:twoCellAnchor>
    <xdr:from>
      <xdr:col>0</xdr:col>
      <xdr:colOff>0</xdr:colOff>
      <xdr:row>2271</xdr:row>
      <xdr:rowOff>47625</xdr:rowOff>
    </xdr:from>
    <xdr:to>
      <xdr:col>10</xdr:col>
      <xdr:colOff>457200</xdr:colOff>
      <xdr:row>2291</xdr:row>
      <xdr:rowOff>114300</xdr:rowOff>
    </xdr:to>
    <xdr:graphicFrame macro="">
      <xdr:nvGraphicFramePr>
        <xdr:cNvPr id="546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9"/>
        </a:graphicData>
      </a:graphic>
    </xdr:graphicFrame>
    <xdr:clientData/>
  </xdr:twoCellAnchor>
  <xdr:twoCellAnchor>
    <xdr:from>
      <xdr:col>11</xdr:col>
      <xdr:colOff>66675</xdr:colOff>
      <xdr:row>2271</xdr:row>
      <xdr:rowOff>45524</xdr:rowOff>
    </xdr:from>
    <xdr:to>
      <xdr:col>21</xdr:col>
      <xdr:colOff>9525</xdr:colOff>
      <xdr:row>2291</xdr:row>
      <xdr:rowOff>104775</xdr:rowOff>
    </xdr:to>
    <xdr:graphicFrame macro="">
      <xdr:nvGraphicFramePr>
        <xdr:cNvPr id="547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0"/>
        </a:graphicData>
      </a:graphic>
    </xdr:graphicFrame>
    <xdr:clientData/>
  </xdr:twoCellAnchor>
  <xdr:twoCellAnchor>
    <xdr:from>
      <xdr:col>0</xdr:col>
      <xdr:colOff>0</xdr:colOff>
      <xdr:row>1492</xdr:row>
      <xdr:rowOff>47625</xdr:rowOff>
    </xdr:from>
    <xdr:to>
      <xdr:col>10</xdr:col>
      <xdr:colOff>457200</xdr:colOff>
      <xdr:row>1512</xdr:row>
      <xdr:rowOff>114300</xdr:rowOff>
    </xdr:to>
    <xdr:graphicFrame macro="">
      <xdr:nvGraphicFramePr>
        <xdr:cNvPr id="54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1"/>
  <dimension ref="A1:AY75"/>
  <sheetViews>
    <sheetView tabSelected="1" workbookViewId="0">
      <selection sqref="A1:F1"/>
    </sheetView>
  </sheetViews>
  <sheetFormatPr defaultColWidth="8.875" defaultRowHeight="13.5"/>
  <cols>
    <col min="1" max="1" width="3" customWidth="1"/>
    <col min="2" max="3" width="13" customWidth="1"/>
    <col min="4" max="4" width="11.75" bestFit="1" customWidth="1"/>
    <col min="5" max="6" width="4.125" bestFit="1" customWidth="1"/>
    <col min="8" max="8" width="17.125" bestFit="1" customWidth="1"/>
    <col min="9" max="9" width="5.375" bestFit="1" customWidth="1"/>
    <col min="13" max="14" width="13.125" customWidth="1"/>
    <col min="40" max="41" width="9.125" customWidth="1"/>
    <col min="42" max="44" width="9" customWidth="1"/>
  </cols>
  <sheetData>
    <row r="1" spans="1:51" ht="14.25">
      <c r="A1" s="515" t="s">
        <v>264</v>
      </c>
      <c r="B1" s="515"/>
      <c r="C1" s="515"/>
      <c r="D1" s="515"/>
      <c r="E1" s="515"/>
      <c r="F1" s="515"/>
      <c r="G1" s="192"/>
      <c r="H1" s="192"/>
      <c r="I1" s="192"/>
      <c r="J1" s="192"/>
      <c r="K1" s="192"/>
      <c r="L1" s="192"/>
      <c r="M1" s="192"/>
      <c r="N1" s="192"/>
      <c r="O1" s="192"/>
      <c r="P1" s="192"/>
      <c r="Q1" s="192"/>
      <c r="R1" s="192"/>
      <c r="S1" s="192"/>
      <c r="T1" s="192"/>
      <c r="U1" s="192"/>
      <c r="V1" s="192"/>
      <c r="W1" s="192"/>
      <c r="X1" s="192"/>
      <c r="Y1" s="192"/>
      <c r="Z1" s="192"/>
      <c r="AA1" s="192"/>
      <c r="AB1" s="192"/>
      <c r="AC1" s="192"/>
      <c r="AD1" s="192"/>
      <c r="AE1" s="192"/>
      <c r="AF1" s="192"/>
      <c r="AG1" s="192"/>
      <c r="AH1" s="192"/>
      <c r="AI1" s="192"/>
      <c r="AJ1" s="192"/>
      <c r="AK1" s="192"/>
      <c r="AL1" s="192"/>
      <c r="AM1" s="192"/>
    </row>
    <row r="2" spans="1:51" ht="14.25" thickBot="1"/>
    <row r="3" spans="1:51">
      <c r="A3" s="561" t="s">
        <v>130</v>
      </c>
      <c r="B3" s="562"/>
      <c r="C3" s="554">
        <v>42370</v>
      </c>
      <c r="D3" s="554"/>
      <c r="E3" s="554"/>
      <c r="F3" s="555"/>
      <c r="G3" s="412"/>
      <c r="H3" s="227" t="s">
        <v>277</v>
      </c>
    </row>
    <row r="4" spans="1:51">
      <c r="A4" s="563" t="s">
        <v>131</v>
      </c>
      <c r="B4" s="558"/>
      <c r="C4" s="556" t="s">
        <v>265</v>
      </c>
      <c r="D4" s="556"/>
      <c r="E4" s="556"/>
      <c r="F4" s="557"/>
      <c r="H4" s="227" t="s">
        <v>278</v>
      </c>
    </row>
    <row r="5" spans="1:51">
      <c r="A5" s="563" t="s">
        <v>94</v>
      </c>
      <c r="B5" s="558"/>
      <c r="C5" s="558" t="s">
        <v>266</v>
      </c>
      <c r="D5" s="558"/>
      <c r="E5" s="558"/>
      <c r="F5" s="559"/>
      <c r="H5" s="227" t="s">
        <v>279</v>
      </c>
    </row>
    <row r="6" spans="1:51">
      <c r="A6" s="563" t="s">
        <v>95</v>
      </c>
      <c r="B6" s="558"/>
      <c r="C6" s="558" t="s">
        <v>267</v>
      </c>
      <c r="D6" s="558"/>
      <c r="E6" s="558"/>
      <c r="F6" s="559"/>
    </row>
    <row r="7" spans="1:51" ht="14.25" thickBot="1">
      <c r="A7" s="552" t="s">
        <v>294</v>
      </c>
      <c r="B7" s="553"/>
      <c r="C7" s="553" t="s">
        <v>295</v>
      </c>
      <c r="D7" s="553"/>
      <c r="E7" s="553"/>
      <c r="F7" s="560"/>
      <c r="K7" s="463" t="s">
        <v>280</v>
      </c>
      <c r="L7" s="463" t="s">
        <v>281</v>
      </c>
      <c r="M7" s="463" t="s">
        <v>280</v>
      </c>
      <c r="N7" s="463" t="s">
        <v>280</v>
      </c>
      <c r="O7" s="463" t="s">
        <v>280</v>
      </c>
      <c r="P7" s="463" t="s">
        <v>280</v>
      </c>
      <c r="Q7" s="463" t="s">
        <v>280</v>
      </c>
      <c r="R7" s="463" t="s">
        <v>280</v>
      </c>
      <c r="S7" s="463" t="s">
        <v>281</v>
      </c>
      <c r="T7" s="463" t="s">
        <v>281</v>
      </c>
      <c r="U7" s="463" t="s">
        <v>281</v>
      </c>
      <c r="V7" s="463" t="s">
        <v>281</v>
      </c>
      <c r="W7" s="463" t="s">
        <v>282</v>
      </c>
      <c r="X7" s="463" t="s">
        <v>282</v>
      </c>
      <c r="Y7" s="463" t="s">
        <v>282</v>
      </c>
      <c r="Z7" s="463" t="s">
        <v>282</v>
      </c>
      <c r="AA7" s="463" t="s">
        <v>282</v>
      </c>
      <c r="AB7" s="463" t="s">
        <v>282</v>
      </c>
      <c r="AC7" s="463" t="s">
        <v>282</v>
      </c>
      <c r="AD7" s="463" t="s">
        <v>282</v>
      </c>
      <c r="AE7" s="463" t="s">
        <v>282</v>
      </c>
      <c r="AF7" s="463" t="s">
        <v>282</v>
      </c>
      <c r="AG7" s="463" t="s">
        <v>282</v>
      </c>
      <c r="AH7" s="463" t="s">
        <v>282</v>
      </c>
      <c r="AI7" s="463" t="s">
        <v>281</v>
      </c>
      <c r="AJ7" s="463" t="s">
        <v>281</v>
      </c>
      <c r="AK7" s="463" t="s">
        <v>281</v>
      </c>
      <c r="AL7" s="463" t="s">
        <v>281</v>
      </c>
      <c r="AM7" s="463" t="s">
        <v>283</v>
      </c>
      <c r="AN7" s="463" t="s">
        <v>284</v>
      </c>
      <c r="AO7" s="463" t="s">
        <v>285</v>
      </c>
      <c r="AP7" s="463" t="s">
        <v>286</v>
      </c>
      <c r="AQ7" s="463" t="s">
        <v>287</v>
      </c>
      <c r="AR7" s="463" t="s">
        <v>288</v>
      </c>
      <c r="AS7" s="463" t="s">
        <v>289</v>
      </c>
      <c r="AT7" s="463" t="s">
        <v>290</v>
      </c>
      <c r="AU7" s="463" t="s">
        <v>291</v>
      </c>
      <c r="AV7" s="463" t="s">
        <v>280</v>
      </c>
      <c r="AW7" s="463" t="s">
        <v>280</v>
      </c>
      <c r="AX7" s="463" t="s">
        <v>280</v>
      </c>
    </row>
    <row r="8" spans="1:51" ht="14.25" thickBot="1">
      <c r="E8" s="226" t="s">
        <v>148</v>
      </c>
      <c r="M8" s="226"/>
      <c r="N8" s="226"/>
      <c r="O8" s="226" t="s">
        <v>148</v>
      </c>
      <c r="P8" s="226" t="s">
        <v>148</v>
      </c>
      <c r="Q8" s="65"/>
      <c r="R8" s="65"/>
      <c r="V8" s="65"/>
      <c r="W8" s="65"/>
      <c r="X8" s="65"/>
      <c r="Y8" s="226" t="s">
        <v>148</v>
      </c>
      <c r="Z8" s="65"/>
      <c r="AA8" s="65"/>
      <c r="AB8" s="226" t="s">
        <v>148</v>
      </c>
      <c r="AE8" s="226" t="s">
        <v>148</v>
      </c>
      <c r="AF8" s="226"/>
      <c r="AG8" s="226"/>
      <c r="AH8" s="226" t="s">
        <v>148</v>
      </c>
    </row>
    <row r="9" spans="1:51">
      <c r="A9" s="564" t="s">
        <v>33</v>
      </c>
      <c r="B9" s="526" t="s">
        <v>46</v>
      </c>
      <c r="C9" s="526" t="s">
        <v>176</v>
      </c>
      <c r="D9" s="526" t="s">
        <v>65</v>
      </c>
      <c r="E9" s="526" t="s">
        <v>70</v>
      </c>
      <c r="F9" s="526" t="s">
        <v>97</v>
      </c>
      <c r="G9" s="526" t="s">
        <v>68</v>
      </c>
      <c r="H9" s="526" t="s">
        <v>255</v>
      </c>
      <c r="I9" s="526" t="s">
        <v>66</v>
      </c>
      <c r="J9" s="539" t="s">
        <v>67</v>
      </c>
      <c r="K9" s="529" t="s">
        <v>106</v>
      </c>
      <c r="L9" s="530"/>
      <c r="M9" s="530"/>
      <c r="N9" s="530"/>
      <c r="O9" s="530"/>
      <c r="P9" s="530"/>
      <c r="Q9" s="530"/>
      <c r="R9" s="531"/>
      <c r="S9" s="548" t="s">
        <v>301</v>
      </c>
      <c r="T9" s="549"/>
      <c r="U9" s="542" t="s">
        <v>110</v>
      </c>
      <c r="V9" s="543"/>
      <c r="W9" s="512" t="s">
        <v>118</v>
      </c>
      <c r="X9" s="513"/>
      <c r="Y9" s="513"/>
      <c r="Z9" s="513"/>
      <c r="AA9" s="513"/>
      <c r="AB9" s="513"/>
      <c r="AC9" s="513"/>
      <c r="AD9" s="513"/>
      <c r="AE9" s="513"/>
      <c r="AF9" s="513"/>
      <c r="AG9" s="513"/>
      <c r="AH9" s="513"/>
      <c r="AI9" s="513"/>
      <c r="AJ9" s="513"/>
      <c r="AK9" s="513"/>
      <c r="AL9" s="514"/>
      <c r="AM9" s="585" t="s">
        <v>121</v>
      </c>
      <c r="AN9" s="586"/>
      <c r="AO9" s="586"/>
      <c r="AP9" s="586"/>
      <c r="AQ9" s="586"/>
      <c r="AR9" s="587"/>
      <c r="AS9" s="579" t="s">
        <v>127</v>
      </c>
      <c r="AT9" s="580"/>
      <c r="AU9" s="571" t="s">
        <v>185</v>
      </c>
      <c r="AV9" s="571"/>
      <c r="AW9" s="571"/>
      <c r="AX9" s="572"/>
    </row>
    <row r="10" spans="1:51">
      <c r="A10" s="565"/>
      <c r="B10" s="527"/>
      <c r="C10" s="527"/>
      <c r="D10" s="527"/>
      <c r="E10" s="527"/>
      <c r="F10" s="527"/>
      <c r="G10" s="527"/>
      <c r="H10" s="527"/>
      <c r="I10" s="527"/>
      <c r="J10" s="540"/>
      <c r="K10" s="532"/>
      <c r="L10" s="533"/>
      <c r="M10" s="533"/>
      <c r="N10" s="533"/>
      <c r="O10" s="533"/>
      <c r="P10" s="533"/>
      <c r="Q10" s="533"/>
      <c r="R10" s="534"/>
      <c r="S10" s="550"/>
      <c r="T10" s="551"/>
      <c r="U10" s="544"/>
      <c r="V10" s="545"/>
      <c r="W10" s="520" t="s">
        <v>119</v>
      </c>
      <c r="X10" s="521"/>
      <c r="Y10" s="521"/>
      <c r="Z10" s="521"/>
      <c r="AA10" s="521"/>
      <c r="AB10" s="521"/>
      <c r="AC10" s="521"/>
      <c r="AD10" s="521"/>
      <c r="AE10" s="521"/>
      <c r="AF10" s="521"/>
      <c r="AG10" s="521"/>
      <c r="AH10" s="521"/>
      <c r="AI10" s="521"/>
      <c r="AJ10" s="522"/>
      <c r="AK10" s="510" t="s">
        <v>111</v>
      </c>
      <c r="AL10" s="511"/>
      <c r="AM10" s="567" t="s">
        <v>122</v>
      </c>
      <c r="AN10" s="568"/>
      <c r="AO10" s="583" t="s">
        <v>123</v>
      </c>
      <c r="AP10" s="568"/>
      <c r="AQ10" s="583" t="s">
        <v>124</v>
      </c>
      <c r="AR10" s="568"/>
      <c r="AS10" s="581"/>
      <c r="AT10" s="582"/>
      <c r="AU10" s="573"/>
      <c r="AV10" s="573"/>
      <c r="AW10" s="573"/>
      <c r="AX10" s="574"/>
      <c r="AY10" s="65"/>
    </row>
    <row r="11" spans="1:51">
      <c r="A11" s="565"/>
      <c r="B11" s="527"/>
      <c r="C11" s="527"/>
      <c r="D11" s="527"/>
      <c r="E11" s="527"/>
      <c r="F11" s="527"/>
      <c r="G11" s="527"/>
      <c r="H11" s="527"/>
      <c r="I11" s="527"/>
      <c r="J11" s="540"/>
      <c r="K11" s="195" t="s">
        <v>98</v>
      </c>
      <c r="L11" s="196" t="s">
        <v>99</v>
      </c>
      <c r="M11" s="197" t="s">
        <v>179</v>
      </c>
      <c r="N11" s="197" t="s">
        <v>180</v>
      </c>
      <c r="O11" s="197" t="s">
        <v>114</v>
      </c>
      <c r="P11" s="197" t="s">
        <v>105</v>
      </c>
      <c r="Q11" s="537" t="s">
        <v>155</v>
      </c>
      <c r="R11" s="538"/>
      <c r="S11" s="546" t="s">
        <v>299</v>
      </c>
      <c r="T11" s="547"/>
      <c r="U11" s="535" t="s">
        <v>296</v>
      </c>
      <c r="V11" s="536"/>
      <c r="W11" s="523" t="s">
        <v>120</v>
      </c>
      <c r="X11" s="524"/>
      <c r="Y11" s="525"/>
      <c r="Z11" s="516" t="s">
        <v>112</v>
      </c>
      <c r="AA11" s="517"/>
      <c r="AB11" s="518"/>
      <c r="AC11" s="516" t="s">
        <v>257</v>
      </c>
      <c r="AD11" s="517"/>
      <c r="AE11" s="518"/>
      <c r="AF11" s="516" t="s">
        <v>258</v>
      </c>
      <c r="AG11" s="517"/>
      <c r="AH11" s="518"/>
      <c r="AI11" s="516" t="s">
        <v>158</v>
      </c>
      <c r="AJ11" s="519"/>
      <c r="AK11" s="517" t="s">
        <v>259</v>
      </c>
      <c r="AL11" s="519"/>
      <c r="AM11" s="569" t="s">
        <v>125</v>
      </c>
      <c r="AN11" s="570"/>
      <c r="AO11" s="492" t="s">
        <v>161</v>
      </c>
      <c r="AP11" s="496" t="s">
        <v>183</v>
      </c>
      <c r="AQ11" s="584" t="s">
        <v>254</v>
      </c>
      <c r="AR11" s="570"/>
      <c r="AS11" s="200" t="s">
        <v>128</v>
      </c>
      <c r="AT11" s="305" t="s">
        <v>129</v>
      </c>
      <c r="AU11" s="575" t="s">
        <v>186</v>
      </c>
      <c r="AV11" s="576"/>
      <c r="AW11" s="577" t="s">
        <v>187</v>
      </c>
      <c r="AX11" s="578"/>
      <c r="AY11" s="65"/>
    </row>
    <row r="12" spans="1:51">
      <c r="A12" s="565"/>
      <c r="B12" s="527"/>
      <c r="C12" s="527"/>
      <c r="D12" s="527"/>
      <c r="E12" s="527"/>
      <c r="F12" s="527"/>
      <c r="G12" s="527"/>
      <c r="H12" s="527"/>
      <c r="I12" s="527"/>
      <c r="J12" s="540"/>
      <c r="K12" s="183"/>
      <c r="L12" s="184"/>
      <c r="M12" s="185"/>
      <c r="N12" s="185"/>
      <c r="O12" s="185"/>
      <c r="P12" s="185"/>
      <c r="Q12" s="198" t="s">
        <v>134</v>
      </c>
      <c r="R12" s="199" t="s">
        <v>135</v>
      </c>
      <c r="S12" s="286" t="s">
        <v>177</v>
      </c>
      <c r="T12" s="484" t="s">
        <v>178</v>
      </c>
      <c r="U12" s="187" t="s">
        <v>115</v>
      </c>
      <c r="V12" s="472" t="s">
        <v>116</v>
      </c>
      <c r="W12" s="167" t="s">
        <v>115</v>
      </c>
      <c r="X12" s="169" t="s">
        <v>116</v>
      </c>
      <c r="Y12" s="169" t="s">
        <v>132</v>
      </c>
      <c r="Z12" s="167" t="s">
        <v>115</v>
      </c>
      <c r="AA12" s="169" t="s">
        <v>116</v>
      </c>
      <c r="AB12" s="169" t="s">
        <v>132</v>
      </c>
      <c r="AC12" s="167" t="s">
        <v>115</v>
      </c>
      <c r="AD12" s="169" t="s">
        <v>116</v>
      </c>
      <c r="AE12" s="169" t="s">
        <v>132</v>
      </c>
      <c r="AF12" s="167" t="s">
        <v>115</v>
      </c>
      <c r="AG12" s="169" t="s">
        <v>116</v>
      </c>
      <c r="AH12" s="169" t="s">
        <v>132</v>
      </c>
      <c r="AI12" s="167" t="s">
        <v>115</v>
      </c>
      <c r="AJ12" s="402" t="s">
        <v>116</v>
      </c>
      <c r="AK12" s="167" t="s">
        <v>115</v>
      </c>
      <c r="AL12" s="402" t="s">
        <v>116</v>
      </c>
      <c r="AM12" s="168" t="s">
        <v>137</v>
      </c>
      <c r="AN12" s="493" t="s">
        <v>138</v>
      </c>
      <c r="AO12" s="168"/>
      <c r="AP12" s="497"/>
      <c r="AQ12" s="168" t="s">
        <v>194</v>
      </c>
      <c r="AR12" s="181" t="s">
        <v>195</v>
      </c>
      <c r="AS12" s="182"/>
      <c r="AT12" s="306"/>
      <c r="AU12" s="319" t="s">
        <v>188</v>
      </c>
      <c r="AV12" s="320" t="s">
        <v>189</v>
      </c>
      <c r="AW12" s="319" t="s">
        <v>188</v>
      </c>
      <c r="AX12" s="332" t="s">
        <v>189</v>
      </c>
      <c r="AY12" s="65"/>
    </row>
    <row r="13" spans="1:51">
      <c r="A13" s="566"/>
      <c r="B13" s="528"/>
      <c r="C13" s="528"/>
      <c r="D13" s="528"/>
      <c r="E13" s="528"/>
      <c r="F13" s="528"/>
      <c r="G13" s="528"/>
      <c r="H13" s="528"/>
      <c r="I13" s="528"/>
      <c r="J13" s="541"/>
      <c r="K13" s="278" t="s">
        <v>103</v>
      </c>
      <c r="L13" s="279" t="s">
        <v>101</v>
      </c>
      <c r="M13" s="172" t="s">
        <v>196</v>
      </c>
      <c r="N13" s="172" t="s">
        <v>196</v>
      </c>
      <c r="O13" s="172" t="s">
        <v>101</v>
      </c>
      <c r="P13" s="172" t="s">
        <v>136</v>
      </c>
      <c r="Q13" s="224" t="s">
        <v>102</v>
      </c>
      <c r="R13" s="225" t="s">
        <v>102</v>
      </c>
      <c r="S13" s="287" t="s">
        <v>109</v>
      </c>
      <c r="T13" s="174" t="s">
        <v>109</v>
      </c>
      <c r="U13" s="177" t="s">
        <v>109</v>
      </c>
      <c r="V13" s="473" t="s">
        <v>109</v>
      </c>
      <c r="W13" s="180" t="s">
        <v>103</v>
      </c>
      <c r="X13" s="248" t="s">
        <v>102</v>
      </c>
      <c r="Y13" s="178" t="s">
        <v>102</v>
      </c>
      <c r="Z13" s="176" t="s">
        <v>103</v>
      </c>
      <c r="AA13" s="178" t="s">
        <v>102</v>
      </c>
      <c r="AB13" s="178" t="s">
        <v>102</v>
      </c>
      <c r="AC13" s="176" t="s">
        <v>103</v>
      </c>
      <c r="AD13" s="178" t="s">
        <v>102</v>
      </c>
      <c r="AE13" s="178" t="s">
        <v>102</v>
      </c>
      <c r="AF13" s="176" t="s">
        <v>103</v>
      </c>
      <c r="AG13" s="178" t="s">
        <v>102</v>
      </c>
      <c r="AH13" s="178" t="s">
        <v>102</v>
      </c>
      <c r="AI13" s="176" t="s">
        <v>117</v>
      </c>
      <c r="AJ13" s="403" t="s">
        <v>117</v>
      </c>
      <c r="AK13" s="176" t="s">
        <v>117</v>
      </c>
      <c r="AL13" s="486" t="s">
        <v>117</v>
      </c>
      <c r="AM13" s="175" t="s">
        <v>102</v>
      </c>
      <c r="AN13" s="494" t="s">
        <v>102</v>
      </c>
      <c r="AO13" s="489" t="s">
        <v>102</v>
      </c>
      <c r="AP13" s="494" t="s">
        <v>184</v>
      </c>
      <c r="AQ13" s="489" t="s">
        <v>102</v>
      </c>
      <c r="AR13" s="201" t="s">
        <v>102</v>
      </c>
      <c r="AS13" s="202" t="s">
        <v>139</v>
      </c>
      <c r="AT13" s="307" t="s">
        <v>141</v>
      </c>
      <c r="AU13" s="328" t="s">
        <v>190</v>
      </c>
      <c r="AV13" s="321" t="s">
        <v>190</v>
      </c>
      <c r="AW13" s="321" t="s">
        <v>190</v>
      </c>
      <c r="AX13" s="333" t="s">
        <v>190</v>
      </c>
      <c r="AY13" s="65"/>
    </row>
    <row r="14" spans="1:51">
      <c r="A14" s="95">
        <v>1</v>
      </c>
      <c r="B14" s="297"/>
      <c r="C14" s="190"/>
      <c r="D14" s="112"/>
      <c r="E14" s="372"/>
      <c r="F14" s="401"/>
      <c r="G14" s="398"/>
      <c r="H14" s="298"/>
      <c r="I14" s="407"/>
      <c r="J14" s="275"/>
      <c r="K14" s="313"/>
      <c r="L14" s="158"/>
      <c r="M14" s="79"/>
      <c r="N14" s="79"/>
      <c r="O14" s="79"/>
      <c r="P14" s="79"/>
      <c r="Q14" s="79"/>
      <c r="R14" s="290"/>
      <c r="S14" s="280"/>
      <c r="T14" s="283"/>
      <c r="U14" s="106"/>
      <c r="V14" s="212"/>
      <c r="W14" s="291"/>
      <c r="X14" s="292"/>
      <c r="Y14" s="218"/>
      <c r="Z14" s="292"/>
      <c r="AA14" s="292"/>
      <c r="AB14" s="218"/>
      <c r="AC14" s="292"/>
      <c r="AD14" s="292"/>
      <c r="AE14" s="250"/>
      <c r="AF14" s="292"/>
      <c r="AG14" s="292"/>
      <c r="AH14" s="250"/>
      <c r="AI14" s="214"/>
      <c r="AJ14" s="126"/>
      <c r="AK14" s="209"/>
      <c r="AL14" s="212"/>
      <c r="AM14" s="80"/>
      <c r="AN14" s="164"/>
      <c r="AO14" s="158"/>
      <c r="AP14" s="164"/>
      <c r="AQ14" s="158"/>
      <c r="AR14" s="79"/>
      <c r="AS14" s="134"/>
      <c r="AT14" s="408"/>
      <c r="AU14" s="128"/>
      <c r="AV14" s="322"/>
      <c r="AW14" s="128"/>
      <c r="AX14" s="324"/>
      <c r="AY14" s="65"/>
    </row>
    <row r="15" spans="1:51">
      <c r="A15" s="96">
        <f>A14+1</f>
        <v>2</v>
      </c>
      <c r="B15" s="297"/>
      <c r="C15" s="190"/>
      <c r="D15" s="112"/>
      <c r="E15" s="372"/>
      <c r="F15" s="401"/>
      <c r="G15" s="399"/>
      <c r="H15" s="298"/>
      <c r="I15" s="407"/>
      <c r="J15" s="275"/>
      <c r="K15" s="314"/>
      <c r="L15" s="162"/>
      <c r="M15" s="81"/>
      <c r="N15" s="81"/>
      <c r="O15" s="81"/>
      <c r="P15" s="81"/>
      <c r="Q15" s="81"/>
      <c r="R15" s="290"/>
      <c r="S15" s="281"/>
      <c r="T15" s="284"/>
      <c r="U15" s="102"/>
      <c r="V15" s="212"/>
      <c r="W15" s="291"/>
      <c r="X15" s="292"/>
      <c r="Y15" s="219"/>
      <c r="Z15" s="292"/>
      <c r="AA15" s="292"/>
      <c r="AB15" s="219"/>
      <c r="AC15" s="292"/>
      <c r="AD15" s="292"/>
      <c r="AE15" s="251"/>
      <c r="AF15" s="292"/>
      <c r="AG15" s="292"/>
      <c r="AH15" s="251"/>
      <c r="AI15" s="215"/>
      <c r="AJ15" s="247"/>
      <c r="AK15" s="209"/>
      <c r="AL15" s="212"/>
      <c r="AM15" s="162"/>
      <c r="AN15" s="499"/>
      <c r="AO15" s="162"/>
      <c r="AP15" s="502"/>
      <c r="AQ15" s="162"/>
      <c r="AR15" s="81"/>
      <c r="AS15" s="134"/>
      <c r="AT15" s="408"/>
      <c r="AU15" s="128"/>
      <c r="AV15" s="322"/>
      <c r="AW15" s="128"/>
      <c r="AX15" s="324"/>
      <c r="AY15" s="65"/>
    </row>
    <row r="16" spans="1:51">
      <c r="A16" s="97">
        <f t="shared" ref="A16:A73" si="0">A15+1</f>
        <v>3</v>
      </c>
      <c r="B16" s="297"/>
      <c r="C16" s="190"/>
      <c r="D16" s="112"/>
      <c r="E16" s="372"/>
      <c r="F16" s="401"/>
      <c r="G16" s="373"/>
      <c r="H16" s="298"/>
      <c r="I16" s="407"/>
      <c r="J16" s="275"/>
      <c r="K16" s="315"/>
      <c r="L16" s="163"/>
      <c r="M16" s="82"/>
      <c r="N16" s="82"/>
      <c r="O16" s="82"/>
      <c r="P16" s="82"/>
      <c r="Q16" s="82"/>
      <c r="R16" s="290"/>
      <c r="S16" s="282"/>
      <c r="T16" s="285"/>
      <c r="U16" s="106"/>
      <c r="V16" s="212"/>
      <c r="W16" s="291"/>
      <c r="X16" s="292"/>
      <c r="Y16" s="220"/>
      <c r="Z16" s="292"/>
      <c r="AA16" s="292"/>
      <c r="AB16" s="220"/>
      <c r="AC16" s="292"/>
      <c r="AD16" s="292"/>
      <c r="AE16" s="249"/>
      <c r="AF16" s="292"/>
      <c r="AG16" s="292"/>
      <c r="AH16" s="249"/>
      <c r="AI16" s="216"/>
      <c r="AJ16" s="246"/>
      <c r="AK16" s="209"/>
      <c r="AL16" s="212"/>
      <c r="AM16" s="163"/>
      <c r="AN16" s="500"/>
      <c r="AO16" s="163"/>
      <c r="AP16" s="503"/>
      <c r="AQ16" s="163"/>
      <c r="AR16" s="82"/>
      <c r="AS16" s="134"/>
      <c r="AT16" s="408"/>
      <c r="AU16" s="128"/>
      <c r="AV16" s="322"/>
      <c r="AW16" s="128"/>
      <c r="AX16" s="324"/>
      <c r="AY16" s="65"/>
    </row>
    <row r="17" spans="1:50">
      <c r="A17" s="97">
        <f t="shared" si="0"/>
        <v>4</v>
      </c>
      <c r="B17" s="297"/>
      <c r="C17" s="190"/>
      <c r="D17" s="112"/>
      <c r="E17" s="372"/>
      <c r="F17" s="401"/>
      <c r="G17" s="373"/>
      <c r="H17" s="298"/>
      <c r="I17" s="407"/>
      <c r="J17" s="275"/>
      <c r="K17" s="341"/>
      <c r="L17" s="163"/>
      <c r="M17" s="82"/>
      <c r="N17" s="82"/>
      <c r="O17" s="82"/>
      <c r="P17" s="82"/>
      <c r="Q17" s="82"/>
      <c r="R17" s="290"/>
      <c r="S17" s="282"/>
      <c r="T17" s="285"/>
      <c r="U17" s="106"/>
      <c r="V17" s="212"/>
      <c r="W17" s="291"/>
      <c r="X17" s="292"/>
      <c r="Y17" s="220"/>
      <c r="Z17" s="292"/>
      <c r="AA17" s="292"/>
      <c r="AB17" s="220"/>
      <c r="AC17" s="292"/>
      <c r="AD17" s="292"/>
      <c r="AE17" s="249"/>
      <c r="AF17" s="292"/>
      <c r="AG17" s="292"/>
      <c r="AH17" s="249"/>
      <c r="AI17" s="216"/>
      <c r="AJ17" s="246"/>
      <c r="AK17" s="209"/>
      <c r="AL17" s="212"/>
      <c r="AM17" s="163"/>
      <c r="AN17" s="500"/>
      <c r="AO17" s="163"/>
      <c r="AP17" s="503"/>
      <c r="AQ17" s="163"/>
      <c r="AR17" s="82"/>
      <c r="AS17" s="134"/>
      <c r="AT17" s="408"/>
      <c r="AU17" s="128"/>
      <c r="AV17" s="322"/>
      <c r="AW17" s="128"/>
      <c r="AX17" s="323"/>
    </row>
    <row r="18" spans="1:50">
      <c r="A18" s="97">
        <f t="shared" si="0"/>
        <v>5</v>
      </c>
      <c r="B18" s="297"/>
      <c r="C18" s="190"/>
      <c r="D18" s="112"/>
      <c r="E18" s="372"/>
      <c r="F18" s="401"/>
      <c r="G18" s="373"/>
      <c r="H18" s="299"/>
      <c r="I18" s="407"/>
      <c r="J18" s="301"/>
      <c r="K18" s="316"/>
      <c r="L18" s="163"/>
      <c r="M18" s="82"/>
      <c r="N18" s="82"/>
      <c r="O18" s="82"/>
      <c r="P18" s="82"/>
      <c r="Q18" s="82"/>
      <c r="R18" s="290"/>
      <c r="S18" s="282"/>
      <c r="T18" s="285"/>
      <c r="U18" s="106"/>
      <c r="V18" s="212"/>
      <c r="W18" s="291"/>
      <c r="X18" s="292"/>
      <c r="Y18" s="220"/>
      <c r="Z18" s="292"/>
      <c r="AA18" s="292"/>
      <c r="AB18" s="220"/>
      <c r="AC18" s="292"/>
      <c r="AD18" s="292"/>
      <c r="AE18" s="249"/>
      <c r="AF18" s="292"/>
      <c r="AG18" s="292"/>
      <c r="AH18" s="249"/>
      <c r="AI18" s="216"/>
      <c r="AJ18" s="246"/>
      <c r="AK18" s="209"/>
      <c r="AL18" s="212"/>
      <c r="AM18" s="163"/>
      <c r="AN18" s="500"/>
      <c r="AO18" s="163"/>
      <c r="AP18" s="503"/>
      <c r="AQ18" s="163"/>
      <c r="AR18" s="82"/>
      <c r="AS18" s="134"/>
      <c r="AT18" s="408"/>
      <c r="AU18" s="128"/>
      <c r="AV18" s="322"/>
      <c r="AW18" s="128"/>
      <c r="AX18" s="324"/>
    </row>
    <row r="19" spans="1:50">
      <c r="A19" s="97">
        <f t="shared" si="0"/>
        <v>6</v>
      </c>
      <c r="B19" s="297"/>
      <c r="C19" s="190"/>
      <c r="D19" s="112"/>
      <c r="E19" s="372"/>
      <c r="F19" s="401"/>
      <c r="G19" s="373"/>
      <c r="H19" s="298"/>
      <c r="I19" s="407"/>
      <c r="J19" s="301"/>
      <c r="K19" s="314"/>
      <c r="L19" s="163"/>
      <c r="M19" s="82"/>
      <c r="N19" s="82"/>
      <c r="O19" s="82"/>
      <c r="P19" s="82"/>
      <c r="Q19" s="82"/>
      <c r="R19" s="290"/>
      <c r="S19" s="282"/>
      <c r="T19" s="285"/>
      <c r="U19" s="106"/>
      <c r="V19" s="212"/>
      <c r="W19" s="291"/>
      <c r="X19" s="292"/>
      <c r="Y19" s="220"/>
      <c r="Z19" s="292"/>
      <c r="AA19" s="292"/>
      <c r="AB19" s="220"/>
      <c r="AC19" s="292"/>
      <c r="AD19" s="292"/>
      <c r="AE19" s="249"/>
      <c r="AF19" s="292"/>
      <c r="AG19" s="292"/>
      <c r="AH19" s="249"/>
      <c r="AI19" s="216"/>
      <c r="AJ19" s="246"/>
      <c r="AK19" s="209"/>
      <c r="AL19" s="212"/>
      <c r="AM19" s="163"/>
      <c r="AN19" s="500"/>
      <c r="AO19" s="163"/>
      <c r="AP19" s="503"/>
      <c r="AQ19" s="163"/>
      <c r="AR19" s="82"/>
      <c r="AS19" s="134"/>
      <c r="AT19" s="408"/>
      <c r="AU19" s="128"/>
      <c r="AV19" s="322"/>
      <c r="AW19" s="128"/>
      <c r="AX19" s="324"/>
    </row>
    <row r="20" spans="1:50">
      <c r="A20" s="97">
        <f t="shared" si="0"/>
        <v>7</v>
      </c>
      <c r="B20" s="297"/>
      <c r="C20" s="190"/>
      <c r="D20" s="112"/>
      <c r="E20" s="372"/>
      <c r="F20" s="401"/>
      <c r="G20" s="372"/>
      <c r="H20" s="298"/>
      <c r="I20" s="407"/>
      <c r="J20" s="275"/>
      <c r="K20" s="314"/>
      <c r="L20" s="158"/>
      <c r="M20" s="79"/>
      <c r="N20" s="79"/>
      <c r="O20" s="79"/>
      <c r="P20" s="79"/>
      <c r="Q20" s="79"/>
      <c r="R20" s="290"/>
      <c r="S20" s="280"/>
      <c r="T20" s="283"/>
      <c r="U20" s="106"/>
      <c r="V20" s="212"/>
      <c r="W20" s="291"/>
      <c r="X20" s="292"/>
      <c r="Y20" s="218"/>
      <c r="Z20" s="292"/>
      <c r="AA20" s="292"/>
      <c r="AB20" s="218"/>
      <c r="AC20" s="292"/>
      <c r="AD20" s="292"/>
      <c r="AE20" s="250"/>
      <c r="AF20" s="292"/>
      <c r="AG20" s="292"/>
      <c r="AH20" s="250"/>
      <c r="AI20" s="214"/>
      <c r="AJ20" s="126"/>
      <c r="AK20" s="209"/>
      <c r="AL20" s="212"/>
      <c r="AM20" s="158"/>
      <c r="AN20" s="501"/>
      <c r="AO20" s="158"/>
      <c r="AP20" s="164"/>
      <c r="AQ20" s="158"/>
      <c r="AR20" s="79"/>
      <c r="AS20" s="134"/>
      <c r="AT20" s="408"/>
      <c r="AU20" s="128"/>
      <c r="AV20" s="322"/>
      <c r="AW20" s="128"/>
      <c r="AX20" s="324"/>
    </row>
    <row r="21" spans="1:50">
      <c r="A21" s="97">
        <f t="shared" si="0"/>
        <v>8</v>
      </c>
      <c r="B21" s="297"/>
      <c r="C21" s="190"/>
      <c r="D21" s="112"/>
      <c r="E21" s="372"/>
      <c r="F21" s="401"/>
      <c r="G21" s="371"/>
      <c r="H21" s="298"/>
      <c r="I21" s="407"/>
      <c r="J21" s="275"/>
      <c r="K21" s="315"/>
      <c r="L21" s="162"/>
      <c r="M21" s="81"/>
      <c r="N21" s="81"/>
      <c r="O21" s="81"/>
      <c r="P21" s="81"/>
      <c r="Q21" s="81"/>
      <c r="R21" s="290"/>
      <c r="S21" s="281"/>
      <c r="T21" s="284"/>
      <c r="U21" s="106"/>
      <c r="V21" s="212"/>
      <c r="W21" s="291"/>
      <c r="X21" s="292"/>
      <c r="Y21" s="219"/>
      <c r="Z21" s="292"/>
      <c r="AA21" s="292"/>
      <c r="AB21" s="219"/>
      <c r="AC21" s="292"/>
      <c r="AD21" s="292"/>
      <c r="AE21" s="251"/>
      <c r="AF21" s="292"/>
      <c r="AG21" s="292"/>
      <c r="AH21" s="251"/>
      <c r="AI21" s="214"/>
      <c r="AJ21" s="126"/>
      <c r="AK21" s="209"/>
      <c r="AL21" s="212"/>
      <c r="AM21" s="80"/>
      <c r="AN21" s="164"/>
      <c r="AO21" s="158"/>
      <c r="AP21" s="164"/>
      <c r="AQ21" s="158"/>
      <c r="AR21" s="79"/>
      <c r="AS21" s="134"/>
      <c r="AT21" s="408"/>
      <c r="AU21" s="128"/>
      <c r="AV21" s="322"/>
      <c r="AW21" s="128"/>
      <c r="AX21" s="324"/>
    </row>
    <row r="22" spans="1:50">
      <c r="A22" s="97">
        <f t="shared" si="0"/>
        <v>9</v>
      </c>
      <c r="B22" s="297"/>
      <c r="C22" s="190"/>
      <c r="D22" s="112"/>
      <c r="E22" s="372"/>
      <c r="F22" s="401"/>
      <c r="G22" s="373"/>
      <c r="H22" s="298"/>
      <c r="I22" s="407"/>
      <c r="J22" s="275"/>
      <c r="K22" s="315"/>
      <c r="L22" s="163"/>
      <c r="M22" s="82"/>
      <c r="N22" s="82"/>
      <c r="O22" s="82"/>
      <c r="P22" s="82"/>
      <c r="Q22" s="82"/>
      <c r="R22" s="290"/>
      <c r="S22" s="282"/>
      <c r="T22" s="343"/>
      <c r="U22" s="106"/>
      <c r="V22" s="212"/>
      <c r="W22" s="291"/>
      <c r="X22" s="292"/>
      <c r="Y22" s="220"/>
      <c r="Z22" s="292"/>
      <c r="AA22" s="292"/>
      <c r="AB22" s="220"/>
      <c r="AC22" s="292"/>
      <c r="AD22" s="292"/>
      <c r="AE22" s="249"/>
      <c r="AF22" s="292"/>
      <c r="AG22" s="292"/>
      <c r="AH22" s="249"/>
      <c r="AI22" s="215"/>
      <c r="AJ22" s="247"/>
      <c r="AK22" s="209"/>
      <c r="AL22" s="212"/>
      <c r="AM22" s="162"/>
      <c r="AN22" s="499"/>
      <c r="AO22" s="162"/>
      <c r="AP22" s="502"/>
      <c r="AQ22" s="162"/>
      <c r="AR22" s="81"/>
      <c r="AS22" s="134"/>
      <c r="AT22" s="409"/>
      <c r="AU22" s="128"/>
      <c r="AV22" s="322"/>
      <c r="AW22" s="128"/>
      <c r="AX22" s="324"/>
    </row>
    <row r="23" spans="1:50">
      <c r="A23" s="97">
        <f t="shared" si="0"/>
        <v>10</v>
      </c>
      <c r="B23" s="297"/>
      <c r="C23" s="190"/>
      <c r="D23" s="112"/>
      <c r="E23" s="372"/>
      <c r="F23" s="401"/>
      <c r="G23" s="373"/>
      <c r="H23" s="298"/>
      <c r="I23" s="407"/>
      <c r="J23" s="275"/>
      <c r="K23" s="315"/>
      <c r="L23" s="163"/>
      <c r="M23" s="82"/>
      <c r="N23" s="82"/>
      <c r="O23" s="82"/>
      <c r="P23" s="82"/>
      <c r="Q23" s="82"/>
      <c r="R23" s="290"/>
      <c r="S23" s="282"/>
      <c r="T23" s="343"/>
      <c r="U23" s="106"/>
      <c r="V23" s="212"/>
      <c r="W23" s="291"/>
      <c r="X23" s="293"/>
      <c r="Y23" s="220"/>
      <c r="Z23" s="292"/>
      <c r="AA23" s="292"/>
      <c r="AB23" s="220"/>
      <c r="AC23" s="292"/>
      <c r="AD23" s="292"/>
      <c r="AE23" s="249"/>
      <c r="AF23" s="292"/>
      <c r="AG23" s="292"/>
      <c r="AH23" s="249"/>
      <c r="AI23" s="216"/>
      <c r="AJ23" s="246"/>
      <c r="AK23" s="209"/>
      <c r="AL23" s="212"/>
      <c r="AM23" s="163"/>
      <c r="AN23" s="500"/>
      <c r="AO23" s="163"/>
      <c r="AP23" s="503"/>
      <c r="AQ23" s="163"/>
      <c r="AR23" s="82"/>
      <c r="AS23" s="134"/>
      <c r="AT23" s="410"/>
      <c r="AU23" s="128"/>
      <c r="AV23" s="322"/>
      <c r="AW23" s="128"/>
      <c r="AX23" s="324"/>
    </row>
    <row r="24" spans="1:50">
      <c r="A24" s="97">
        <f t="shared" si="0"/>
        <v>11</v>
      </c>
      <c r="B24" s="297"/>
      <c r="C24" s="190"/>
      <c r="D24" s="112"/>
      <c r="E24" s="407"/>
      <c r="F24" s="401"/>
      <c r="G24" s="373"/>
      <c r="H24" s="298"/>
      <c r="I24" s="407"/>
      <c r="J24" s="275"/>
      <c r="K24" s="315"/>
      <c r="L24" s="163"/>
      <c r="M24" s="82"/>
      <c r="N24" s="82"/>
      <c r="O24" s="82"/>
      <c r="P24" s="82"/>
      <c r="Q24" s="82"/>
      <c r="R24" s="290"/>
      <c r="S24" s="282"/>
      <c r="T24" s="343"/>
      <c r="U24" s="106"/>
      <c r="V24" s="212"/>
      <c r="W24" s="291"/>
      <c r="X24" s="294"/>
      <c r="Y24" s="220"/>
      <c r="Z24" s="292"/>
      <c r="AA24" s="292"/>
      <c r="AB24" s="220"/>
      <c r="AC24" s="292"/>
      <c r="AD24" s="292"/>
      <c r="AE24" s="249"/>
      <c r="AF24" s="292"/>
      <c r="AG24" s="292"/>
      <c r="AH24" s="249"/>
      <c r="AI24" s="216"/>
      <c r="AJ24" s="246"/>
      <c r="AK24" s="209"/>
      <c r="AL24" s="212"/>
      <c r="AM24" s="163"/>
      <c r="AN24" s="500"/>
      <c r="AO24" s="163"/>
      <c r="AP24" s="503"/>
      <c r="AQ24" s="163"/>
      <c r="AR24" s="82"/>
      <c r="AS24" s="134"/>
      <c r="AT24" s="409"/>
      <c r="AU24" s="128"/>
      <c r="AV24" s="322"/>
      <c r="AW24" s="128"/>
      <c r="AX24" s="324"/>
    </row>
    <row r="25" spans="1:50">
      <c r="A25" s="97">
        <f t="shared" si="0"/>
        <v>12</v>
      </c>
      <c r="B25" s="297"/>
      <c r="C25" s="190"/>
      <c r="D25" s="112"/>
      <c r="E25" s="407"/>
      <c r="F25" s="401"/>
      <c r="G25" s="373"/>
      <c r="H25" s="298"/>
      <c r="I25" s="407"/>
      <c r="J25" s="275"/>
      <c r="K25" s="315"/>
      <c r="L25" s="163"/>
      <c r="M25" s="82"/>
      <c r="N25" s="82"/>
      <c r="O25" s="82"/>
      <c r="P25" s="82"/>
      <c r="Q25" s="82"/>
      <c r="R25" s="290"/>
      <c r="S25" s="282"/>
      <c r="T25" s="343"/>
      <c r="U25" s="106"/>
      <c r="V25" s="212"/>
      <c r="W25" s="295"/>
      <c r="X25" s="294"/>
      <c r="Y25" s="220"/>
      <c r="Z25" s="292"/>
      <c r="AA25" s="292"/>
      <c r="AB25" s="220"/>
      <c r="AC25" s="292"/>
      <c r="AD25" s="292"/>
      <c r="AE25" s="249"/>
      <c r="AF25" s="292"/>
      <c r="AG25" s="292"/>
      <c r="AH25" s="249"/>
      <c r="AI25" s="216"/>
      <c r="AJ25" s="246"/>
      <c r="AK25" s="209"/>
      <c r="AL25" s="212"/>
      <c r="AM25" s="163"/>
      <c r="AN25" s="500"/>
      <c r="AO25" s="163"/>
      <c r="AP25" s="503"/>
      <c r="AQ25" s="163"/>
      <c r="AR25" s="82"/>
      <c r="AS25" s="134"/>
      <c r="AT25" s="409"/>
      <c r="AU25" s="128"/>
      <c r="AV25" s="322"/>
      <c r="AW25" s="128"/>
      <c r="AX25" s="324"/>
    </row>
    <row r="26" spans="1:50">
      <c r="A26" s="97">
        <f t="shared" si="0"/>
        <v>13</v>
      </c>
      <c r="B26" s="297"/>
      <c r="C26" s="190"/>
      <c r="D26" s="112"/>
      <c r="E26" s="407"/>
      <c r="F26" s="401"/>
      <c r="G26" s="372"/>
      <c r="H26" s="299"/>
      <c r="I26" s="407"/>
      <c r="J26" s="301"/>
      <c r="K26" s="316"/>
      <c r="L26" s="158"/>
      <c r="M26" s="79"/>
      <c r="N26" s="79"/>
      <c r="O26" s="79"/>
      <c r="P26" s="79"/>
      <c r="Q26" s="79"/>
      <c r="R26" s="290"/>
      <c r="S26" s="280"/>
      <c r="T26" s="205"/>
      <c r="U26" s="106"/>
      <c r="V26" s="212"/>
      <c r="W26" s="296"/>
      <c r="X26" s="294"/>
      <c r="Y26" s="218"/>
      <c r="Z26" s="292"/>
      <c r="AA26" s="292"/>
      <c r="AB26" s="218"/>
      <c r="AC26" s="292"/>
      <c r="AD26" s="292"/>
      <c r="AE26" s="250"/>
      <c r="AF26" s="292"/>
      <c r="AG26" s="292"/>
      <c r="AH26" s="250"/>
      <c r="AI26" s="216"/>
      <c r="AJ26" s="246"/>
      <c r="AK26" s="209"/>
      <c r="AL26" s="212"/>
      <c r="AM26" s="163"/>
      <c r="AN26" s="500"/>
      <c r="AO26" s="163"/>
      <c r="AP26" s="503"/>
      <c r="AQ26" s="163"/>
      <c r="AR26" s="82"/>
      <c r="AS26" s="134"/>
      <c r="AT26" s="409"/>
      <c r="AU26" s="128"/>
      <c r="AV26" s="322"/>
      <c r="AW26" s="128"/>
      <c r="AX26" s="324"/>
    </row>
    <row r="27" spans="1:50">
      <c r="A27" s="97">
        <f t="shared" si="0"/>
        <v>14</v>
      </c>
      <c r="B27" s="297"/>
      <c r="C27" s="190"/>
      <c r="D27" s="112"/>
      <c r="E27" s="407"/>
      <c r="F27" s="401"/>
      <c r="G27" s="372"/>
      <c r="H27" s="298"/>
      <c r="I27" s="407"/>
      <c r="J27" s="275"/>
      <c r="K27" s="342"/>
      <c r="L27" s="162"/>
      <c r="M27" s="81"/>
      <c r="N27" s="81"/>
      <c r="O27" s="81"/>
      <c r="P27" s="81"/>
      <c r="Q27" s="81"/>
      <c r="R27" s="290"/>
      <c r="S27" s="281"/>
      <c r="T27" s="206"/>
      <c r="U27" s="106"/>
      <c r="V27" s="257"/>
      <c r="W27" s="296"/>
      <c r="X27" s="294"/>
      <c r="Y27" s="219"/>
      <c r="Z27" s="292"/>
      <c r="AA27" s="292"/>
      <c r="AB27" s="219"/>
      <c r="AC27" s="292"/>
      <c r="AD27" s="292"/>
      <c r="AE27" s="251"/>
      <c r="AF27" s="292"/>
      <c r="AG27" s="292"/>
      <c r="AH27" s="251"/>
      <c r="AI27" s="214"/>
      <c r="AJ27" s="126"/>
      <c r="AK27" s="209"/>
      <c r="AL27" s="212"/>
      <c r="AM27" s="158"/>
      <c r="AN27" s="501"/>
      <c r="AO27" s="158"/>
      <c r="AP27" s="164"/>
      <c r="AQ27" s="158"/>
      <c r="AR27" s="79"/>
      <c r="AS27" s="134"/>
      <c r="AT27" s="409"/>
      <c r="AU27" s="128"/>
      <c r="AV27" s="322"/>
      <c r="AW27" s="128"/>
      <c r="AX27" s="324"/>
    </row>
    <row r="28" spans="1:50">
      <c r="A28" s="97">
        <f t="shared" si="0"/>
        <v>15</v>
      </c>
      <c r="B28" s="297"/>
      <c r="C28" s="190"/>
      <c r="D28" s="112"/>
      <c r="E28" s="407"/>
      <c r="F28" s="401"/>
      <c r="G28" s="371"/>
      <c r="H28" s="299"/>
      <c r="I28" s="407"/>
      <c r="J28" s="301"/>
      <c r="K28" s="341"/>
      <c r="L28" s="163"/>
      <c r="M28" s="82"/>
      <c r="N28" s="82"/>
      <c r="O28" s="82"/>
      <c r="P28" s="82"/>
      <c r="Q28" s="82"/>
      <c r="R28" s="290"/>
      <c r="S28" s="282"/>
      <c r="T28" s="343"/>
      <c r="U28" s="106"/>
      <c r="V28" s="212"/>
      <c r="W28" s="291"/>
      <c r="X28" s="294"/>
      <c r="Y28" s="220"/>
      <c r="Z28" s="292"/>
      <c r="AA28" s="292"/>
      <c r="AB28" s="220"/>
      <c r="AC28" s="292"/>
      <c r="AD28" s="292"/>
      <c r="AE28" s="249"/>
      <c r="AF28" s="292"/>
      <c r="AG28" s="292"/>
      <c r="AH28" s="249"/>
      <c r="AI28" s="214"/>
      <c r="AJ28" s="126"/>
      <c r="AK28" s="209"/>
      <c r="AL28" s="212"/>
      <c r="AM28" s="80"/>
      <c r="AN28" s="164"/>
      <c r="AO28" s="158"/>
      <c r="AP28" s="164"/>
      <c r="AQ28" s="158"/>
      <c r="AR28" s="79"/>
      <c r="AS28" s="134"/>
      <c r="AT28" s="409"/>
      <c r="AU28" s="128"/>
      <c r="AV28" s="322"/>
      <c r="AW28" s="128"/>
      <c r="AX28" s="324"/>
    </row>
    <row r="29" spans="1:50">
      <c r="A29" s="97">
        <f t="shared" si="0"/>
        <v>16</v>
      </c>
      <c r="B29" s="297"/>
      <c r="C29" s="190"/>
      <c r="D29" s="112"/>
      <c r="E29" s="407"/>
      <c r="F29" s="401"/>
      <c r="G29" s="373"/>
      <c r="H29" s="299"/>
      <c r="I29" s="407"/>
      <c r="J29" s="301"/>
      <c r="K29" s="341"/>
      <c r="L29" s="163"/>
      <c r="M29" s="82"/>
      <c r="N29" s="82"/>
      <c r="O29" s="82"/>
      <c r="P29" s="82"/>
      <c r="Q29" s="82"/>
      <c r="R29" s="290"/>
      <c r="S29" s="282"/>
      <c r="T29" s="343"/>
      <c r="U29" s="106"/>
      <c r="V29" s="212"/>
      <c r="W29" s="295"/>
      <c r="X29" s="292"/>
      <c r="Y29" s="220"/>
      <c r="Z29" s="292"/>
      <c r="AA29" s="292"/>
      <c r="AB29" s="220"/>
      <c r="AC29" s="292"/>
      <c r="AD29" s="292"/>
      <c r="AE29" s="249"/>
      <c r="AF29" s="292"/>
      <c r="AG29" s="292"/>
      <c r="AH29" s="249"/>
      <c r="AI29" s="215"/>
      <c r="AJ29" s="247"/>
      <c r="AK29" s="209"/>
      <c r="AL29" s="212"/>
      <c r="AM29" s="162"/>
      <c r="AN29" s="499"/>
      <c r="AO29" s="162"/>
      <c r="AP29" s="502"/>
      <c r="AQ29" s="162"/>
      <c r="AR29" s="81"/>
      <c r="AS29" s="134"/>
      <c r="AT29" s="409"/>
      <c r="AU29" s="128"/>
      <c r="AV29" s="322"/>
      <c r="AW29" s="128"/>
      <c r="AX29" s="324"/>
    </row>
    <row r="30" spans="1:50">
      <c r="A30" s="97">
        <f t="shared" si="0"/>
        <v>17</v>
      </c>
      <c r="B30" s="297"/>
      <c r="C30" s="190"/>
      <c r="D30" s="112"/>
      <c r="E30" s="372"/>
      <c r="F30" s="401"/>
      <c r="G30" s="373"/>
      <c r="H30" s="298"/>
      <c r="I30" s="407"/>
      <c r="J30" s="275"/>
      <c r="K30" s="342"/>
      <c r="L30" s="163"/>
      <c r="M30" s="82"/>
      <c r="N30" s="82"/>
      <c r="O30" s="82"/>
      <c r="P30" s="82"/>
      <c r="Q30" s="82"/>
      <c r="R30" s="290"/>
      <c r="S30" s="282"/>
      <c r="T30" s="343"/>
      <c r="U30" s="106"/>
      <c r="V30" s="212"/>
      <c r="W30" s="296"/>
      <c r="X30" s="292"/>
      <c r="Y30" s="220"/>
      <c r="Z30" s="292"/>
      <c r="AA30" s="292"/>
      <c r="AB30" s="220"/>
      <c r="AC30" s="292"/>
      <c r="AD30" s="292"/>
      <c r="AE30" s="249"/>
      <c r="AF30" s="292"/>
      <c r="AG30" s="292"/>
      <c r="AH30" s="249"/>
      <c r="AI30" s="216"/>
      <c r="AJ30" s="246"/>
      <c r="AK30" s="210"/>
      <c r="AL30" s="212"/>
      <c r="AM30" s="163"/>
      <c r="AN30" s="500"/>
      <c r="AO30" s="163"/>
      <c r="AP30" s="503"/>
      <c r="AQ30" s="163"/>
      <c r="AR30" s="82"/>
      <c r="AS30" s="134"/>
      <c r="AT30" s="409"/>
      <c r="AU30" s="128"/>
      <c r="AV30" s="322"/>
      <c r="AW30" s="128"/>
      <c r="AX30" s="324"/>
    </row>
    <row r="31" spans="1:50">
      <c r="A31" s="97">
        <f t="shared" si="0"/>
        <v>18</v>
      </c>
      <c r="B31" s="297"/>
      <c r="C31" s="190"/>
      <c r="D31" s="112"/>
      <c r="E31" s="407"/>
      <c r="F31" s="401"/>
      <c r="G31" s="373"/>
      <c r="H31" s="298"/>
      <c r="I31" s="407"/>
      <c r="J31" s="275"/>
      <c r="K31" s="342"/>
      <c r="L31" s="163"/>
      <c r="M31" s="82"/>
      <c r="N31" s="82"/>
      <c r="O31" s="82"/>
      <c r="P31" s="82"/>
      <c r="Q31" s="82"/>
      <c r="R31" s="290"/>
      <c r="S31" s="282"/>
      <c r="T31" s="343"/>
      <c r="U31" s="106"/>
      <c r="V31" s="212"/>
      <c r="W31" s="291"/>
      <c r="X31" s="292"/>
      <c r="Y31" s="220"/>
      <c r="Z31" s="292"/>
      <c r="AA31" s="292"/>
      <c r="AB31" s="220"/>
      <c r="AC31" s="292"/>
      <c r="AD31" s="292"/>
      <c r="AE31" s="249"/>
      <c r="AF31" s="292"/>
      <c r="AG31" s="292"/>
      <c r="AH31" s="249"/>
      <c r="AI31" s="216"/>
      <c r="AJ31" s="246"/>
      <c r="AK31" s="209"/>
      <c r="AL31" s="212"/>
      <c r="AM31" s="163"/>
      <c r="AN31" s="500"/>
      <c r="AO31" s="163"/>
      <c r="AP31" s="503"/>
      <c r="AQ31" s="163"/>
      <c r="AR31" s="82"/>
      <c r="AS31" s="134"/>
      <c r="AT31" s="409"/>
      <c r="AU31" s="128"/>
      <c r="AV31" s="322"/>
      <c r="AW31" s="128"/>
      <c r="AX31" s="324"/>
    </row>
    <row r="32" spans="1:50">
      <c r="A32" s="97">
        <f t="shared" si="0"/>
        <v>19</v>
      </c>
      <c r="B32" s="297"/>
      <c r="C32" s="190"/>
      <c r="D32" s="112"/>
      <c r="E32" s="407"/>
      <c r="F32" s="401"/>
      <c r="G32" s="372"/>
      <c r="H32" s="299"/>
      <c r="I32" s="407"/>
      <c r="J32" s="301"/>
      <c r="K32" s="340"/>
      <c r="L32" s="158"/>
      <c r="M32" s="79"/>
      <c r="N32" s="79"/>
      <c r="O32" s="79"/>
      <c r="P32" s="79"/>
      <c r="Q32" s="79"/>
      <c r="R32" s="290"/>
      <c r="S32" s="280"/>
      <c r="T32" s="205"/>
      <c r="U32" s="106"/>
      <c r="V32" s="212"/>
      <c r="W32" s="295"/>
      <c r="X32" s="292"/>
      <c r="Y32" s="218"/>
      <c r="Z32" s="292"/>
      <c r="AA32" s="292"/>
      <c r="AB32" s="218"/>
      <c r="AC32" s="292"/>
      <c r="AD32" s="292"/>
      <c r="AE32" s="250"/>
      <c r="AF32" s="292"/>
      <c r="AG32" s="292"/>
      <c r="AH32" s="250"/>
      <c r="AI32" s="216"/>
      <c r="AJ32" s="246"/>
      <c r="AK32" s="209"/>
      <c r="AL32" s="212"/>
      <c r="AM32" s="163"/>
      <c r="AN32" s="500"/>
      <c r="AO32" s="163"/>
      <c r="AP32" s="503"/>
      <c r="AQ32" s="163"/>
      <c r="AR32" s="82"/>
      <c r="AS32" s="134"/>
      <c r="AT32" s="409"/>
      <c r="AU32" s="128"/>
      <c r="AV32" s="322"/>
      <c r="AW32" s="128"/>
      <c r="AX32" s="324"/>
    </row>
    <row r="33" spans="1:50">
      <c r="A33" s="97">
        <f t="shared" si="0"/>
        <v>20</v>
      </c>
      <c r="B33" s="297"/>
      <c r="C33" s="190"/>
      <c r="D33" s="112"/>
      <c r="E33" s="372"/>
      <c r="F33" s="401"/>
      <c r="G33" s="371"/>
      <c r="H33" s="298"/>
      <c r="I33" s="407"/>
      <c r="J33" s="275"/>
      <c r="K33" s="342"/>
      <c r="L33" s="162"/>
      <c r="M33" s="81"/>
      <c r="N33" s="81"/>
      <c r="O33" s="81"/>
      <c r="P33" s="81"/>
      <c r="Q33" s="81"/>
      <c r="R33" s="290"/>
      <c r="S33" s="281"/>
      <c r="T33" s="206"/>
      <c r="U33" s="106"/>
      <c r="V33" s="212"/>
      <c r="W33" s="291"/>
      <c r="X33" s="293"/>
      <c r="Y33" s="219"/>
      <c r="Z33" s="292"/>
      <c r="AA33" s="292"/>
      <c r="AB33" s="219"/>
      <c r="AC33" s="292"/>
      <c r="AD33" s="292"/>
      <c r="AE33" s="251"/>
      <c r="AF33" s="292"/>
      <c r="AG33" s="292"/>
      <c r="AH33" s="251"/>
      <c r="AI33" s="216"/>
      <c r="AJ33" s="246"/>
      <c r="AK33" s="209"/>
      <c r="AL33" s="212"/>
      <c r="AM33" s="163"/>
      <c r="AN33" s="500"/>
      <c r="AO33" s="163"/>
      <c r="AP33" s="503"/>
      <c r="AQ33" s="163"/>
      <c r="AR33" s="82"/>
      <c r="AS33" s="134"/>
      <c r="AT33" s="410"/>
      <c r="AU33" s="128"/>
      <c r="AV33" s="322"/>
      <c r="AW33" s="128"/>
      <c r="AX33" s="324"/>
    </row>
    <row r="34" spans="1:50">
      <c r="A34" s="97">
        <f t="shared" si="0"/>
        <v>21</v>
      </c>
      <c r="B34" s="297"/>
      <c r="C34" s="190"/>
      <c r="D34" s="112"/>
      <c r="E34" s="407"/>
      <c r="F34" s="401"/>
      <c r="G34" s="373"/>
      <c r="H34" s="298"/>
      <c r="I34" s="407"/>
      <c r="J34" s="275"/>
      <c r="K34" s="342"/>
      <c r="L34" s="163"/>
      <c r="M34" s="82"/>
      <c r="N34" s="82"/>
      <c r="O34" s="82"/>
      <c r="P34" s="82"/>
      <c r="Q34" s="82"/>
      <c r="R34" s="290"/>
      <c r="S34" s="282"/>
      <c r="T34" s="343"/>
      <c r="U34" s="106"/>
      <c r="V34" s="212"/>
      <c r="W34" s="295"/>
      <c r="X34" s="294"/>
      <c r="Y34" s="220"/>
      <c r="Z34" s="292"/>
      <c r="AA34" s="292"/>
      <c r="AB34" s="220"/>
      <c r="AC34" s="292"/>
      <c r="AD34" s="292"/>
      <c r="AE34" s="249"/>
      <c r="AF34" s="292"/>
      <c r="AG34" s="292"/>
      <c r="AH34" s="249"/>
      <c r="AI34" s="214"/>
      <c r="AJ34" s="126"/>
      <c r="AK34" s="209"/>
      <c r="AL34" s="257"/>
      <c r="AM34" s="158"/>
      <c r="AN34" s="501"/>
      <c r="AO34" s="158"/>
      <c r="AP34" s="164"/>
      <c r="AQ34" s="158"/>
      <c r="AR34" s="79"/>
      <c r="AS34" s="134"/>
      <c r="AT34" s="409"/>
      <c r="AU34" s="128"/>
      <c r="AV34" s="322"/>
      <c r="AW34" s="128"/>
      <c r="AX34" s="324"/>
    </row>
    <row r="35" spans="1:50">
      <c r="A35" s="97">
        <f t="shared" si="0"/>
        <v>22</v>
      </c>
      <c r="B35" s="297"/>
      <c r="C35" s="190"/>
      <c r="D35" s="112"/>
      <c r="E35" s="407"/>
      <c r="F35" s="401"/>
      <c r="G35" s="373"/>
      <c r="H35" s="298"/>
      <c r="I35" s="407"/>
      <c r="J35" s="275"/>
      <c r="K35" s="342"/>
      <c r="L35" s="163"/>
      <c r="M35" s="82"/>
      <c r="N35" s="82"/>
      <c r="O35" s="82"/>
      <c r="P35" s="82"/>
      <c r="Q35" s="82"/>
      <c r="R35" s="290"/>
      <c r="S35" s="282"/>
      <c r="T35" s="343"/>
      <c r="U35" s="106"/>
      <c r="V35" s="212"/>
      <c r="W35" s="296"/>
      <c r="X35" s="294"/>
      <c r="Y35" s="220"/>
      <c r="Z35" s="292"/>
      <c r="AA35" s="292"/>
      <c r="AB35" s="220"/>
      <c r="AC35" s="292"/>
      <c r="AD35" s="292"/>
      <c r="AE35" s="249"/>
      <c r="AF35" s="292"/>
      <c r="AG35" s="292"/>
      <c r="AH35" s="249"/>
      <c r="AI35" s="214"/>
      <c r="AJ35" s="126"/>
      <c r="AK35" s="209"/>
      <c r="AL35" s="212"/>
      <c r="AM35" s="80"/>
      <c r="AN35" s="164"/>
      <c r="AO35" s="158"/>
      <c r="AP35" s="164"/>
      <c r="AQ35" s="158"/>
      <c r="AR35" s="79"/>
      <c r="AS35" s="134"/>
      <c r="AT35" s="409"/>
      <c r="AU35" s="128"/>
      <c r="AV35" s="322"/>
      <c r="AW35" s="128"/>
      <c r="AX35" s="324"/>
    </row>
    <row r="36" spans="1:50">
      <c r="A36" s="97">
        <f t="shared" si="0"/>
        <v>23</v>
      </c>
      <c r="B36" s="297"/>
      <c r="C36" s="190"/>
      <c r="D36" s="112"/>
      <c r="E36" s="407"/>
      <c r="F36" s="401"/>
      <c r="G36" s="373"/>
      <c r="H36" s="298"/>
      <c r="I36" s="407"/>
      <c r="J36" s="275"/>
      <c r="K36" s="342"/>
      <c r="L36" s="163"/>
      <c r="M36" s="82"/>
      <c r="N36" s="82"/>
      <c r="O36" s="82"/>
      <c r="P36" s="82"/>
      <c r="Q36" s="82"/>
      <c r="R36" s="290"/>
      <c r="S36" s="282"/>
      <c r="T36" s="343"/>
      <c r="U36" s="102"/>
      <c r="V36" s="212"/>
      <c r="W36" s="291"/>
      <c r="X36" s="294"/>
      <c r="Y36" s="220"/>
      <c r="Z36" s="292"/>
      <c r="AA36" s="292"/>
      <c r="AB36" s="220"/>
      <c r="AC36" s="292"/>
      <c r="AD36" s="292"/>
      <c r="AE36" s="249"/>
      <c r="AF36" s="292"/>
      <c r="AG36" s="292"/>
      <c r="AH36" s="249"/>
      <c r="AI36" s="215"/>
      <c r="AJ36" s="247"/>
      <c r="AK36" s="209"/>
      <c r="AL36" s="212"/>
      <c r="AM36" s="162"/>
      <c r="AN36" s="499"/>
      <c r="AO36" s="162"/>
      <c r="AP36" s="502"/>
      <c r="AQ36" s="162"/>
      <c r="AR36" s="81"/>
      <c r="AS36" s="134"/>
      <c r="AT36" s="409"/>
      <c r="AU36" s="128"/>
      <c r="AV36" s="322"/>
      <c r="AW36" s="128"/>
      <c r="AX36" s="324"/>
    </row>
    <row r="37" spans="1:50">
      <c r="A37" s="97">
        <f t="shared" si="0"/>
        <v>24</v>
      </c>
      <c r="B37" s="297"/>
      <c r="C37" s="190"/>
      <c r="D37" s="112"/>
      <c r="E37" s="407"/>
      <c r="F37" s="401"/>
      <c r="G37" s="373"/>
      <c r="H37" s="299"/>
      <c r="I37" s="407"/>
      <c r="J37" s="301"/>
      <c r="K37" s="341"/>
      <c r="L37" s="163"/>
      <c r="M37" s="82"/>
      <c r="N37" s="82"/>
      <c r="O37" s="82"/>
      <c r="P37" s="82"/>
      <c r="Q37" s="82"/>
      <c r="R37" s="290"/>
      <c r="S37" s="282"/>
      <c r="T37" s="343"/>
      <c r="U37" s="106"/>
      <c r="V37" s="212"/>
      <c r="W37" s="291"/>
      <c r="X37" s="294"/>
      <c r="Y37" s="220"/>
      <c r="Z37" s="292"/>
      <c r="AA37" s="292"/>
      <c r="AB37" s="220"/>
      <c r="AC37" s="292"/>
      <c r="AD37" s="292"/>
      <c r="AE37" s="249"/>
      <c r="AF37" s="292"/>
      <c r="AG37" s="292"/>
      <c r="AH37" s="249"/>
      <c r="AI37" s="216"/>
      <c r="AJ37" s="246"/>
      <c r="AK37" s="209"/>
      <c r="AL37" s="212"/>
      <c r="AM37" s="163"/>
      <c r="AN37" s="500"/>
      <c r="AO37" s="163"/>
      <c r="AP37" s="503"/>
      <c r="AQ37" s="163"/>
      <c r="AR37" s="82"/>
      <c r="AS37" s="134"/>
      <c r="AT37" s="409"/>
      <c r="AU37" s="128"/>
      <c r="AV37" s="322"/>
      <c r="AW37" s="128"/>
      <c r="AX37" s="324"/>
    </row>
    <row r="38" spans="1:50">
      <c r="A38" s="97">
        <f t="shared" si="0"/>
        <v>25</v>
      </c>
      <c r="B38" s="297"/>
      <c r="C38" s="190"/>
      <c r="D38" s="112"/>
      <c r="E38" s="456"/>
      <c r="F38" s="456"/>
      <c r="G38" s="457"/>
      <c r="H38" s="298"/>
      <c r="I38" s="456"/>
      <c r="J38" s="301"/>
      <c r="K38" s="314"/>
      <c r="L38" s="163"/>
      <c r="M38" s="82"/>
      <c r="N38" s="82"/>
      <c r="O38" s="82"/>
      <c r="P38" s="82"/>
      <c r="Q38" s="82"/>
      <c r="R38" s="290"/>
      <c r="S38" s="282"/>
      <c r="T38" s="285"/>
      <c r="U38" s="106"/>
      <c r="V38" s="257"/>
      <c r="W38" s="291"/>
      <c r="X38" s="292"/>
      <c r="Y38" s="220"/>
      <c r="Z38" s="292"/>
      <c r="AA38" s="292"/>
      <c r="AB38" s="220"/>
      <c r="AC38" s="292"/>
      <c r="AD38" s="292"/>
      <c r="AE38" s="249"/>
      <c r="AF38" s="292"/>
      <c r="AG38" s="292"/>
      <c r="AH38" s="249"/>
      <c r="AI38" s="216"/>
      <c r="AJ38" s="246"/>
      <c r="AK38" s="209"/>
      <c r="AL38" s="212"/>
      <c r="AM38" s="163"/>
      <c r="AN38" s="500"/>
      <c r="AO38" s="163"/>
      <c r="AP38" s="503"/>
      <c r="AQ38" s="163"/>
      <c r="AR38" s="82"/>
      <c r="AS38" s="134"/>
      <c r="AT38" s="408"/>
      <c r="AU38" s="128"/>
      <c r="AV38" s="322"/>
      <c r="AW38" s="128"/>
      <c r="AX38" s="324"/>
    </row>
    <row r="39" spans="1:50">
      <c r="A39" s="97">
        <f t="shared" si="0"/>
        <v>26</v>
      </c>
      <c r="B39" s="297"/>
      <c r="C39" s="190"/>
      <c r="D39" s="112"/>
      <c r="E39" s="456"/>
      <c r="F39" s="456"/>
      <c r="G39" s="456"/>
      <c r="H39" s="298"/>
      <c r="I39" s="456"/>
      <c r="J39" s="275"/>
      <c r="K39" s="314"/>
      <c r="L39" s="158"/>
      <c r="M39" s="79"/>
      <c r="N39" s="79"/>
      <c r="O39" s="79"/>
      <c r="P39" s="79"/>
      <c r="Q39" s="79"/>
      <c r="R39" s="290"/>
      <c r="S39" s="280"/>
      <c r="T39" s="283"/>
      <c r="U39" s="106"/>
      <c r="V39" s="212"/>
      <c r="W39" s="291"/>
      <c r="X39" s="292"/>
      <c r="Y39" s="218"/>
      <c r="Z39" s="292"/>
      <c r="AA39" s="292"/>
      <c r="AB39" s="218"/>
      <c r="AC39" s="292"/>
      <c r="AD39" s="292"/>
      <c r="AE39" s="250"/>
      <c r="AF39" s="292"/>
      <c r="AG39" s="292"/>
      <c r="AH39" s="250"/>
      <c r="AI39" s="214"/>
      <c r="AJ39" s="126"/>
      <c r="AK39" s="209"/>
      <c r="AL39" s="212"/>
      <c r="AM39" s="158"/>
      <c r="AN39" s="501"/>
      <c r="AO39" s="158"/>
      <c r="AP39" s="164"/>
      <c r="AQ39" s="158"/>
      <c r="AR39" s="79"/>
      <c r="AS39" s="134"/>
      <c r="AT39" s="408"/>
      <c r="AU39" s="128"/>
      <c r="AV39" s="322"/>
      <c r="AW39" s="128"/>
      <c r="AX39" s="324"/>
    </row>
    <row r="40" spans="1:50">
      <c r="A40" s="97">
        <f t="shared" si="0"/>
        <v>27</v>
      </c>
      <c r="B40" s="297"/>
      <c r="C40" s="190"/>
      <c r="D40" s="112"/>
      <c r="E40" s="456"/>
      <c r="F40" s="456"/>
      <c r="G40" s="455"/>
      <c r="H40" s="298"/>
      <c r="I40" s="456"/>
      <c r="J40" s="275"/>
      <c r="K40" s="315"/>
      <c r="L40" s="162"/>
      <c r="M40" s="81"/>
      <c r="N40" s="81"/>
      <c r="O40" s="81"/>
      <c r="P40" s="81"/>
      <c r="Q40" s="81"/>
      <c r="R40" s="290"/>
      <c r="S40" s="281"/>
      <c r="T40" s="284"/>
      <c r="U40" s="106"/>
      <c r="V40" s="212"/>
      <c r="W40" s="291"/>
      <c r="X40" s="292"/>
      <c r="Y40" s="219"/>
      <c r="Z40" s="292"/>
      <c r="AA40" s="292"/>
      <c r="AB40" s="219"/>
      <c r="AC40" s="292"/>
      <c r="AD40" s="292"/>
      <c r="AE40" s="251"/>
      <c r="AF40" s="292"/>
      <c r="AG40" s="292"/>
      <c r="AH40" s="251"/>
      <c r="AI40" s="214"/>
      <c r="AJ40" s="126"/>
      <c r="AK40" s="209"/>
      <c r="AL40" s="212"/>
      <c r="AM40" s="80"/>
      <c r="AN40" s="164"/>
      <c r="AO40" s="158"/>
      <c r="AP40" s="164"/>
      <c r="AQ40" s="158"/>
      <c r="AR40" s="79"/>
      <c r="AS40" s="134"/>
      <c r="AT40" s="408"/>
      <c r="AU40" s="128"/>
      <c r="AV40" s="322"/>
      <c r="AW40" s="128"/>
      <c r="AX40" s="324"/>
    </row>
    <row r="41" spans="1:50">
      <c r="A41" s="97">
        <f t="shared" si="0"/>
        <v>28</v>
      </c>
      <c r="B41" s="297"/>
      <c r="C41" s="190"/>
      <c r="D41" s="112"/>
      <c r="E41" s="456"/>
      <c r="F41" s="456"/>
      <c r="G41" s="457"/>
      <c r="H41" s="298"/>
      <c r="I41" s="456"/>
      <c r="J41" s="275"/>
      <c r="K41" s="315"/>
      <c r="L41" s="163"/>
      <c r="M41" s="82"/>
      <c r="N41" s="82"/>
      <c r="O41" s="82"/>
      <c r="P41" s="82"/>
      <c r="Q41" s="82"/>
      <c r="R41" s="290"/>
      <c r="S41" s="282"/>
      <c r="T41" s="343"/>
      <c r="U41" s="106"/>
      <c r="V41" s="212"/>
      <c r="W41" s="291"/>
      <c r="X41" s="292"/>
      <c r="Y41" s="220"/>
      <c r="Z41" s="292"/>
      <c r="AA41" s="292"/>
      <c r="AB41" s="220"/>
      <c r="AC41" s="292"/>
      <c r="AD41" s="292"/>
      <c r="AE41" s="249"/>
      <c r="AF41" s="292"/>
      <c r="AG41" s="292"/>
      <c r="AH41" s="249"/>
      <c r="AI41" s="215"/>
      <c r="AJ41" s="247"/>
      <c r="AK41" s="209"/>
      <c r="AL41" s="212"/>
      <c r="AM41" s="162"/>
      <c r="AN41" s="499"/>
      <c r="AO41" s="162"/>
      <c r="AP41" s="502"/>
      <c r="AQ41" s="162"/>
      <c r="AR41" s="81"/>
      <c r="AS41" s="134"/>
      <c r="AT41" s="409"/>
      <c r="AU41" s="128"/>
      <c r="AV41" s="322"/>
      <c r="AW41" s="128"/>
      <c r="AX41" s="324"/>
    </row>
    <row r="42" spans="1:50">
      <c r="A42" s="97">
        <f t="shared" si="0"/>
        <v>29</v>
      </c>
      <c r="B42" s="297"/>
      <c r="C42" s="190"/>
      <c r="D42" s="112"/>
      <c r="E42" s="456"/>
      <c r="F42" s="456"/>
      <c r="G42" s="457"/>
      <c r="H42" s="298"/>
      <c r="I42" s="456"/>
      <c r="J42" s="275"/>
      <c r="K42" s="315"/>
      <c r="L42" s="163"/>
      <c r="M42" s="82"/>
      <c r="N42" s="82"/>
      <c r="O42" s="82"/>
      <c r="P42" s="82"/>
      <c r="Q42" s="82"/>
      <c r="R42" s="290"/>
      <c r="S42" s="282"/>
      <c r="T42" s="343"/>
      <c r="U42" s="106"/>
      <c r="V42" s="212"/>
      <c r="W42" s="291"/>
      <c r="X42" s="293"/>
      <c r="Y42" s="220"/>
      <c r="Z42" s="292"/>
      <c r="AA42" s="292"/>
      <c r="AB42" s="220"/>
      <c r="AC42" s="292"/>
      <c r="AD42" s="292"/>
      <c r="AE42" s="249"/>
      <c r="AF42" s="292"/>
      <c r="AG42" s="292"/>
      <c r="AH42" s="249"/>
      <c r="AI42" s="216"/>
      <c r="AJ42" s="246"/>
      <c r="AK42" s="209"/>
      <c r="AL42" s="212"/>
      <c r="AM42" s="163"/>
      <c r="AN42" s="500"/>
      <c r="AO42" s="163"/>
      <c r="AP42" s="503"/>
      <c r="AQ42" s="163"/>
      <c r="AR42" s="82"/>
      <c r="AS42" s="134"/>
      <c r="AT42" s="410"/>
      <c r="AU42" s="128"/>
      <c r="AV42" s="322"/>
      <c r="AW42" s="128"/>
      <c r="AX42" s="324"/>
    </row>
    <row r="43" spans="1:50">
      <c r="A43" s="97">
        <f t="shared" si="0"/>
        <v>30</v>
      </c>
      <c r="B43" s="297"/>
      <c r="C43" s="190"/>
      <c r="D43" s="112"/>
      <c r="E43" s="456"/>
      <c r="F43" s="456"/>
      <c r="G43" s="457"/>
      <c r="H43" s="298"/>
      <c r="I43" s="456"/>
      <c r="J43" s="275"/>
      <c r="K43" s="315"/>
      <c r="L43" s="163"/>
      <c r="M43" s="82"/>
      <c r="N43" s="82"/>
      <c r="O43" s="82"/>
      <c r="P43" s="82"/>
      <c r="Q43" s="82"/>
      <c r="R43" s="290"/>
      <c r="S43" s="282"/>
      <c r="T43" s="343"/>
      <c r="U43" s="106"/>
      <c r="V43" s="212"/>
      <c r="W43" s="291"/>
      <c r="X43" s="294"/>
      <c r="Y43" s="220"/>
      <c r="Z43" s="292"/>
      <c r="AA43" s="292"/>
      <c r="AB43" s="220"/>
      <c r="AC43" s="292"/>
      <c r="AD43" s="292"/>
      <c r="AE43" s="249"/>
      <c r="AF43" s="292"/>
      <c r="AG43" s="292"/>
      <c r="AH43" s="249"/>
      <c r="AI43" s="216"/>
      <c r="AJ43" s="246"/>
      <c r="AK43" s="209"/>
      <c r="AL43" s="212"/>
      <c r="AM43" s="163"/>
      <c r="AN43" s="500"/>
      <c r="AO43" s="163"/>
      <c r="AP43" s="503"/>
      <c r="AQ43" s="163"/>
      <c r="AR43" s="82"/>
      <c r="AS43" s="134"/>
      <c r="AT43" s="409"/>
      <c r="AU43" s="128"/>
      <c r="AV43" s="322"/>
      <c r="AW43" s="128"/>
      <c r="AX43" s="324"/>
    </row>
    <row r="44" spans="1:50">
      <c r="A44" s="97">
        <f t="shared" si="0"/>
        <v>31</v>
      </c>
      <c r="B44" s="297"/>
      <c r="C44" s="190"/>
      <c r="D44" s="112"/>
      <c r="E44" s="407"/>
      <c r="F44" s="401"/>
      <c r="G44" s="373"/>
      <c r="H44" s="299"/>
      <c r="I44" s="407"/>
      <c r="J44" s="275"/>
      <c r="K44" s="316"/>
      <c r="L44" s="163"/>
      <c r="M44" s="82"/>
      <c r="N44" s="82"/>
      <c r="O44" s="82"/>
      <c r="P44" s="82"/>
      <c r="Q44" s="82"/>
      <c r="R44" s="290"/>
      <c r="S44" s="282"/>
      <c r="T44" s="285"/>
      <c r="U44" s="106"/>
      <c r="V44" s="212"/>
      <c r="W44" s="291"/>
      <c r="X44" s="292"/>
      <c r="Y44" s="220"/>
      <c r="Z44" s="292"/>
      <c r="AA44" s="292"/>
      <c r="AB44" s="220"/>
      <c r="AC44" s="292"/>
      <c r="AD44" s="292"/>
      <c r="AE44" s="249"/>
      <c r="AF44" s="292"/>
      <c r="AG44" s="292"/>
      <c r="AH44" s="249"/>
      <c r="AI44" s="216"/>
      <c r="AJ44" s="246"/>
      <c r="AK44" s="209"/>
      <c r="AL44" s="212"/>
      <c r="AM44" s="163"/>
      <c r="AN44" s="500"/>
      <c r="AO44" s="163"/>
      <c r="AP44" s="503"/>
      <c r="AQ44" s="163"/>
      <c r="AR44" s="82"/>
      <c r="AS44" s="134"/>
      <c r="AT44" s="408"/>
      <c r="AU44" s="128"/>
      <c r="AV44" s="322"/>
      <c r="AW44" s="128"/>
      <c r="AX44" s="324"/>
    </row>
    <row r="45" spans="1:50">
      <c r="A45" s="97">
        <f t="shared" si="0"/>
        <v>32</v>
      </c>
      <c r="B45" s="297"/>
      <c r="C45" s="190"/>
      <c r="D45" s="112"/>
      <c r="E45" s="419"/>
      <c r="F45" s="419"/>
      <c r="G45" s="419"/>
      <c r="H45" s="298"/>
      <c r="I45" s="419"/>
      <c r="J45" s="275"/>
      <c r="K45" s="313"/>
      <c r="L45" s="158"/>
      <c r="M45" s="79"/>
      <c r="N45" s="79"/>
      <c r="O45" s="79"/>
      <c r="P45" s="79"/>
      <c r="Q45" s="79"/>
      <c r="R45" s="290"/>
      <c r="S45" s="280"/>
      <c r="T45" s="283"/>
      <c r="U45" s="106"/>
      <c r="V45" s="212"/>
      <c r="W45" s="291"/>
      <c r="X45" s="292"/>
      <c r="Y45" s="218"/>
      <c r="Z45" s="292"/>
      <c r="AA45" s="292"/>
      <c r="AB45" s="218"/>
      <c r="AC45" s="292"/>
      <c r="AD45" s="292"/>
      <c r="AE45" s="250"/>
      <c r="AF45" s="292"/>
      <c r="AG45" s="292"/>
      <c r="AH45" s="250"/>
      <c r="AI45" s="214"/>
      <c r="AJ45" s="126"/>
      <c r="AK45" s="209"/>
      <c r="AL45" s="212"/>
      <c r="AM45" s="80"/>
      <c r="AN45" s="164"/>
      <c r="AO45" s="158"/>
      <c r="AP45" s="164"/>
      <c r="AQ45" s="158"/>
      <c r="AR45" s="79"/>
      <c r="AS45" s="134"/>
      <c r="AT45" s="408"/>
      <c r="AU45" s="128"/>
      <c r="AV45" s="322"/>
      <c r="AW45" s="128"/>
      <c r="AX45" s="324"/>
    </row>
    <row r="46" spans="1:50">
      <c r="A46" s="97">
        <f t="shared" si="0"/>
        <v>33</v>
      </c>
      <c r="B46" s="297"/>
      <c r="C46" s="190"/>
      <c r="D46" s="112"/>
      <c r="E46" s="419"/>
      <c r="F46" s="419"/>
      <c r="G46" s="419"/>
      <c r="H46" s="298"/>
      <c r="I46" s="419"/>
      <c r="J46" s="275"/>
      <c r="K46" s="314"/>
      <c r="L46" s="162"/>
      <c r="M46" s="81"/>
      <c r="N46" s="81"/>
      <c r="O46" s="81"/>
      <c r="P46" s="81"/>
      <c r="Q46" s="81"/>
      <c r="R46" s="290"/>
      <c r="S46" s="281"/>
      <c r="T46" s="284"/>
      <c r="U46" s="102"/>
      <c r="V46" s="212"/>
      <c r="W46" s="291"/>
      <c r="X46" s="292"/>
      <c r="Y46" s="219"/>
      <c r="Z46" s="292"/>
      <c r="AA46" s="292"/>
      <c r="AB46" s="219"/>
      <c r="AC46" s="292"/>
      <c r="AD46" s="292"/>
      <c r="AE46" s="251"/>
      <c r="AF46" s="292"/>
      <c r="AG46" s="292"/>
      <c r="AH46" s="251"/>
      <c r="AI46" s="215"/>
      <c r="AJ46" s="247"/>
      <c r="AK46" s="209"/>
      <c r="AL46" s="212"/>
      <c r="AM46" s="162"/>
      <c r="AN46" s="499"/>
      <c r="AO46" s="162"/>
      <c r="AP46" s="502"/>
      <c r="AQ46" s="162"/>
      <c r="AR46" s="81"/>
      <c r="AS46" s="134"/>
      <c r="AT46" s="408"/>
      <c r="AU46" s="128"/>
      <c r="AV46" s="322"/>
      <c r="AW46" s="128"/>
      <c r="AX46" s="324"/>
    </row>
    <row r="47" spans="1:50">
      <c r="A47" s="97">
        <f t="shared" si="0"/>
        <v>34</v>
      </c>
      <c r="B47" s="297"/>
      <c r="C47" s="190"/>
      <c r="D47" s="112"/>
      <c r="E47" s="419"/>
      <c r="F47" s="419"/>
      <c r="G47" s="420"/>
      <c r="H47" s="298"/>
      <c r="I47" s="419"/>
      <c r="J47" s="275"/>
      <c r="K47" s="315"/>
      <c r="L47" s="163"/>
      <c r="M47" s="82"/>
      <c r="N47" s="82"/>
      <c r="O47" s="82"/>
      <c r="P47" s="82"/>
      <c r="Q47" s="82"/>
      <c r="R47" s="290"/>
      <c r="S47" s="282"/>
      <c r="T47" s="285"/>
      <c r="U47" s="106"/>
      <c r="V47" s="212"/>
      <c r="W47" s="291"/>
      <c r="X47" s="292"/>
      <c r="Y47" s="220"/>
      <c r="Z47" s="292"/>
      <c r="AA47" s="292"/>
      <c r="AB47" s="220"/>
      <c r="AC47" s="292"/>
      <c r="AD47" s="292"/>
      <c r="AE47" s="249"/>
      <c r="AF47" s="292"/>
      <c r="AG47" s="292"/>
      <c r="AH47" s="249"/>
      <c r="AI47" s="216"/>
      <c r="AJ47" s="246"/>
      <c r="AK47" s="209"/>
      <c r="AL47" s="212"/>
      <c r="AM47" s="163"/>
      <c r="AN47" s="500"/>
      <c r="AO47" s="163"/>
      <c r="AP47" s="503"/>
      <c r="AQ47" s="163"/>
      <c r="AR47" s="82"/>
      <c r="AS47" s="134"/>
      <c r="AT47" s="408"/>
      <c r="AU47" s="128"/>
      <c r="AV47" s="322"/>
      <c r="AW47" s="128"/>
      <c r="AX47" s="324"/>
    </row>
    <row r="48" spans="1:50">
      <c r="A48" s="97">
        <f t="shared" si="0"/>
        <v>35</v>
      </c>
      <c r="B48" s="297"/>
      <c r="C48" s="190"/>
      <c r="D48" s="112"/>
      <c r="E48" s="419"/>
      <c r="F48" s="419"/>
      <c r="G48" s="420"/>
      <c r="H48" s="298"/>
      <c r="I48" s="419"/>
      <c r="J48" s="275"/>
      <c r="K48" s="341"/>
      <c r="L48" s="163"/>
      <c r="M48" s="82"/>
      <c r="N48" s="82"/>
      <c r="O48" s="82"/>
      <c r="P48" s="82"/>
      <c r="Q48" s="82"/>
      <c r="R48" s="290"/>
      <c r="S48" s="282"/>
      <c r="T48" s="285"/>
      <c r="U48" s="106"/>
      <c r="V48" s="212"/>
      <c r="W48" s="291"/>
      <c r="X48" s="292"/>
      <c r="Y48" s="220"/>
      <c r="Z48" s="292"/>
      <c r="AA48" s="292"/>
      <c r="AB48" s="220"/>
      <c r="AC48" s="292"/>
      <c r="AD48" s="292"/>
      <c r="AE48" s="249"/>
      <c r="AF48" s="292"/>
      <c r="AG48" s="292"/>
      <c r="AH48" s="249"/>
      <c r="AI48" s="216"/>
      <c r="AJ48" s="246"/>
      <c r="AK48" s="209"/>
      <c r="AL48" s="212"/>
      <c r="AM48" s="163"/>
      <c r="AN48" s="500"/>
      <c r="AO48" s="163"/>
      <c r="AP48" s="503"/>
      <c r="AQ48" s="163"/>
      <c r="AR48" s="82"/>
      <c r="AS48" s="134"/>
      <c r="AT48" s="408"/>
      <c r="AU48" s="128"/>
      <c r="AV48" s="322"/>
      <c r="AW48" s="128"/>
      <c r="AX48" s="323"/>
    </row>
    <row r="49" spans="1:50">
      <c r="A49" s="97">
        <f t="shared" si="0"/>
        <v>36</v>
      </c>
      <c r="B49" s="297"/>
      <c r="C49" s="190"/>
      <c r="D49" s="112"/>
      <c r="E49" s="419"/>
      <c r="F49" s="419"/>
      <c r="G49" s="420"/>
      <c r="H49" s="299"/>
      <c r="I49" s="419"/>
      <c r="J49" s="301"/>
      <c r="K49" s="316"/>
      <c r="L49" s="163"/>
      <c r="M49" s="82"/>
      <c r="N49" s="82"/>
      <c r="O49" s="82"/>
      <c r="P49" s="82"/>
      <c r="Q49" s="82"/>
      <c r="R49" s="290"/>
      <c r="S49" s="282"/>
      <c r="T49" s="285"/>
      <c r="U49" s="106"/>
      <c r="V49" s="212"/>
      <c r="W49" s="291"/>
      <c r="X49" s="292"/>
      <c r="Y49" s="220"/>
      <c r="Z49" s="292"/>
      <c r="AA49" s="292"/>
      <c r="AB49" s="220"/>
      <c r="AC49" s="292"/>
      <c r="AD49" s="292"/>
      <c r="AE49" s="249"/>
      <c r="AF49" s="292"/>
      <c r="AG49" s="292"/>
      <c r="AH49" s="249"/>
      <c r="AI49" s="216"/>
      <c r="AJ49" s="246"/>
      <c r="AK49" s="209"/>
      <c r="AL49" s="212"/>
      <c r="AM49" s="163"/>
      <c r="AN49" s="500"/>
      <c r="AO49" s="163"/>
      <c r="AP49" s="503"/>
      <c r="AQ49" s="163"/>
      <c r="AR49" s="82"/>
      <c r="AS49" s="134"/>
      <c r="AT49" s="408"/>
      <c r="AU49" s="128"/>
      <c r="AV49" s="322"/>
      <c r="AW49" s="128"/>
      <c r="AX49" s="324"/>
    </row>
    <row r="50" spans="1:50">
      <c r="A50" s="97">
        <f t="shared" si="0"/>
        <v>37</v>
      </c>
      <c r="B50" s="297"/>
      <c r="C50" s="190"/>
      <c r="D50" s="112"/>
      <c r="E50" s="419"/>
      <c r="F50" s="419"/>
      <c r="G50" s="420"/>
      <c r="H50" s="298"/>
      <c r="I50" s="419"/>
      <c r="J50" s="301"/>
      <c r="K50" s="314"/>
      <c r="L50" s="163"/>
      <c r="M50" s="82"/>
      <c r="N50" s="82"/>
      <c r="O50" s="82"/>
      <c r="P50" s="82"/>
      <c r="Q50" s="82"/>
      <c r="R50" s="290"/>
      <c r="S50" s="282"/>
      <c r="T50" s="285"/>
      <c r="U50" s="106"/>
      <c r="V50" s="212"/>
      <c r="W50" s="291"/>
      <c r="X50" s="292"/>
      <c r="Y50" s="220"/>
      <c r="Z50" s="292"/>
      <c r="AA50" s="292"/>
      <c r="AB50" s="220"/>
      <c r="AC50" s="292"/>
      <c r="AD50" s="292"/>
      <c r="AE50" s="249"/>
      <c r="AF50" s="292"/>
      <c r="AG50" s="292"/>
      <c r="AH50" s="249"/>
      <c r="AI50" s="216"/>
      <c r="AJ50" s="246"/>
      <c r="AK50" s="209"/>
      <c r="AL50" s="212"/>
      <c r="AM50" s="163"/>
      <c r="AN50" s="500"/>
      <c r="AO50" s="163"/>
      <c r="AP50" s="503"/>
      <c r="AQ50" s="163"/>
      <c r="AR50" s="82"/>
      <c r="AS50" s="134"/>
      <c r="AT50" s="408"/>
      <c r="AU50" s="128"/>
      <c r="AV50" s="322"/>
      <c r="AW50" s="128"/>
      <c r="AX50" s="324"/>
    </row>
    <row r="51" spans="1:50">
      <c r="A51" s="97">
        <f t="shared" si="0"/>
        <v>38</v>
      </c>
      <c r="B51" s="297"/>
      <c r="C51" s="190"/>
      <c r="D51" s="112"/>
      <c r="E51" s="419"/>
      <c r="F51" s="419"/>
      <c r="G51" s="419"/>
      <c r="H51" s="298"/>
      <c r="I51" s="419"/>
      <c r="J51" s="275"/>
      <c r="K51" s="314"/>
      <c r="L51" s="158"/>
      <c r="M51" s="79"/>
      <c r="N51" s="79"/>
      <c r="O51" s="79"/>
      <c r="P51" s="79"/>
      <c r="Q51" s="79"/>
      <c r="R51" s="290"/>
      <c r="S51" s="280"/>
      <c r="T51" s="283"/>
      <c r="U51" s="106"/>
      <c r="V51" s="212"/>
      <c r="W51" s="291"/>
      <c r="X51" s="292"/>
      <c r="Y51" s="218"/>
      <c r="Z51" s="292"/>
      <c r="AA51" s="292"/>
      <c r="AB51" s="218"/>
      <c r="AC51" s="292"/>
      <c r="AD51" s="292"/>
      <c r="AE51" s="250"/>
      <c r="AF51" s="292"/>
      <c r="AG51" s="292"/>
      <c r="AH51" s="250"/>
      <c r="AI51" s="214"/>
      <c r="AJ51" s="126"/>
      <c r="AK51" s="209"/>
      <c r="AL51" s="212"/>
      <c r="AM51" s="158"/>
      <c r="AN51" s="501"/>
      <c r="AO51" s="158"/>
      <c r="AP51" s="164"/>
      <c r="AQ51" s="158"/>
      <c r="AR51" s="79"/>
      <c r="AS51" s="134"/>
      <c r="AT51" s="408"/>
      <c r="AU51" s="128"/>
      <c r="AV51" s="322"/>
      <c r="AW51" s="128"/>
      <c r="AX51" s="324"/>
    </row>
    <row r="52" spans="1:50">
      <c r="A52" s="97">
        <f t="shared" si="0"/>
        <v>39</v>
      </c>
      <c r="B52" s="297"/>
      <c r="C52" s="190"/>
      <c r="D52" s="112"/>
      <c r="E52" s="419"/>
      <c r="F52" s="419"/>
      <c r="G52" s="418"/>
      <c r="H52" s="298"/>
      <c r="I52" s="419"/>
      <c r="J52" s="275"/>
      <c r="K52" s="315"/>
      <c r="L52" s="162"/>
      <c r="M52" s="81"/>
      <c r="N52" s="81"/>
      <c r="O52" s="81"/>
      <c r="P52" s="81"/>
      <c r="Q52" s="81"/>
      <c r="R52" s="290"/>
      <c r="S52" s="281"/>
      <c r="T52" s="284"/>
      <c r="U52" s="106"/>
      <c r="V52" s="212"/>
      <c r="W52" s="291"/>
      <c r="X52" s="292"/>
      <c r="Y52" s="219"/>
      <c r="Z52" s="292"/>
      <c r="AA52" s="292"/>
      <c r="AB52" s="219"/>
      <c r="AC52" s="292"/>
      <c r="AD52" s="292"/>
      <c r="AE52" s="251"/>
      <c r="AF52" s="292"/>
      <c r="AG52" s="292"/>
      <c r="AH52" s="251"/>
      <c r="AI52" s="214"/>
      <c r="AJ52" s="126"/>
      <c r="AK52" s="209"/>
      <c r="AL52" s="212"/>
      <c r="AM52" s="80"/>
      <c r="AN52" s="164"/>
      <c r="AO52" s="158"/>
      <c r="AP52" s="164"/>
      <c r="AQ52" s="158"/>
      <c r="AR52" s="79"/>
      <c r="AS52" s="134"/>
      <c r="AT52" s="408"/>
      <c r="AU52" s="128"/>
      <c r="AV52" s="322"/>
      <c r="AW52" s="128"/>
      <c r="AX52" s="324"/>
    </row>
    <row r="53" spans="1:50">
      <c r="A53" s="97">
        <f t="shared" si="0"/>
        <v>40</v>
      </c>
      <c r="B53" s="297"/>
      <c r="C53" s="190"/>
      <c r="D53" s="112"/>
      <c r="E53" s="419"/>
      <c r="F53" s="419"/>
      <c r="G53" s="420"/>
      <c r="H53" s="298"/>
      <c r="I53" s="419"/>
      <c r="J53" s="275"/>
      <c r="K53" s="315"/>
      <c r="L53" s="163"/>
      <c r="M53" s="82"/>
      <c r="N53" s="82"/>
      <c r="O53" s="82"/>
      <c r="P53" s="82"/>
      <c r="Q53" s="82"/>
      <c r="R53" s="290"/>
      <c r="S53" s="282"/>
      <c r="T53" s="343"/>
      <c r="U53" s="106"/>
      <c r="V53" s="212"/>
      <c r="W53" s="291"/>
      <c r="X53" s="292"/>
      <c r="Y53" s="220"/>
      <c r="Z53" s="292"/>
      <c r="AA53" s="292"/>
      <c r="AB53" s="220"/>
      <c r="AC53" s="292"/>
      <c r="AD53" s="292"/>
      <c r="AE53" s="249"/>
      <c r="AF53" s="292"/>
      <c r="AG53" s="292"/>
      <c r="AH53" s="249"/>
      <c r="AI53" s="215"/>
      <c r="AJ53" s="247"/>
      <c r="AK53" s="209"/>
      <c r="AL53" s="212"/>
      <c r="AM53" s="162"/>
      <c r="AN53" s="499"/>
      <c r="AO53" s="162"/>
      <c r="AP53" s="502"/>
      <c r="AQ53" s="162"/>
      <c r="AR53" s="81"/>
      <c r="AS53" s="134"/>
      <c r="AT53" s="409"/>
      <c r="AU53" s="128"/>
      <c r="AV53" s="322"/>
      <c r="AW53" s="128"/>
      <c r="AX53" s="324"/>
    </row>
    <row r="54" spans="1:50">
      <c r="A54" s="97">
        <f t="shared" si="0"/>
        <v>41</v>
      </c>
      <c r="B54" s="297"/>
      <c r="C54" s="190"/>
      <c r="D54" s="112"/>
      <c r="E54" s="419"/>
      <c r="F54" s="419"/>
      <c r="G54" s="420"/>
      <c r="H54" s="298"/>
      <c r="I54" s="419"/>
      <c r="J54" s="275"/>
      <c r="K54" s="315"/>
      <c r="L54" s="163"/>
      <c r="M54" s="82"/>
      <c r="N54" s="82"/>
      <c r="O54" s="82"/>
      <c r="P54" s="82"/>
      <c r="Q54" s="82"/>
      <c r="R54" s="290"/>
      <c r="S54" s="282"/>
      <c r="T54" s="343"/>
      <c r="U54" s="106"/>
      <c r="V54" s="212"/>
      <c r="W54" s="291"/>
      <c r="X54" s="293"/>
      <c r="Y54" s="220"/>
      <c r="Z54" s="292"/>
      <c r="AA54" s="292"/>
      <c r="AB54" s="220"/>
      <c r="AC54" s="292"/>
      <c r="AD54" s="292"/>
      <c r="AE54" s="249"/>
      <c r="AF54" s="292"/>
      <c r="AG54" s="292"/>
      <c r="AH54" s="249"/>
      <c r="AI54" s="216"/>
      <c r="AJ54" s="246"/>
      <c r="AK54" s="209"/>
      <c r="AL54" s="212"/>
      <c r="AM54" s="163"/>
      <c r="AN54" s="500"/>
      <c r="AO54" s="163"/>
      <c r="AP54" s="503"/>
      <c r="AQ54" s="163"/>
      <c r="AR54" s="82"/>
      <c r="AS54" s="134"/>
      <c r="AT54" s="410"/>
      <c r="AU54" s="128"/>
      <c r="AV54" s="322"/>
      <c r="AW54" s="128"/>
      <c r="AX54" s="324"/>
    </row>
    <row r="55" spans="1:50">
      <c r="A55" s="97">
        <f t="shared" si="0"/>
        <v>42</v>
      </c>
      <c r="B55" s="297"/>
      <c r="C55" s="190"/>
      <c r="D55" s="112"/>
      <c r="E55" s="419"/>
      <c r="F55" s="419"/>
      <c r="G55" s="420"/>
      <c r="H55" s="298"/>
      <c r="I55" s="419"/>
      <c r="J55" s="275"/>
      <c r="K55" s="315"/>
      <c r="L55" s="163"/>
      <c r="M55" s="82"/>
      <c r="N55" s="82"/>
      <c r="O55" s="82"/>
      <c r="P55" s="82"/>
      <c r="Q55" s="82"/>
      <c r="R55" s="290"/>
      <c r="S55" s="282"/>
      <c r="T55" s="343"/>
      <c r="U55" s="106"/>
      <c r="V55" s="212"/>
      <c r="W55" s="291"/>
      <c r="X55" s="294"/>
      <c r="Y55" s="220"/>
      <c r="Z55" s="292"/>
      <c r="AA55" s="292"/>
      <c r="AB55" s="220"/>
      <c r="AC55" s="292"/>
      <c r="AD55" s="292"/>
      <c r="AE55" s="249"/>
      <c r="AF55" s="292"/>
      <c r="AG55" s="292"/>
      <c r="AH55" s="249"/>
      <c r="AI55" s="216"/>
      <c r="AJ55" s="246"/>
      <c r="AK55" s="209"/>
      <c r="AL55" s="212"/>
      <c r="AM55" s="163"/>
      <c r="AN55" s="500"/>
      <c r="AO55" s="163"/>
      <c r="AP55" s="503"/>
      <c r="AQ55" s="163"/>
      <c r="AR55" s="82"/>
      <c r="AS55" s="134"/>
      <c r="AT55" s="409"/>
      <c r="AU55" s="128"/>
      <c r="AV55" s="322"/>
      <c r="AW55" s="128"/>
      <c r="AX55" s="324"/>
    </row>
    <row r="56" spans="1:50">
      <c r="A56" s="97">
        <f t="shared" si="0"/>
        <v>43</v>
      </c>
      <c r="B56" s="297"/>
      <c r="C56" s="190"/>
      <c r="D56" s="112"/>
      <c r="E56" s="419"/>
      <c r="F56" s="419"/>
      <c r="G56" s="420"/>
      <c r="H56" s="298"/>
      <c r="I56" s="419"/>
      <c r="J56" s="275"/>
      <c r="K56" s="315"/>
      <c r="L56" s="163"/>
      <c r="M56" s="82"/>
      <c r="N56" s="82"/>
      <c r="O56" s="82"/>
      <c r="P56" s="82"/>
      <c r="Q56" s="82"/>
      <c r="R56" s="290"/>
      <c r="S56" s="282"/>
      <c r="T56" s="343"/>
      <c r="U56" s="106"/>
      <c r="V56" s="212"/>
      <c r="W56" s="295"/>
      <c r="X56" s="294"/>
      <c r="Y56" s="220"/>
      <c r="Z56" s="292"/>
      <c r="AA56" s="292"/>
      <c r="AB56" s="220"/>
      <c r="AC56" s="292"/>
      <c r="AD56" s="292"/>
      <c r="AE56" s="249"/>
      <c r="AF56" s="292"/>
      <c r="AG56" s="292"/>
      <c r="AH56" s="249"/>
      <c r="AI56" s="216"/>
      <c r="AJ56" s="246"/>
      <c r="AK56" s="209"/>
      <c r="AL56" s="212"/>
      <c r="AM56" s="163"/>
      <c r="AN56" s="500"/>
      <c r="AO56" s="163"/>
      <c r="AP56" s="503"/>
      <c r="AQ56" s="163"/>
      <c r="AR56" s="82"/>
      <c r="AS56" s="134"/>
      <c r="AT56" s="409"/>
      <c r="AU56" s="128"/>
      <c r="AV56" s="322"/>
      <c r="AW56" s="128"/>
      <c r="AX56" s="324"/>
    </row>
    <row r="57" spans="1:50">
      <c r="A57" s="97">
        <f t="shared" si="0"/>
        <v>44</v>
      </c>
      <c r="B57" s="297"/>
      <c r="C57" s="190"/>
      <c r="D57" s="112"/>
      <c r="E57" s="419"/>
      <c r="F57" s="419"/>
      <c r="G57" s="419"/>
      <c r="H57" s="299"/>
      <c r="I57" s="419"/>
      <c r="J57" s="301"/>
      <c r="K57" s="316"/>
      <c r="L57" s="158"/>
      <c r="M57" s="79"/>
      <c r="N57" s="79"/>
      <c r="O57" s="79"/>
      <c r="P57" s="79"/>
      <c r="Q57" s="79"/>
      <c r="R57" s="290"/>
      <c r="S57" s="280"/>
      <c r="T57" s="205"/>
      <c r="U57" s="106"/>
      <c r="V57" s="212"/>
      <c r="W57" s="296"/>
      <c r="X57" s="294"/>
      <c r="Y57" s="218"/>
      <c r="Z57" s="292"/>
      <c r="AA57" s="292"/>
      <c r="AB57" s="218"/>
      <c r="AC57" s="292"/>
      <c r="AD57" s="292"/>
      <c r="AE57" s="250"/>
      <c r="AF57" s="292"/>
      <c r="AG57" s="292"/>
      <c r="AH57" s="250"/>
      <c r="AI57" s="216"/>
      <c r="AJ57" s="246"/>
      <c r="AK57" s="209"/>
      <c r="AL57" s="212"/>
      <c r="AM57" s="163"/>
      <c r="AN57" s="500"/>
      <c r="AO57" s="163"/>
      <c r="AP57" s="503"/>
      <c r="AQ57" s="163"/>
      <c r="AR57" s="82"/>
      <c r="AS57" s="134"/>
      <c r="AT57" s="409"/>
      <c r="AU57" s="128"/>
      <c r="AV57" s="322"/>
      <c r="AW57" s="128"/>
      <c r="AX57" s="324"/>
    </row>
    <row r="58" spans="1:50">
      <c r="A58" s="97">
        <f t="shared" si="0"/>
        <v>45</v>
      </c>
      <c r="B58" s="297"/>
      <c r="C58" s="190"/>
      <c r="D58" s="112"/>
      <c r="E58" s="419"/>
      <c r="F58" s="419"/>
      <c r="G58" s="419"/>
      <c r="H58" s="298"/>
      <c r="I58" s="419"/>
      <c r="J58" s="275"/>
      <c r="K58" s="342"/>
      <c r="L58" s="162"/>
      <c r="M58" s="81"/>
      <c r="N58" s="81"/>
      <c r="O58" s="81"/>
      <c r="P58" s="81"/>
      <c r="Q58" s="81"/>
      <c r="R58" s="290"/>
      <c r="S58" s="281"/>
      <c r="T58" s="206"/>
      <c r="U58" s="106"/>
      <c r="V58" s="212"/>
      <c r="W58" s="296"/>
      <c r="X58" s="294"/>
      <c r="Y58" s="219"/>
      <c r="Z58" s="292"/>
      <c r="AA58" s="292"/>
      <c r="AB58" s="219"/>
      <c r="AC58" s="292"/>
      <c r="AD58" s="292"/>
      <c r="AE58" s="251"/>
      <c r="AF58" s="292"/>
      <c r="AG58" s="292"/>
      <c r="AH58" s="251"/>
      <c r="AI58" s="214"/>
      <c r="AJ58" s="126"/>
      <c r="AK58" s="209"/>
      <c r="AL58" s="212"/>
      <c r="AM58" s="158"/>
      <c r="AN58" s="501"/>
      <c r="AO58" s="158"/>
      <c r="AP58" s="164"/>
      <c r="AQ58" s="158"/>
      <c r="AR58" s="79"/>
      <c r="AS58" s="134"/>
      <c r="AT58" s="409"/>
      <c r="AU58" s="128"/>
      <c r="AV58" s="322"/>
      <c r="AW58" s="128"/>
      <c r="AX58" s="324"/>
    </row>
    <row r="59" spans="1:50">
      <c r="A59" s="97">
        <f t="shared" si="0"/>
        <v>46</v>
      </c>
      <c r="B59" s="297"/>
      <c r="C59" s="190"/>
      <c r="D59" s="112"/>
      <c r="E59" s="419"/>
      <c r="F59" s="419"/>
      <c r="G59" s="418"/>
      <c r="H59" s="299"/>
      <c r="I59" s="419"/>
      <c r="J59" s="301"/>
      <c r="K59" s="341"/>
      <c r="L59" s="163"/>
      <c r="M59" s="82"/>
      <c r="N59" s="82"/>
      <c r="O59" s="82"/>
      <c r="P59" s="82"/>
      <c r="Q59" s="82"/>
      <c r="R59" s="290"/>
      <c r="S59" s="282"/>
      <c r="T59" s="343"/>
      <c r="U59" s="106"/>
      <c r="V59" s="212"/>
      <c r="W59" s="291"/>
      <c r="X59" s="294"/>
      <c r="Y59" s="220"/>
      <c r="Z59" s="292"/>
      <c r="AA59" s="292"/>
      <c r="AB59" s="220"/>
      <c r="AC59" s="292"/>
      <c r="AD59" s="292"/>
      <c r="AE59" s="249"/>
      <c r="AF59" s="292"/>
      <c r="AG59" s="292"/>
      <c r="AH59" s="249"/>
      <c r="AI59" s="214"/>
      <c r="AJ59" s="126"/>
      <c r="AK59" s="209"/>
      <c r="AL59" s="212"/>
      <c r="AM59" s="80"/>
      <c r="AN59" s="164"/>
      <c r="AO59" s="158"/>
      <c r="AP59" s="164"/>
      <c r="AQ59" s="158"/>
      <c r="AR59" s="79"/>
      <c r="AS59" s="134"/>
      <c r="AT59" s="409"/>
      <c r="AU59" s="128"/>
      <c r="AV59" s="322"/>
      <c r="AW59" s="128"/>
      <c r="AX59" s="324"/>
    </row>
    <row r="60" spans="1:50">
      <c r="A60" s="97">
        <f t="shared" si="0"/>
        <v>47</v>
      </c>
      <c r="B60" s="297"/>
      <c r="C60" s="190"/>
      <c r="D60" s="112"/>
      <c r="E60" s="419"/>
      <c r="F60" s="419"/>
      <c r="G60" s="420"/>
      <c r="H60" s="299"/>
      <c r="I60" s="419"/>
      <c r="J60" s="301"/>
      <c r="K60" s="341"/>
      <c r="L60" s="163"/>
      <c r="M60" s="82"/>
      <c r="N60" s="82"/>
      <c r="O60" s="82"/>
      <c r="P60" s="82"/>
      <c r="Q60" s="82"/>
      <c r="R60" s="290"/>
      <c r="S60" s="282"/>
      <c r="T60" s="343"/>
      <c r="U60" s="106"/>
      <c r="V60" s="212"/>
      <c r="W60" s="295"/>
      <c r="X60" s="292"/>
      <c r="Y60" s="220"/>
      <c r="Z60" s="292"/>
      <c r="AA60" s="292"/>
      <c r="AB60" s="220"/>
      <c r="AC60" s="292"/>
      <c r="AD60" s="292"/>
      <c r="AE60" s="249"/>
      <c r="AF60" s="292"/>
      <c r="AG60" s="292"/>
      <c r="AH60" s="249"/>
      <c r="AI60" s="215"/>
      <c r="AJ60" s="247"/>
      <c r="AK60" s="209"/>
      <c r="AL60" s="212"/>
      <c r="AM60" s="162"/>
      <c r="AN60" s="499"/>
      <c r="AO60" s="162"/>
      <c r="AP60" s="502"/>
      <c r="AQ60" s="162"/>
      <c r="AR60" s="81"/>
      <c r="AS60" s="134"/>
      <c r="AT60" s="409"/>
      <c r="AU60" s="128"/>
      <c r="AV60" s="322"/>
      <c r="AW60" s="128"/>
      <c r="AX60" s="324"/>
    </row>
    <row r="61" spans="1:50">
      <c r="A61" s="97">
        <f t="shared" si="0"/>
        <v>48</v>
      </c>
      <c r="B61" s="297"/>
      <c r="C61" s="190"/>
      <c r="D61" s="112"/>
      <c r="E61" s="419"/>
      <c r="F61" s="419"/>
      <c r="G61" s="420"/>
      <c r="H61" s="298"/>
      <c r="I61" s="419"/>
      <c r="J61" s="275"/>
      <c r="K61" s="342"/>
      <c r="L61" s="163"/>
      <c r="M61" s="82"/>
      <c r="N61" s="82"/>
      <c r="O61" s="82"/>
      <c r="P61" s="82"/>
      <c r="Q61" s="82"/>
      <c r="R61" s="290"/>
      <c r="S61" s="282"/>
      <c r="T61" s="343"/>
      <c r="U61" s="106"/>
      <c r="V61" s="212"/>
      <c r="W61" s="296"/>
      <c r="X61" s="292"/>
      <c r="Y61" s="220"/>
      <c r="Z61" s="292"/>
      <c r="AA61" s="292"/>
      <c r="AB61" s="220"/>
      <c r="AC61" s="292"/>
      <c r="AD61" s="292"/>
      <c r="AE61" s="249"/>
      <c r="AF61" s="292"/>
      <c r="AG61" s="292"/>
      <c r="AH61" s="249"/>
      <c r="AI61" s="216"/>
      <c r="AJ61" s="246"/>
      <c r="AK61" s="210"/>
      <c r="AL61" s="212"/>
      <c r="AM61" s="163"/>
      <c r="AN61" s="500"/>
      <c r="AO61" s="163"/>
      <c r="AP61" s="503"/>
      <c r="AQ61" s="163"/>
      <c r="AR61" s="82"/>
      <c r="AS61" s="134"/>
      <c r="AT61" s="409"/>
      <c r="AU61" s="128"/>
      <c r="AV61" s="322"/>
      <c r="AW61" s="128"/>
      <c r="AX61" s="324"/>
    </row>
    <row r="62" spans="1:50">
      <c r="A62" s="97">
        <f t="shared" si="0"/>
        <v>49</v>
      </c>
      <c r="B62" s="297"/>
      <c r="C62" s="190"/>
      <c r="D62" s="112"/>
      <c r="E62" s="419"/>
      <c r="F62" s="419"/>
      <c r="G62" s="420"/>
      <c r="H62" s="298"/>
      <c r="I62" s="419"/>
      <c r="J62" s="275"/>
      <c r="K62" s="342"/>
      <c r="L62" s="163"/>
      <c r="M62" s="82"/>
      <c r="N62" s="82"/>
      <c r="O62" s="82"/>
      <c r="P62" s="82"/>
      <c r="Q62" s="82"/>
      <c r="R62" s="290"/>
      <c r="S62" s="282"/>
      <c r="T62" s="343"/>
      <c r="U62" s="106"/>
      <c r="V62" s="212"/>
      <c r="W62" s="291"/>
      <c r="X62" s="292"/>
      <c r="Y62" s="220"/>
      <c r="Z62" s="292"/>
      <c r="AA62" s="292"/>
      <c r="AB62" s="220"/>
      <c r="AC62" s="292"/>
      <c r="AD62" s="292"/>
      <c r="AE62" s="249"/>
      <c r="AF62" s="292"/>
      <c r="AG62" s="292"/>
      <c r="AH62" s="249"/>
      <c r="AI62" s="216"/>
      <c r="AJ62" s="246"/>
      <c r="AK62" s="209"/>
      <c r="AL62" s="212"/>
      <c r="AM62" s="163"/>
      <c r="AN62" s="500"/>
      <c r="AO62" s="163"/>
      <c r="AP62" s="503"/>
      <c r="AQ62" s="163"/>
      <c r="AR62" s="82"/>
      <c r="AS62" s="134"/>
      <c r="AT62" s="409"/>
      <c r="AU62" s="128"/>
      <c r="AV62" s="322"/>
      <c r="AW62" s="128"/>
      <c r="AX62" s="324"/>
    </row>
    <row r="63" spans="1:50">
      <c r="A63" s="97">
        <f t="shared" si="0"/>
        <v>50</v>
      </c>
      <c r="B63" s="297"/>
      <c r="C63" s="190"/>
      <c r="D63" s="112"/>
      <c r="E63" s="419"/>
      <c r="F63" s="419"/>
      <c r="G63" s="419"/>
      <c r="H63" s="299"/>
      <c r="I63" s="419"/>
      <c r="J63" s="301"/>
      <c r="K63" s="340"/>
      <c r="L63" s="158"/>
      <c r="M63" s="79"/>
      <c r="N63" s="79"/>
      <c r="O63" s="79"/>
      <c r="P63" s="79"/>
      <c r="Q63" s="79"/>
      <c r="R63" s="290"/>
      <c r="S63" s="280"/>
      <c r="T63" s="205"/>
      <c r="U63" s="106"/>
      <c r="V63" s="212"/>
      <c r="W63" s="295"/>
      <c r="X63" s="292"/>
      <c r="Y63" s="218"/>
      <c r="Z63" s="292"/>
      <c r="AA63" s="292"/>
      <c r="AB63" s="218"/>
      <c r="AC63" s="292"/>
      <c r="AD63" s="292"/>
      <c r="AE63" s="250"/>
      <c r="AF63" s="292"/>
      <c r="AG63" s="292"/>
      <c r="AH63" s="250"/>
      <c r="AI63" s="216"/>
      <c r="AJ63" s="246"/>
      <c r="AK63" s="209"/>
      <c r="AL63" s="212"/>
      <c r="AM63" s="163"/>
      <c r="AN63" s="500"/>
      <c r="AO63" s="163"/>
      <c r="AP63" s="503"/>
      <c r="AQ63" s="163"/>
      <c r="AR63" s="82"/>
      <c r="AS63" s="134"/>
      <c r="AT63" s="409"/>
      <c r="AU63" s="128"/>
      <c r="AV63" s="322"/>
      <c r="AW63" s="128"/>
      <c r="AX63" s="324"/>
    </row>
    <row r="64" spans="1:50">
      <c r="A64" s="97">
        <f t="shared" si="0"/>
        <v>51</v>
      </c>
      <c r="B64" s="297"/>
      <c r="C64" s="190"/>
      <c r="D64" s="112"/>
      <c r="E64" s="419"/>
      <c r="F64" s="419"/>
      <c r="G64" s="418"/>
      <c r="H64" s="298"/>
      <c r="I64" s="419"/>
      <c r="J64" s="275"/>
      <c r="K64" s="342"/>
      <c r="L64" s="162"/>
      <c r="M64" s="81"/>
      <c r="N64" s="81"/>
      <c r="O64" s="81"/>
      <c r="P64" s="81"/>
      <c r="Q64" s="81"/>
      <c r="R64" s="290"/>
      <c r="S64" s="281"/>
      <c r="T64" s="206"/>
      <c r="U64" s="106"/>
      <c r="V64" s="212"/>
      <c r="W64" s="291"/>
      <c r="X64" s="293"/>
      <c r="Y64" s="219"/>
      <c r="Z64" s="292"/>
      <c r="AA64" s="292"/>
      <c r="AB64" s="219"/>
      <c r="AC64" s="292"/>
      <c r="AD64" s="292"/>
      <c r="AE64" s="251"/>
      <c r="AF64" s="292"/>
      <c r="AG64" s="292"/>
      <c r="AH64" s="251"/>
      <c r="AI64" s="216"/>
      <c r="AJ64" s="246"/>
      <c r="AK64" s="209"/>
      <c r="AL64" s="212"/>
      <c r="AM64" s="163"/>
      <c r="AN64" s="500"/>
      <c r="AO64" s="163"/>
      <c r="AP64" s="503"/>
      <c r="AQ64" s="163"/>
      <c r="AR64" s="82"/>
      <c r="AS64" s="134"/>
      <c r="AT64" s="410"/>
      <c r="AU64" s="128"/>
      <c r="AV64" s="322"/>
      <c r="AW64" s="128"/>
      <c r="AX64" s="324"/>
    </row>
    <row r="65" spans="1:50">
      <c r="A65" s="97">
        <f t="shared" si="0"/>
        <v>52</v>
      </c>
      <c r="B65" s="297"/>
      <c r="C65" s="190"/>
      <c r="D65" s="112"/>
      <c r="E65" s="419"/>
      <c r="F65" s="419"/>
      <c r="G65" s="420"/>
      <c r="H65" s="298"/>
      <c r="I65" s="419"/>
      <c r="J65" s="275"/>
      <c r="K65" s="342"/>
      <c r="L65" s="163"/>
      <c r="M65" s="82"/>
      <c r="N65" s="82"/>
      <c r="O65" s="82"/>
      <c r="P65" s="82"/>
      <c r="Q65" s="82"/>
      <c r="R65" s="290"/>
      <c r="S65" s="282"/>
      <c r="T65" s="343"/>
      <c r="U65" s="106"/>
      <c r="V65" s="212"/>
      <c r="W65" s="295"/>
      <c r="X65" s="294"/>
      <c r="Y65" s="220"/>
      <c r="Z65" s="292"/>
      <c r="AA65" s="292"/>
      <c r="AB65" s="220"/>
      <c r="AC65" s="292"/>
      <c r="AD65" s="292"/>
      <c r="AE65" s="249"/>
      <c r="AF65" s="292"/>
      <c r="AG65" s="292"/>
      <c r="AH65" s="249"/>
      <c r="AI65" s="214"/>
      <c r="AJ65" s="126"/>
      <c r="AK65" s="209"/>
      <c r="AL65" s="257"/>
      <c r="AM65" s="158"/>
      <c r="AN65" s="501"/>
      <c r="AO65" s="158"/>
      <c r="AP65" s="164"/>
      <c r="AQ65" s="158"/>
      <c r="AR65" s="79"/>
      <c r="AS65" s="134"/>
      <c r="AT65" s="409"/>
      <c r="AU65" s="128"/>
      <c r="AV65" s="322"/>
      <c r="AW65" s="128"/>
      <c r="AX65" s="324"/>
    </row>
    <row r="66" spans="1:50">
      <c r="A66" s="97">
        <f t="shared" si="0"/>
        <v>53</v>
      </c>
      <c r="B66" s="297"/>
      <c r="C66" s="190"/>
      <c r="D66" s="112"/>
      <c r="E66" s="419"/>
      <c r="F66" s="419"/>
      <c r="G66" s="420"/>
      <c r="H66" s="298"/>
      <c r="I66" s="419"/>
      <c r="J66" s="275"/>
      <c r="K66" s="342"/>
      <c r="L66" s="163"/>
      <c r="M66" s="82"/>
      <c r="N66" s="82"/>
      <c r="O66" s="82"/>
      <c r="P66" s="82"/>
      <c r="Q66" s="82"/>
      <c r="R66" s="290"/>
      <c r="S66" s="282"/>
      <c r="T66" s="343"/>
      <c r="U66" s="106"/>
      <c r="V66" s="212"/>
      <c r="W66" s="296"/>
      <c r="X66" s="294"/>
      <c r="Y66" s="220"/>
      <c r="Z66" s="292"/>
      <c r="AA66" s="292"/>
      <c r="AB66" s="220"/>
      <c r="AC66" s="292"/>
      <c r="AD66" s="292"/>
      <c r="AE66" s="249"/>
      <c r="AF66" s="292"/>
      <c r="AG66" s="292"/>
      <c r="AH66" s="249"/>
      <c r="AI66" s="214"/>
      <c r="AJ66" s="126"/>
      <c r="AK66" s="209"/>
      <c r="AL66" s="212"/>
      <c r="AM66" s="80"/>
      <c r="AN66" s="164"/>
      <c r="AO66" s="158"/>
      <c r="AP66" s="164"/>
      <c r="AQ66" s="158"/>
      <c r="AR66" s="79"/>
      <c r="AS66" s="134"/>
      <c r="AT66" s="409"/>
      <c r="AU66" s="128"/>
      <c r="AV66" s="322"/>
      <c r="AW66" s="128"/>
      <c r="AX66" s="324"/>
    </row>
    <row r="67" spans="1:50">
      <c r="A67" s="97">
        <f t="shared" si="0"/>
        <v>54</v>
      </c>
      <c r="B67" s="297"/>
      <c r="C67" s="190"/>
      <c r="D67" s="112"/>
      <c r="E67" s="419"/>
      <c r="F67" s="419"/>
      <c r="G67" s="420"/>
      <c r="H67" s="298"/>
      <c r="I67" s="419"/>
      <c r="J67" s="275"/>
      <c r="K67" s="342"/>
      <c r="L67" s="163"/>
      <c r="M67" s="82"/>
      <c r="N67" s="82"/>
      <c r="O67" s="82"/>
      <c r="P67" s="82"/>
      <c r="Q67" s="82"/>
      <c r="R67" s="290"/>
      <c r="S67" s="282"/>
      <c r="T67" s="343"/>
      <c r="U67" s="102"/>
      <c r="V67" s="212"/>
      <c r="W67" s="291"/>
      <c r="X67" s="294"/>
      <c r="Y67" s="220"/>
      <c r="Z67" s="292"/>
      <c r="AA67" s="292"/>
      <c r="AB67" s="220"/>
      <c r="AC67" s="292"/>
      <c r="AD67" s="292"/>
      <c r="AE67" s="249"/>
      <c r="AF67" s="292"/>
      <c r="AG67" s="292"/>
      <c r="AH67" s="249"/>
      <c r="AI67" s="215"/>
      <c r="AJ67" s="247"/>
      <c r="AK67" s="209"/>
      <c r="AL67" s="212"/>
      <c r="AM67" s="162"/>
      <c r="AN67" s="499"/>
      <c r="AO67" s="162"/>
      <c r="AP67" s="502"/>
      <c r="AQ67" s="162"/>
      <c r="AR67" s="81"/>
      <c r="AS67" s="134"/>
      <c r="AT67" s="409"/>
      <c r="AU67" s="128"/>
      <c r="AV67" s="322"/>
      <c r="AW67" s="128"/>
      <c r="AX67" s="324"/>
    </row>
    <row r="68" spans="1:50">
      <c r="A68" s="97">
        <f t="shared" si="0"/>
        <v>55</v>
      </c>
      <c r="B68" s="297"/>
      <c r="C68" s="190"/>
      <c r="D68" s="112"/>
      <c r="E68" s="419"/>
      <c r="F68" s="419"/>
      <c r="G68" s="420"/>
      <c r="H68" s="299"/>
      <c r="I68" s="419"/>
      <c r="J68" s="301"/>
      <c r="K68" s="341"/>
      <c r="L68" s="163"/>
      <c r="M68" s="82"/>
      <c r="N68" s="82"/>
      <c r="O68" s="82"/>
      <c r="P68" s="82"/>
      <c r="Q68" s="82"/>
      <c r="R68" s="290"/>
      <c r="S68" s="282"/>
      <c r="T68" s="343"/>
      <c r="U68" s="106"/>
      <c r="V68" s="212"/>
      <c r="W68" s="291"/>
      <c r="X68" s="294"/>
      <c r="Y68" s="220"/>
      <c r="Z68" s="292"/>
      <c r="AA68" s="292"/>
      <c r="AB68" s="220"/>
      <c r="AC68" s="292"/>
      <c r="AD68" s="292"/>
      <c r="AE68" s="249"/>
      <c r="AF68" s="292"/>
      <c r="AG68" s="292"/>
      <c r="AH68" s="249"/>
      <c r="AI68" s="216"/>
      <c r="AJ68" s="246"/>
      <c r="AK68" s="209"/>
      <c r="AL68" s="212"/>
      <c r="AM68" s="163"/>
      <c r="AN68" s="500"/>
      <c r="AO68" s="163"/>
      <c r="AP68" s="503"/>
      <c r="AQ68" s="163"/>
      <c r="AR68" s="82"/>
      <c r="AS68" s="134"/>
      <c r="AT68" s="409"/>
      <c r="AU68" s="128"/>
      <c r="AV68" s="322"/>
      <c r="AW68" s="128"/>
      <c r="AX68" s="324"/>
    </row>
    <row r="69" spans="1:50">
      <c r="A69" s="97">
        <f t="shared" si="0"/>
        <v>56</v>
      </c>
      <c r="B69" s="297"/>
      <c r="C69" s="190"/>
      <c r="D69" s="112"/>
      <c r="E69" s="372"/>
      <c r="F69" s="372"/>
      <c r="G69" s="373"/>
      <c r="H69" s="298"/>
      <c r="I69" s="373"/>
      <c r="J69" s="275"/>
      <c r="K69" s="342"/>
      <c r="L69" s="163"/>
      <c r="M69" s="82"/>
      <c r="N69" s="82"/>
      <c r="O69" s="82"/>
      <c r="P69" s="82"/>
      <c r="Q69" s="82"/>
      <c r="R69" s="290"/>
      <c r="S69" s="282"/>
      <c r="T69" s="343"/>
      <c r="U69" s="106"/>
      <c r="V69" s="212"/>
      <c r="W69" s="296"/>
      <c r="X69" s="294"/>
      <c r="Y69" s="220"/>
      <c r="Z69" s="292"/>
      <c r="AA69" s="292"/>
      <c r="AB69" s="220"/>
      <c r="AC69" s="292"/>
      <c r="AD69" s="292"/>
      <c r="AE69" s="249"/>
      <c r="AF69" s="292"/>
      <c r="AG69" s="292"/>
      <c r="AH69" s="249"/>
      <c r="AI69" s="214"/>
      <c r="AJ69" s="126"/>
      <c r="AK69" s="209"/>
      <c r="AL69" s="212"/>
      <c r="AM69" s="80"/>
      <c r="AN69" s="164"/>
      <c r="AO69" s="158"/>
      <c r="AP69" s="164"/>
      <c r="AQ69" s="158"/>
      <c r="AR69" s="79"/>
      <c r="AS69" s="134"/>
      <c r="AT69" s="330"/>
      <c r="AU69" s="128"/>
      <c r="AV69" s="322"/>
      <c r="AW69" s="128"/>
      <c r="AX69" s="324"/>
    </row>
    <row r="70" spans="1:50">
      <c r="A70" s="97">
        <f t="shared" si="0"/>
        <v>57</v>
      </c>
      <c r="B70" s="297"/>
      <c r="C70" s="190"/>
      <c r="D70" s="113"/>
      <c r="E70" s="372"/>
      <c r="F70" s="372"/>
      <c r="G70" s="373"/>
      <c r="H70" s="298"/>
      <c r="I70" s="372"/>
      <c r="J70" s="275"/>
      <c r="K70" s="342"/>
      <c r="L70" s="163"/>
      <c r="M70" s="82"/>
      <c r="N70" s="82"/>
      <c r="O70" s="82"/>
      <c r="P70" s="82"/>
      <c r="Q70" s="82"/>
      <c r="R70" s="290"/>
      <c r="S70" s="282"/>
      <c r="T70" s="343"/>
      <c r="U70" s="102"/>
      <c r="V70" s="212"/>
      <c r="W70" s="291"/>
      <c r="X70" s="294"/>
      <c r="Y70" s="220"/>
      <c r="Z70" s="292"/>
      <c r="AA70" s="292"/>
      <c r="AB70" s="220"/>
      <c r="AC70" s="292"/>
      <c r="AD70" s="292"/>
      <c r="AE70" s="249"/>
      <c r="AF70" s="292"/>
      <c r="AG70" s="292"/>
      <c r="AH70" s="249"/>
      <c r="AI70" s="215"/>
      <c r="AJ70" s="247"/>
      <c r="AK70" s="209"/>
      <c r="AL70" s="212"/>
      <c r="AM70" s="162"/>
      <c r="AN70" s="499"/>
      <c r="AO70" s="162"/>
      <c r="AP70" s="502"/>
      <c r="AQ70" s="162"/>
      <c r="AR70" s="81"/>
      <c r="AS70" s="134"/>
      <c r="AT70" s="330"/>
      <c r="AU70" s="128"/>
      <c r="AV70" s="322"/>
      <c r="AW70" s="128"/>
      <c r="AX70" s="324"/>
    </row>
    <row r="71" spans="1:50">
      <c r="A71" s="97">
        <f t="shared" si="0"/>
        <v>58</v>
      </c>
      <c r="B71" s="297"/>
      <c r="C71" s="190"/>
      <c r="D71" s="112"/>
      <c r="E71" s="372"/>
      <c r="F71" s="372"/>
      <c r="G71" s="373"/>
      <c r="H71" s="299"/>
      <c r="I71" s="373"/>
      <c r="J71" s="301"/>
      <c r="K71" s="341"/>
      <c r="L71" s="163"/>
      <c r="M71" s="82"/>
      <c r="N71" s="82"/>
      <c r="O71" s="82"/>
      <c r="P71" s="82"/>
      <c r="Q71" s="82"/>
      <c r="R71" s="290"/>
      <c r="S71" s="282"/>
      <c r="T71" s="343"/>
      <c r="U71" s="106"/>
      <c r="V71" s="212"/>
      <c r="W71" s="291"/>
      <c r="X71" s="294"/>
      <c r="Y71" s="220"/>
      <c r="Z71" s="292"/>
      <c r="AA71" s="292"/>
      <c r="AB71" s="220"/>
      <c r="AC71" s="292"/>
      <c r="AD71" s="292"/>
      <c r="AE71" s="249"/>
      <c r="AF71" s="292"/>
      <c r="AG71" s="292"/>
      <c r="AH71" s="249"/>
      <c r="AI71" s="216"/>
      <c r="AJ71" s="246"/>
      <c r="AK71" s="209"/>
      <c r="AL71" s="212"/>
      <c r="AM71" s="163"/>
      <c r="AN71" s="500"/>
      <c r="AO71" s="163"/>
      <c r="AP71" s="503"/>
      <c r="AQ71" s="163"/>
      <c r="AR71" s="82"/>
      <c r="AS71" s="134"/>
      <c r="AT71" s="330"/>
      <c r="AU71" s="128"/>
      <c r="AV71" s="322"/>
      <c r="AW71" s="128"/>
      <c r="AX71" s="324"/>
    </row>
    <row r="72" spans="1:50">
      <c r="A72" s="97">
        <f t="shared" si="0"/>
        <v>59</v>
      </c>
      <c r="B72" s="297"/>
      <c r="C72" s="190"/>
      <c r="D72" s="112"/>
      <c r="E72" s="372"/>
      <c r="F72" s="372"/>
      <c r="G72" s="372"/>
      <c r="H72" s="300"/>
      <c r="I72" s="372"/>
      <c r="J72" s="301"/>
      <c r="K72" s="341"/>
      <c r="L72" s="158"/>
      <c r="M72" s="79"/>
      <c r="N72" s="79"/>
      <c r="O72" s="79"/>
      <c r="P72" s="79"/>
      <c r="Q72" s="79"/>
      <c r="R72" s="290"/>
      <c r="S72" s="280"/>
      <c r="T72" s="205"/>
      <c r="U72" s="106"/>
      <c r="V72" s="212"/>
      <c r="W72" s="291"/>
      <c r="X72" s="294"/>
      <c r="Y72" s="218"/>
      <c r="Z72" s="292"/>
      <c r="AA72" s="292"/>
      <c r="AB72" s="218"/>
      <c r="AC72" s="292"/>
      <c r="AD72" s="292"/>
      <c r="AE72" s="250"/>
      <c r="AF72" s="292"/>
      <c r="AG72" s="292"/>
      <c r="AH72" s="250"/>
      <c r="AI72" s="216"/>
      <c r="AJ72" s="246"/>
      <c r="AK72" s="209"/>
      <c r="AL72" s="212"/>
      <c r="AM72" s="163"/>
      <c r="AN72" s="500"/>
      <c r="AO72" s="163"/>
      <c r="AP72" s="503"/>
      <c r="AQ72" s="163"/>
      <c r="AR72" s="82"/>
      <c r="AS72" s="134"/>
      <c r="AT72" s="330"/>
      <c r="AU72" s="128"/>
      <c r="AV72" s="322"/>
      <c r="AW72" s="128"/>
      <c r="AX72" s="324"/>
    </row>
    <row r="73" spans="1:50" ht="14.25" thickBot="1">
      <c r="A73" s="348">
        <f t="shared" si="0"/>
        <v>60</v>
      </c>
      <c r="B73" s="191"/>
      <c r="C73" s="191"/>
      <c r="D73" s="349"/>
      <c r="E73" s="98"/>
      <c r="F73" s="98"/>
      <c r="G73" s="98"/>
      <c r="H73" s="374"/>
      <c r="I73" s="98"/>
      <c r="J73" s="375"/>
      <c r="K73" s="376"/>
      <c r="L73" s="377"/>
      <c r="M73" s="378"/>
      <c r="N73" s="378"/>
      <c r="O73" s="378"/>
      <c r="P73" s="378"/>
      <c r="Q73" s="378"/>
      <c r="R73" s="379"/>
      <c r="S73" s="380"/>
      <c r="T73" s="381"/>
      <c r="U73" s="108"/>
      <c r="V73" s="213"/>
      <c r="W73" s="474"/>
      <c r="X73" s="382"/>
      <c r="Y73" s="383"/>
      <c r="Z73" s="382"/>
      <c r="AA73" s="382"/>
      <c r="AB73" s="383"/>
      <c r="AC73" s="382"/>
      <c r="AD73" s="382"/>
      <c r="AE73" s="384"/>
      <c r="AF73" s="382"/>
      <c r="AG73" s="382"/>
      <c r="AH73" s="384"/>
      <c r="AI73" s="263"/>
      <c r="AJ73" s="217"/>
      <c r="AK73" s="211"/>
      <c r="AL73" s="213"/>
      <c r="AM73" s="165"/>
      <c r="AN73" s="454"/>
      <c r="AO73" s="165"/>
      <c r="AP73" s="504"/>
      <c r="AQ73" s="165"/>
      <c r="AR73" s="115"/>
      <c r="AS73" s="109"/>
      <c r="AT73" s="331"/>
      <c r="AU73" s="325"/>
      <c r="AV73" s="326"/>
      <c r="AW73" s="325"/>
      <c r="AX73" s="327"/>
    </row>
    <row r="74" spans="1:50">
      <c r="B74" s="462" t="s">
        <v>197</v>
      </c>
      <c r="C74" s="462" t="s">
        <v>197</v>
      </c>
      <c r="D74" s="462" t="s">
        <v>197</v>
      </c>
      <c r="E74" s="203"/>
      <c r="Q74" s="65"/>
    </row>
    <row r="75" spans="1:50">
      <c r="B75" s="464" t="s">
        <v>292</v>
      </c>
      <c r="C75" s="464" t="s">
        <v>293</v>
      </c>
      <c r="D75" s="465">
        <v>33230</v>
      </c>
    </row>
  </sheetData>
  <mergeCells count="46">
    <mergeCell ref="AM10:AN10"/>
    <mergeCell ref="AM11:AN11"/>
    <mergeCell ref="AU9:AX10"/>
    <mergeCell ref="AU11:AV11"/>
    <mergeCell ref="AW11:AX11"/>
    <mergeCell ref="AS9:AT10"/>
    <mergeCell ref="AO10:AP10"/>
    <mergeCell ref="AQ10:AR10"/>
    <mergeCell ref="AQ11:AR11"/>
    <mergeCell ref="AM9:AR9"/>
    <mergeCell ref="E9:E13"/>
    <mergeCell ref="D9:D13"/>
    <mergeCell ref="C9:C13"/>
    <mergeCell ref="A7:B7"/>
    <mergeCell ref="C3:F3"/>
    <mergeCell ref="C4:F4"/>
    <mergeCell ref="C5:F5"/>
    <mergeCell ref="C6:F6"/>
    <mergeCell ref="C7:F7"/>
    <mergeCell ref="A3:B3"/>
    <mergeCell ref="A5:B5"/>
    <mergeCell ref="A6:B6"/>
    <mergeCell ref="A9:A13"/>
    <mergeCell ref="B9:B13"/>
    <mergeCell ref="A4:B4"/>
    <mergeCell ref="Q11:R11"/>
    <mergeCell ref="J9:J13"/>
    <mergeCell ref="U9:V10"/>
    <mergeCell ref="S11:T11"/>
    <mergeCell ref="S9:T10"/>
    <mergeCell ref="AK10:AL10"/>
    <mergeCell ref="W9:AL9"/>
    <mergeCell ref="A1:F1"/>
    <mergeCell ref="AF11:AH11"/>
    <mergeCell ref="AI11:AJ11"/>
    <mergeCell ref="W10:AJ10"/>
    <mergeCell ref="AK11:AL11"/>
    <mergeCell ref="AC11:AE11"/>
    <mergeCell ref="Z11:AB11"/>
    <mergeCell ref="W11:Y11"/>
    <mergeCell ref="F9:F13"/>
    <mergeCell ref="G9:G13"/>
    <mergeCell ref="H9:H13"/>
    <mergeCell ref="K9:R10"/>
    <mergeCell ref="I9:I13"/>
    <mergeCell ref="U11:V11"/>
  </mergeCells>
  <phoneticPr fontId="27"/>
  <pageMargins left="0.7" right="0.7" top="0.75" bottom="0.75" header="0.3" footer="0.3"/>
  <pageSetup paperSize="9" orientation="portrait" horizontalDpi="1200" verticalDpi="1200" r:id="rId1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>
  <sheetPr codeName="Sheet2"/>
  <dimension ref="A1:AO73"/>
  <sheetViews>
    <sheetView workbookViewId="0">
      <selection sqref="A1:U1"/>
    </sheetView>
  </sheetViews>
  <sheetFormatPr defaultColWidth="8.875" defaultRowHeight="13.5"/>
  <cols>
    <col min="1" max="1" width="3.375" bestFit="1" customWidth="1"/>
    <col min="2" max="2" width="9.125" customWidth="1"/>
    <col min="3" max="3" width="11" bestFit="1" customWidth="1"/>
    <col min="4" max="4" width="4.125" bestFit="1" customWidth="1"/>
    <col min="5" max="5" width="8.375" bestFit="1" customWidth="1"/>
    <col min="6" max="6" width="8.625" customWidth="1"/>
    <col min="7" max="7" width="5.375" bestFit="1" customWidth="1"/>
    <col min="8" max="9" width="8" bestFit="1" customWidth="1"/>
    <col min="10" max="10" width="5.625" customWidth="1"/>
    <col min="11" max="11" width="7" bestFit="1" customWidth="1"/>
    <col min="12" max="21" width="8.625" customWidth="1"/>
    <col min="22" max="24" width="5.375" customWidth="1"/>
    <col min="25" max="49" width="9" customWidth="1"/>
    <col min="54" max="54" width="9" customWidth="1"/>
    <col min="152" max="152" width="9" customWidth="1"/>
  </cols>
  <sheetData>
    <row r="1" spans="1:30" ht="14.25">
      <c r="A1" s="591" t="str">
        <f>IF(入力!C6="","",入力!C6)&amp;"バレーボール体力指数"</f>
        <v>●●チームバレーボール体力指数</v>
      </c>
      <c r="B1" s="591"/>
      <c r="C1" s="591"/>
      <c r="D1" s="591"/>
      <c r="E1" s="591"/>
      <c r="F1" s="591"/>
      <c r="G1" s="591"/>
      <c r="H1" s="591"/>
      <c r="I1" s="591"/>
      <c r="J1" s="591"/>
      <c r="K1" s="591"/>
      <c r="L1" s="591"/>
      <c r="M1" s="591"/>
      <c r="N1" s="591"/>
      <c r="O1" s="591"/>
      <c r="P1" s="591"/>
      <c r="Q1" s="591"/>
      <c r="R1" s="591"/>
      <c r="S1" s="591"/>
      <c r="T1" s="591"/>
      <c r="U1" s="591"/>
      <c r="V1" s="91"/>
      <c r="W1" s="91"/>
      <c r="X1" s="91"/>
    </row>
    <row r="2" spans="1:30" ht="14.25" thickBot="1">
      <c r="A2" s="592" t="str">
        <f>IF(入力!C4="","",入力!C4)&amp;"　"&amp;IF(入力!C5="","",入力!C5)</f>
        <v>2016.01.01　●●トレーニングセンター</v>
      </c>
      <c r="B2" s="592"/>
      <c r="C2" s="592"/>
      <c r="D2" s="592"/>
      <c r="E2" s="592"/>
      <c r="F2" s="592"/>
      <c r="G2" s="592"/>
      <c r="H2" s="592"/>
      <c r="I2" s="592"/>
      <c r="J2" s="592"/>
      <c r="K2" s="592"/>
      <c r="L2" s="592"/>
      <c r="M2" s="592"/>
      <c r="N2" s="592"/>
      <c r="O2" s="592"/>
      <c r="P2" s="592"/>
      <c r="Q2" s="592"/>
      <c r="R2" s="592"/>
      <c r="S2" s="592"/>
      <c r="T2" s="592"/>
      <c r="U2" s="592"/>
      <c r="V2" s="92"/>
      <c r="W2" s="92"/>
      <c r="X2" s="92"/>
      <c r="Y2" s="65"/>
    </row>
    <row r="3" spans="1:30" ht="13.5" customHeight="1">
      <c r="A3" s="596" t="s">
        <v>33</v>
      </c>
      <c r="B3" s="526" t="s">
        <v>46</v>
      </c>
      <c r="C3" s="526" t="s">
        <v>65</v>
      </c>
      <c r="D3" s="526" t="s">
        <v>47</v>
      </c>
      <c r="E3" s="526" t="s">
        <v>68</v>
      </c>
      <c r="F3" s="598" t="s">
        <v>255</v>
      </c>
      <c r="G3" s="526" t="s">
        <v>66</v>
      </c>
      <c r="H3" s="526" t="s">
        <v>67</v>
      </c>
      <c r="I3" s="526" t="s">
        <v>55</v>
      </c>
      <c r="J3" s="526" t="s">
        <v>13</v>
      </c>
      <c r="K3" s="526" t="s">
        <v>147</v>
      </c>
      <c r="L3" s="588" t="s">
        <v>144</v>
      </c>
      <c r="M3" s="593" t="s">
        <v>146</v>
      </c>
      <c r="N3" s="99" t="s">
        <v>48</v>
      </c>
      <c r="O3" s="99" t="s">
        <v>49</v>
      </c>
      <c r="P3" s="99" t="s">
        <v>275</v>
      </c>
      <c r="Q3" s="99" t="s">
        <v>50</v>
      </c>
      <c r="R3" s="100" t="s">
        <v>54</v>
      </c>
      <c r="S3" s="100" t="s">
        <v>51</v>
      </c>
      <c r="T3" s="100" t="s">
        <v>52</v>
      </c>
      <c r="U3" s="101" t="s">
        <v>53</v>
      </c>
    </row>
    <row r="4" spans="1:30">
      <c r="A4" s="597"/>
      <c r="B4" s="527"/>
      <c r="C4" s="527"/>
      <c r="D4" s="527"/>
      <c r="E4" s="527"/>
      <c r="F4" s="599"/>
      <c r="G4" s="527"/>
      <c r="H4" s="527"/>
      <c r="I4" s="527"/>
      <c r="J4" s="527"/>
      <c r="K4" s="527"/>
      <c r="L4" s="589"/>
      <c r="M4" s="594"/>
      <c r="N4" s="1" t="s">
        <v>36</v>
      </c>
      <c r="O4" s="1" t="s">
        <v>36</v>
      </c>
      <c r="P4" s="1" t="s">
        <v>36</v>
      </c>
      <c r="Q4" s="1" t="s">
        <v>36</v>
      </c>
      <c r="R4" s="1" t="s">
        <v>36</v>
      </c>
      <c r="S4" s="1" t="s">
        <v>36</v>
      </c>
      <c r="T4" s="1" t="s">
        <v>36</v>
      </c>
      <c r="U4" s="93" t="s">
        <v>36</v>
      </c>
    </row>
    <row r="5" spans="1:30">
      <c r="A5" s="597"/>
      <c r="B5" s="528"/>
      <c r="C5" s="528"/>
      <c r="D5" s="528"/>
      <c r="E5" s="528"/>
      <c r="F5" s="599"/>
      <c r="G5" s="528"/>
      <c r="H5" s="528"/>
      <c r="I5" s="528"/>
      <c r="J5" s="528"/>
      <c r="K5" s="528"/>
      <c r="L5" s="590"/>
      <c r="M5" s="595"/>
      <c r="N5" s="2" t="s">
        <v>91</v>
      </c>
      <c r="O5" s="2" t="s">
        <v>91</v>
      </c>
      <c r="P5" s="2" t="s">
        <v>93</v>
      </c>
      <c r="Q5" s="2" t="s">
        <v>92</v>
      </c>
      <c r="R5" s="2" t="s">
        <v>92</v>
      </c>
      <c r="S5" s="2" t="s">
        <v>93</v>
      </c>
      <c r="T5" s="2" t="s">
        <v>142</v>
      </c>
      <c r="U5" s="94" t="s">
        <v>140</v>
      </c>
    </row>
    <row r="6" spans="1:30">
      <c r="A6" s="95">
        <f>IF(入力!A14="","",入力!A14)</f>
        <v>1</v>
      </c>
      <c r="B6" s="345" t="str">
        <f>IF(入力!B14="","",入力!B14)</f>
        <v/>
      </c>
      <c r="C6" s="112" t="str">
        <f>IF(入力!D14="","",入力!D14)</f>
        <v/>
      </c>
      <c r="D6" s="345" t="str">
        <f ca="1">IF(C6="","",VLOOKUP(DATEDIF(C6,DATE(IF(MONTH(TODAY())&lt;=3,YEAR(TODAY())-1,YEAR(TODAY())),4,1),"Y"),{0,"幼児";6,"小１";7,"小２";8,"小３";9,"小４";10,"小５";11,"小６";12,"中１";13,"中２";14,"中３";15,"高１";16,"高２";17,"高３";18,""},2,1))</f>
        <v/>
      </c>
      <c r="E6" s="345" t="str">
        <f>IF(入力!G14="","",入力!G14)</f>
        <v/>
      </c>
      <c r="F6" s="345" t="str">
        <f>IF(入力!H14="","",入力!H14)</f>
        <v/>
      </c>
      <c r="G6" s="345" t="str">
        <f>IF(入力!I14="","",入力!I14)</f>
        <v/>
      </c>
      <c r="H6" s="345" t="str">
        <f>IF(入力!J14="","",入力!J14)</f>
        <v/>
      </c>
      <c r="I6" s="79" t="str">
        <f>IF(入力!K14="","",入力!K14)</f>
        <v/>
      </c>
      <c r="J6" s="79" t="str">
        <f>IF(入力!L14="","",入力!L14)</f>
        <v/>
      </c>
      <c r="K6" s="79" t="str">
        <f>IF(OR(入力!K14="",入力!L14=""),"",(入力!L14/POWER(入力!K14/100,2)))</f>
        <v/>
      </c>
      <c r="L6" s="79" t="str">
        <f>IF(OR(入力!M14="",入力!N14=""),"",((4.57/(1.0868-0.00133*(入力!M14+入力!N14))-4.142)*100))</f>
        <v/>
      </c>
      <c r="M6" s="80" t="str">
        <f>IF(OR(入力!L14="",入力!M14="",入力!N14=""),"",(入力!L14-(入力!L14*(4.57/(1.0868-0.00133*(入力!M14+入力!N14))-4.142)*100)/100))</f>
        <v/>
      </c>
      <c r="N6" s="102" t="str">
        <f>IF(入力!S14="",IF(入力!T14="","",入力!T14),IF(入力!T14="",入力!S14,IF(入力!S14&gt;入力!T14,入力!T14,入力!S14)))</f>
        <v/>
      </c>
      <c r="O6" s="103" t="str">
        <f>IF(入力!U14="",IF(入力!V14="","",入力!V14),IF(入力!V14="",入力!U14,IF(入力!U14&gt;入力!V14,入力!V14,入力!U14)))</f>
        <v/>
      </c>
      <c r="P6" s="103" t="str">
        <f>IF(入力!AI14="",IF(入力!AJ14="","",入力!AJ14),IF(入力!AJ14="",入力!AI14,IF(入力!AI14&gt;入力!AJ14,入力!AI14,入力!AJ14)))</f>
        <v/>
      </c>
      <c r="Q6" s="104" t="str">
        <f>IF(入力!Y14="", IF(入力!W14="",IF(入力!X14="","",入力!X14-入力!Q14),IF(入力!X14="",入力!W14-入力!Q14,IF(入力!W14&gt;入力!X14,入力!W14-入力!Q14,入力!X14-入力!Q14))),入力!Y14)</f>
        <v/>
      </c>
      <c r="R6" s="104" t="str">
        <f>IF(入力!AB14="", IF(入力!Z14="",IF(入力!AA14="","",入力!AA14-入力!Q14),IF(入力!AA14="",入力!Z14-入力!Q14,IF(入力!Z14&gt;入力!AA14,入力!Z14-入力!Q14,入力!AA14-入力!Q14))),入力!AB14)</f>
        <v/>
      </c>
      <c r="S6" s="103" t="str">
        <f>IF(入力!AK14="",IF(入力!AL14="","",入力!AL14),IF(入力!AL14="",入力!AK14,IF(入力!AK14&gt;入力!AL14,入力!AK14,入力!AL14)))</f>
        <v/>
      </c>
      <c r="T6" s="104" t="str">
        <f>IF(入力!AT14="","",入力!AT14)</f>
        <v/>
      </c>
      <c r="U6" s="105" t="str">
        <f>IF(入力!AS14="","",入力!AS14)</f>
        <v/>
      </c>
    </row>
    <row r="7" spans="1:30">
      <c r="A7" s="95">
        <f>IF(入力!A15="","",入力!A15)</f>
        <v>2</v>
      </c>
      <c r="B7" s="345" t="str">
        <f>IF(入力!B15="","",入力!B15)</f>
        <v/>
      </c>
      <c r="C7" s="112" t="str">
        <f>IF(入力!D15="","",入力!D15)</f>
        <v/>
      </c>
      <c r="D7" s="345" t="str">
        <f ca="1">IF(C7="","",VLOOKUP(DATEDIF(C7,DATE(IF(MONTH(TODAY())&lt;=3,YEAR(TODAY())-1,YEAR(TODAY())),4,1),"Y"),{0,"幼児";6,"小１";7,"小２";8,"小３";9,"小４";10,"小５";11,"小６";12,"中１";13,"中２";14,"中３";15,"高１";16,"高２";17,"高３";18,""},2,1))</f>
        <v/>
      </c>
      <c r="E7" s="345" t="str">
        <f>IF(入力!G15="","",入力!G15)</f>
        <v/>
      </c>
      <c r="F7" s="345" t="str">
        <f>IF(入力!H15="","",入力!H15)</f>
        <v/>
      </c>
      <c r="G7" s="345" t="str">
        <f>IF(入力!I15="","",入力!I15)</f>
        <v/>
      </c>
      <c r="H7" s="345" t="str">
        <f>IF(入力!J15="","",入力!J15)</f>
        <v/>
      </c>
      <c r="I7" s="79" t="str">
        <f>IF(入力!K15="","",入力!K15)</f>
        <v/>
      </c>
      <c r="J7" s="79" t="str">
        <f>IF(入力!L15="","",入力!L15)</f>
        <v/>
      </c>
      <c r="K7" s="79" t="str">
        <f>IF(OR(入力!K15="",入力!L15=""),"",(入力!L15/POWER(入力!K15/100,2)))</f>
        <v/>
      </c>
      <c r="L7" s="79" t="str">
        <f>IF(OR(入力!M15="",入力!N15=""),"",((4.57/(1.0868-0.00133*(入力!M15+入力!N15))-4.142)*100))</f>
        <v/>
      </c>
      <c r="M7" s="80" t="str">
        <f>IF(OR(入力!L15="",入力!M15="",入力!N15=""),"",(入力!L15-(入力!L15*(4.57/(1.0868-0.00133*(入力!M15+入力!N15))-4.142)*100)/100))</f>
        <v/>
      </c>
      <c r="N7" s="102" t="str">
        <f>IF(入力!S15="",IF(入力!T15="","",入力!T15),IF(入力!T15="",入力!S15,IF(入力!S15&gt;入力!T15,入力!T15,入力!S15)))</f>
        <v/>
      </c>
      <c r="O7" s="103" t="str">
        <f>IF(入力!U15="",IF(入力!V15="","",入力!V15),IF(入力!V15="",入力!U15,IF(入力!U15&gt;入力!V15,入力!V15,入力!U15)))</f>
        <v/>
      </c>
      <c r="P7" s="103" t="str">
        <f>IF(入力!AI15="",IF(入力!AJ15="","",入力!AJ15),IF(入力!AJ15="",入力!AI15,IF(入力!AI15&gt;入力!AJ15,入力!AI15,入力!AJ15)))</f>
        <v/>
      </c>
      <c r="Q7" s="104" t="str">
        <f>IF(入力!Y15="", IF(入力!W15="",IF(入力!X15="","",入力!X15-入力!Q15),IF(入力!X15="",入力!W15-入力!Q15,IF(入力!W15&gt;入力!X15,入力!W15-入力!Q15,入力!X15-入力!Q15))),入力!Y15)</f>
        <v/>
      </c>
      <c r="R7" s="104" t="str">
        <f>IF(入力!AB15="", IF(入力!Z15="",IF(入力!AA15="","",入力!AA15-入力!Q15),IF(入力!AA15="",入力!Z15-入力!Q15,IF(入力!Z15&gt;入力!AA15,入力!Z15-入力!Q15,入力!AA15-入力!Q15))),入力!AB15)</f>
        <v/>
      </c>
      <c r="S7" s="103" t="str">
        <f>IF(入力!AK15="",IF(入力!AL15="","",入力!AL15),IF(入力!AL15="",入力!AK15,IF(入力!AK15&gt;入力!AL15,入力!AK15,入力!AL15)))</f>
        <v/>
      </c>
      <c r="T7" s="104" t="str">
        <f>IF(入力!AT15="","",入力!AT15)</f>
        <v/>
      </c>
      <c r="U7" s="105" t="str">
        <f>IF(入力!AS15="","",入力!AS15)</f>
        <v/>
      </c>
    </row>
    <row r="8" spans="1:30">
      <c r="A8" s="95">
        <f>IF(入力!A16="","",入力!A16)</f>
        <v>3</v>
      </c>
      <c r="B8" s="345" t="str">
        <f>IF(入力!B16="","",入力!B16)</f>
        <v/>
      </c>
      <c r="C8" s="112" t="str">
        <f>IF(入力!D16="","",入力!D16)</f>
        <v/>
      </c>
      <c r="D8" s="345" t="str">
        <f ca="1">IF(C8="","",VLOOKUP(DATEDIF(C8,DATE(IF(MONTH(TODAY())&lt;=3,YEAR(TODAY())-1,YEAR(TODAY())),4,1),"Y"),{0,"幼児";6,"小１";7,"小２";8,"小３";9,"小４";10,"小５";11,"小６";12,"中１";13,"中２";14,"中３";15,"高１";16,"高２";17,"高３";18,""},2,1))</f>
        <v/>
      </c>
      <c r="E8" s="345" t="str">
        <f>IF(入力!G16="","",入力!G16)</f>
        <v/>
      </c>
      <c r="F8" s="345" t="str">
        <f>IF(入力!H16="","",入力!H16)</f>
        <v/>
      </c>
      <c r="G8" s="345" t="str">
        <f>IF(入力!I16="","",入力!I16)</f>
        <v/>
      </c>
      <c r="H8" s="345" t="str">
        <f>IF(入力!J16="","",入力!J16)</f>
        <v/>
      </c>
      <c r="I8" s="79" t="str">
        <f>IF(入力!K16="","",入力!K16)</f>
        <v/>
      </c>
      <c r="J8" s="79" t="str">
        <f>IF(入力!L16="","",入力!L16)</f>
        <v/>
      </c>
      <c r="K8" s="79" t="str">
        <f>IF(OR(入力!K16="",入力!L16=""),"",(入力!L16/POWER(入力!K16/100,2)))</f>
        <v/>
      </c>
      <c r="L8" s="79" t="str">
        <f>IF(OR(入力!M16="",入力!N16=""),"",((4.57/(1.0868-0.00133*(入力!M16+入力!N16))-4.142)*100))</f>
        <v/>
      </c>
      <c r="M8" s="80" t="str">
        <f>IF(OR(入力!L16="",入力!M16="",入力!N16=""),"",(入力!L16-(入力!L16*(4.57/(1.0868-0.00133*(入力!M16+入力!N16))-4.142)*100)/100))</f>
        <v/>
      </c>
      <c r="N8" s="102" t="str">
        <f>IF(入力!S16="",IF(入力!T16="","",入力!T16),IF(入力!T16="",入力!S16,IF(入力!S16&gt;入力!T16,入力!T16,入力!S16)))</f>
        <v/>
      </c>
      <c r="O8" s="103" t="str">
        <f>IF(入力!U16="",IF(入力!V16="","",入力!V16),IF(入力!V16="",入力!U16,IF(入力!U16&gt;入力!V16,入力!V16,入力!U16)))</f>
        <v/>
      </c>
      <c r="P8" s="103" t="str">
        <f>IF(入力!AI16="",IF(入力!AJ16="","",入力!AJ16),IF(入力!AJ16="",入力!AI16,IF(入力!AI16&gt;入力!AJ16,入力!AI16,入力!AJ16)))</f>
        <v/>
      </c>
      <c r="Q8" s="104" t="str">
        <f>IF(入力!Y16="", IF(入力!W16="",IF(入力!X16="","",入力!X16-入力!Q16),IF(入力!X16="",入力!W16-入力!Q16,IF(入力!W16&gt;入力!X16,入力!W16-入力!Q16,入力!X16-入力!Q16))),入力!Y16)</f>
        <v/>
      </c>
      <c r="R8" s="104" t="str">
        <f>IF(入力!AB16="", IF(入力!Z16="",IF(入力!AA16="","",入力!AA16-入力!Q16),IF(入力!AA16="",入力!Z16-入力!Q16,IF(入力!Z16&gt;入力!AA16,入力!Z16-入力!Q16,入力!AA16-入力!Q16))),入力!AB16)</f>
        <v/>
      </c>
      <c r="S8" s="103" t="str">
        <f>IF(入力!AK16="",IF(入力!AL16="","",入力!AL16),IF(入力!AL16="",入力!AK16,IF(入力!AK16&gt;入力!AL16,入力!AK16,入力!AL16)))</f>
        <v/>
      </c>
      <c r="T8" s="104" t="str">
        <f>IF(入力!AT16="","",入力!AT16)</f>
        <v/>
      </c>
      <c r="U8" s="105" t="str">
        <f>IF(入力!AS16="","",入力!AS16)</f>
        <v/>
      </c>
    </row>
    <row r="9" spans="1:30">
      <c r="A9" s="95">
        <f>IF(入力!A17="","",入力!A17)</f>
        <v>4</v>
      </c>
      <c r="B9" s="345" t="str">
        <f>IF(入力!B17="","",入力!B17)</f>
        <v/>
      </c>
      <c r="C9" s="112" t="str">
        <f>IF(入力!D17="","",入力!D17)</f>
        <v/>
      </c>
      <c r="D9" s="345" t="str">
        <f ca="1">IF(C9="","",VLOOKUP(DATEDIF(C9,DATE(IF(MONTH(TODAY())&lt;=3,YEAR(TODAY())-1,YEAR(TODAY())),4,1),"Y"),{0,"幼児";6,"小１";7,"小２";8,"小３";9,"小４";10,"小５";11,"小６";12,"中１";13,"中２";14,"中３";15,"高１";16,"高２";17,"高３";18,""},2,1))</f>
        <v/>
      </c>
      <c r="E9" s="345" t="str">
        <f>IF(入力!G17="","",入力!G17)</f>
        <v/>
      </c>
      <c r="F9" s="345" t="str">
        <f>IF(入力!H17="","",入力!H17)</f>
        <v/>
      </c>
      <c r="G9" s="345" t="str">
        <f>IF(入力!I17="","",入力!I17)</f>
        <v/>
      </c>
      <c r="H9" s="345" t="str">
        <f>IF(入力!J17="","",入力!J17)</f>
        <v/>
      </c>
      <c r="I9" s="79" t="str">
        <f>IF(入力!K17="","",入力!K17)</f>
        <v/>
      </c>
      <c r="J9" s="79" t="str">
        <f>IF(入力!L17="","",入力!L17)</f>
        <v/>
      </c>
      <c r="K9" s="79" t="str">
        <f>IF(OR(入力!K17="",入力!L17=""),"",(入力!L17/POWER(入力!K17/100,2)))</f>
        <v/>
      </c>
      <c r="L9" s="79" t="str">
        <f>IF(OR(入力!M17="",入力!N17=""),"",((4.57/(1.0868-0.00133*(入力!M17+入力!N17))-4.142)*100))</f>
        <v/>
      </c>
      <c r="M9" s="80" t="str">
        <f>IF(OR(入力!L17="",入力!M17="",入力!N17=""),"",(入力!L17-(入力!L17*(4.57/(1.0868-0.00133*(入力!M17+入力!N17))-4.142)*100)/100))</f>
        <v/>
      </c>
      <c r="N9" s="102" t="str">
        <f>IF(入力!S17="",IF(入力!T17="","",入力!T17),IF(入力!T17="",入力!S17,IF(入力!S17&gt;入力!T17,入力!T17,入力!S17)))</f>
        <v/>
      </c>
      <c r="O9" s="103" t="str">
        <f>IF(入力!U17="",IF(入力!V17="","",入力!V17),IF(入力!V17="",入力!U17,IF(入力!U17&gt;入力!V17,入力!V17,入力!U17)))</f>
        <v/>
      </c>
      <c r="P9" s="103" t="str">
        <f>IF(入力!AI17="",IF(入力!AJ17="","",入力!AJ17),IF(入力!AJ17="",入力!AI17,IF(入力!AI17&gt;入力!AJ17,入力!AI17,入力!AJ17)))</f>
        <v/>
      </c>
      <c r="Q9" s="104" t="str">
        <f>IF(入力!Y17="", IF(入力!W17="",IF(入力!X17="","",入力!X17-入力!Q17),IF(入力!X17="",入力!W17-入力!Q17,IF(入力!W17&gt;入力!X17,入力!W17-入力!Q17,入力!X17-入力!Q17))),入力!Y17)</f>
        <v/>
      </c>
      <c r="R9" s="104" t="str">
        <f>IF(入力!AB17="", IF(入力!Z17="",IF(入力!AA17="","",入力!AA17-入力!Q17),IF(入力!AA17="",入力!Z17-入力!Q17,IF(入力!Z17&gt;入力!AA17,入力!Z17-入力!Q17,入力!AA17-入力!Q17))),入力!AB17)</f>
        <v/>
      </c>
      <c r="S9" s="103" t="str">
        <f>IF(入力!AK17="",IF(入力!AL17="","",入力!AL17),IF(入力!AL17="",入力!AK17,IF(入力!AK17&gt;入力!AL17,入力!AK17,入力!AL17)))</f>
        <v/>
      </c>
      <c r="T9" s="104" t="str">
        <f>IF(入力!AT17="","",入力!AT17)</f>
        <v/>
      </c>
      <c r="U9" s="105" t="str">
        <f>IF(入力!AS17="","",入力!AS17)</f>
        <v/>
      </c>
      <c r="AD9" s="65"/>
    </row>
    <row r="10" spans="1:30">
      <c r="A10" s="95">
        <f>IF(入力!A18="","",入力!A18)</f>
        <v>5</v>
      </c>
      <c r="B10" s="345" t="str">
        <f>IF(入力!B18="","",入力!B18)</f>
        <v/>
      </c>
      <c r="C10" s="112" t="str">
        <f>IF(入力!D18="","",入力!D18)</f>
        <v/>
      </c>
      <c r="D10" s="345" t="str">
        <f ca="1">IF(C10="","",VLOOKUP(DATEDIF(C10,DATE(IF(MONTH(TODAY())&lt;=3,YEAR(TODAY())-1,YEAR(TODAY())),4,1),"Y"),{0,"幼児";6,"小１";7,"小２";8,"小３";9,"小４";10,"小５";11,"小６";12,"中１";13,"中２";14,"中３";15,"高１";16,"高２";17,"高３";18,""},2,1))</f>
        <v/>
      </c>
      <c r="E10" s="345" t="str">
        <f>IF(入力!G18="","",入力!G18)</f>
        <v/>
      </c>
      <c r="F10" s="345" t="str">
        <f>IF(入力!H18="","",入力!H18)</f>
        <v/>
      </c>
      <c r="G10" s="345" t="str">
        <f>IF(入力!I18="","",入力!I18)</f>
        <v/>
      </c>
      <c r="H10" s="345" t="str">
        <f>IF(入力!J18="","",入力!J18)</f>
        <v/>
      </c>
      <c r="I10" s="79" t="str">
        <f>IF(入力!K18="","",入力!K18)</f>
        <v/>
      </c>
      <c r="J10" s="79" t="str">
        <f>IF(入力!L18="","",入力!L18)</f>
        <v/>
      </c>
      <c r="K10" s="79" t="str">
        <f>IF(OR(入力!K18="",入力!L18=""),"",(入力!L18/POWER(入力!K18/100,2)))</f>
        <v/>
      </c>
      <c r="L10" s="79" t="str">
        <f>IF(OR(入力!M18="",入力!N18=""),"",((4.57/(1.0868-0.00133*(入力!M18+入力!N18))-4.142)*100))</f>
        <v/>
      </c>
      <c r="M10" s="80" t="str">
        <f>IF(OR(入力!L18="",入力!M18="",入力!N18=""),"",(入力!L18-(入力!L18*(4.57/(1.0868-0.00133*(入力!M18+入力!N18))-4.142)*100)/100))</f>
        <v/>
      </c>
      <c r="N10" s="102" t="str">
        <f>IF(入力!S18="",IF(入力!T18="","",入力!T18),IF(入力!T18="",入力!S18,IF(入力!S18&gt;入力!T18,入力!T18,入力!S18)))</f>
        <v/>
      </c>
      <c r="O10" s="103" t="str">
        <f>IF(入力!U18="",IF(入力!V18="","",入力!V18),IF(入力!V18="",入力!U18,IF(入力!U18&gt;入力!V18,入力!V18,入力!U18)))</f>
        <v/>
      </c>
      <c r="P10" s="103" t="str">
        <f>IF(入力!AI18="",IF(入力!AJ18="","",入力!AJ18),IF(入力!AJ18="",入力!AI18,IF(入力!AI18&gt;入力!AJ18,入力!AI18,入力!AJ18)))</f>
        <v/>
      </c>
      <c r="Q10" s="104" t="str">
        <f>IF(入力!Y18="", IF(入力!W18="",IF(入力!X18="","",入力!X18-入力!Q18),IF(入力!X18="",入力!W18-入力!Q18,IF(入力!W18&gt;入力!X18,入力!W18-入力!Q18,入力!X18-入力!Q18))),入力!Y18)</f>
        <v/>
      </c>
      <c r="R10" s="104" t="str">
        <f>IF(入力!AB18="", IF(入力!Z18="",IF(入力!AA18="","",入力!AA18-入力!Q18),IF(入力!AA18="",入力!Z18-入力!Q18,IF(入力!Z18&gt;入力!AA18,入力!Z18-入力!Q18,入力!AA18-入力!Q18))),入力!AB18)</f>
        <v/>
      </c>
      <c r="S10" s="103" t="str">
        <f>IF(入力!AK18="",IF(入力!AL18="","",入力!AL18),IF(入力!AL18="",入力!AK18,IF(入力!AK18&gt;入力!AL18,入力!AK18,入力!AL18)))</f>
        <v/>
      </c>
      <c r="T10" s="104" t="str">
        <f>IF(入力!AT18="","",入力!AT18)</f>
        <v/>
      </c>
      <c r="U10" s="105" t="str">
        <f>IF(入力!AS18="","",入力!AS18)</f>
        <v/>
      </c>
      <c r="AD10" s="65"/>
    </row>
    <row r="11" spans="1:30">
      <c r="A11" s="95">
        <f>IF(入力!A19="","",入力!A19)</f>
        <v>6</v>
      </c>
      <c r="B11" s="345" t="str">
        <f>IF(入力!B19="","",入力!B19)</f>
        <v/>
      </c>
      <c r="C11" s="112" t="str">
        <f>IF(入力!D19="","",入力!D19)</f>
        <v/>
      </c>
      <c r="D11" s="345" t="str">
        <f ca="1">IF(C11="","",VLOOKUP(DATEDIF(C11,DATE(IF(MONTH(TODAY())&lt;=3,YEAR(TODAY())-1,YEAR(TODAY())),4,1),"Y"),{0,"幼児";6,"小１";7,"小２";8,"小３";9,"小４";10,"小５";11,"小６";12,"中１";13,"中２";14,"中３";15,"高１";16,"高２";17,"高３";18,""},2,1))</f>
        <v/>
      </c>
      <c r="E11" s="345" t="str">
        <f>IF(入力!G19="","",入力!G19)</f>
        <v/>
      </c>
      <c r="F11" s="345" t="str">
        <f>IF(入力!H19="","",入力!H19)</f>
        <v/>
      </c>
      <c r="G11" s="345" t="str">
        <f>IF(入力!I19="","",入力!I19)</f>
        <v/>
      </c>
      <c r="H11" s="345" t="str">
        <f>IF(入力!J19="","",入力!J19)</f>
        <v/>
      </c>
      <c r="I11" s="79" t="str">
        <f>IF(入力!K19="","",入力!K19)</f>
        <v/>
      </c>
      <c r="J11" s="79" t="str">
        <f>IF(入力!L19="","",入力!L19)</f>
        <v/>
      </c>
      <c r="K11" s="79" t="str">
        <f>IF(OR(入力!K19="",入力!L19=""),"",(入力!L19/POWER(入力!K19/100,2)))</f>
        <v/>
      </c>
      <c r="L11" s="79" t="str">
        <f>IF(OR(入力!M19="",入力!N19=""),"",((4.57/(1.0868-0.00133*(入力!M19+入力!N19))-4.142)*100))</f>
        <v/>
      </c>
      <c r="M11" s="80" t="str">
        <f>IF(OR(入力!L19="",入力!M19="",入力!N19=""),"",(入力!L19-(入力!L19*(4.57/(1.0868-0.00133*(入力!M19+入力!N19))-4.142)*100)/100))</f>
        <v/>
      </c>
      <c r="N11" s="102" t="str">
        <f>IF(入力!S19="",IF(入力!T19="","",入力!T19),IF(入力!T19="",入力!S19,IF(入力!S19&gt;入力!T19,入力!T19,入力!S19)))</f>
        <v/>
      </c>
      <c r="O11" s="103" t="str">
        <f>IF(入力!U19="",IF(入力!V19="","",入力!V19),IF(入力!V19="",入力!U19,IF(入力!U19&gt;入力!V19,入力!V19,入力!U19)))</f>
        <v/>
      </c>
      <c r="P11" s="103" t="str">
        <f>IF(入力!AI19="",IF(入力!AJ19="","",入力!AJ19),IF(入力!AJ19="",入力!AI19,IF(入力!AI19&gt;入力!AJ19,入力!AI19,入力!AJ19)))</f>
        <v/>
      </c>
      <c r="Q11" s="104" t="str">
        <f>IF(入力!Y19="", IF(入力!W19="",IF(入力!X19="","",入力!X19-入力!Q19),IF(入力!X19="",入力!W19-入力!Q19,IF(入力!W19&gt;入力!X19,入力!W19-入力!Q19,入力!X19-入力!Q19))),入力!Y19)</f>
        <v/>
      </c>
      <c r="R11" s="104" t="str">
        <f>IF(入力!AB19="", IF(入力!Z19="",IF(入力!AA19="","",入力!AA19-入力!Q19),IF(入力!AA19="",入力!Z19-入力!Q19,IF(入力!Z19&gt;入力!AA19,入力!Z19-入力!Q19,入力!AA19-入力!Q19))),入力!AB19)</f>
        <v/>
      </c>
      <c r="S11" s="103" t="str">
        <f>IF(入力!AK19="",IF(入力!AL19="","",入力!AL19),IF(入力!AL19="",入力!AK19,IF(入力!AK19&gt;入力!AL19,入力!AK19,入力!AL19)))</f>
        <v/>
      </c>
      <c r="T11" s="104" t="str">
        <f>IF(入力!AT19="","",入力!AT19)</f>
        <v/>
      </c>
      <c r="U11" s="105" t="str">
        <f>IF(入力!AS19="","",入力!AS19)</f>
        <v/>
      </c>
    </row>
    <row r="12" spans="1:30">
      <c r="A12" s="95">
        <f>IF(入力!A20="","",入力!A20)</f>
        <v>7</v>
      </c>
      <c r="B12" s="345" t="str">
        <f>IF(入力!B20="","",入力!B20)</f>
        <v/>
      </c>
      <c r="C12" s="112" t="str">
        <f>IF(入力!D20="","",入力!D20)</f>
        <v/>
      </c>
      <c r="D12" s="345" t="str">
        <f ca="1">IF(C12="","",VLOOKUP(DATEDIF(C12,DATE(IF(MONTH(TODAY())&lt;=3,YEAR(TODAY())-1,YEAR(TODAY())),4,1),"Y"),{0,"幼児";6,"小１";7,"小２";8,"小３";9,"小４";10,"小５";11,"小６";12,"中１";13,"中２";14,"中３";15,"高１";16,"高２";17,"高３";18,""},2,1))</f>
        <v/>
      </c>
      <c r="E12" s="345" t="str">
        <f>IF(入力!G20="","",入力!G20)</f>
        <v/>
      </c>
      <c r="F12" s="345" t="str">
        <f>IF(入力!H20="","",入力!H20)</f>
        <v/>
      </c>
      <c r="G12" s="345" t="str">
        <f>IF(入力!I20="","",入力!I20)</f>
        <v/>
      </c>
      <c r="H12" s="345" t="str">
        <f>IF(入力!J20="","",入力!J20)</f>
        <v/>
      </c>
      <c r="I12" s="79" t="str">
        <f>IF(入力!K20="","",入力!K20)</f>
        <v/>
      </c>
      <c r="J12" s="79" t="str">
        <f>IF(入力!L20="","",入力!L20)</f>
        <v/>
      </c>
      <c r="K12" s="79" t="str">
        <f>IF(OR(入力!K20="",入力!L20=""),"",(入力!L20/POWER(入力!K20/100,2)))</f>
        <v/>
      </c>
      <c r="L12" s="79" t="str">
        <f>IF(OR(入力!M20="",入力!N20=""),"",((4.57/(1.0868-0.00133*(入力!M20+入力!N20))-4.142)*100))</f>
        <v/>
      </c>
      <c r="M12" s="80" t="str">
        <f>IF(OR(入力!L20="",入力!M20="",入力!N20=""),"",(入力!L20-(入力!L20*(4.57/(1.0868-0.00133*(入力!M20+入力!N20))-4.142)*100)/100))</f>
        <v/>
      </c>
      <c r="N12" s="102" t="str">
        <f>IF(入力!S20="",IF(入力!T20="","",入力!T20),IF(入力!T20="",入力!S20,IF(入力!S20&gt;入力!T20,入力!T20,入力!S20)))</f>
        <v/>
      </c>
      <c r="O12" s="103" t="str">
        <f>IF(入力!U20="",IF(入力!V20="","",入力!V20),IF(入力!V20="",入力!U20,IF(入力!U20&gt;入力!V20,入力!V20,入力!U20)))</f>
        <v/>
      </c>
      <c r="P12" s="103" t="str">
        <f>IF(入力!AI20="",IF(入力!AJ20="","",入力!AJ20),IF(入力!AJ20="",入力!AI20,IF(入力!AI20&gt;入力!AJ20,入力!AI20,入力!AJ20)))</f>
        <v/>
      </c>
      <c r="Q12" s="104" t="str">
        <f>IF(入力!Y20="", IF(入力!W20="",IF(入力!X20="","",入力!X20-入力!Q20),IF(入力!X20="",入力!W20-入力!Q20,IF(入力!W20&gt;入力!X20,入力!W20-入力!Q20,入力!X20-入力!Q20))),入力!Y20)</f>
        <v/>
      </c>
      <c r="R12" s="104" t="str">
        <f>IF(入力!AB20="", IF(入力!Z20="",IF(入力!AA20="","",入力!AA20-入力!Q20),IF(入力!AA20="",入力!Z20-入力!Q20,IF(入力!Z20&gt;入力!AA20,入力!Z20-入力!Q20,入力!AA20-入力!Q20))),入力!AB20)</f>
        <v/>
      </c>
      <c r="S12" s="103" t="str">
        <f>IF(入力!AK20="",IF(入力!AL20="","",入力!AL20),IF(入力!AL20="",入力!AK20,IF(入力!AK20&gt;入力!AL20,入力!AK20,入力!AL20)))</f>
        <v/>
      </c>
      <c r="T12" s="104" t="str">
        <f>IF(入力!AT20="","",入力!AT20)</f>
        <v/>
      </c>
      <c r="U12" s="105" t="str">
        <f>IF(入力!AS20="","",入力!AS20)</f>
        <v/>
      </c>
    </row>
    <row r="13" spans="1:30">
      <c r="A13" s="95">
        <f>IF(入力!A21="","",入力!A21)</f>
        <v>8</v>
      </c>
      <c r="B13" s="345" t="str">
        <f>IF(入力!B21="","",入力!B21)</f>
        <v/>
      </c>
      <c r="C13" s="112" t="str">
        <f>IF(入力!D21="","",入力!D21)</f>
        <v/>
      </c>
      <c r="D13" s="345" t="str">
        <f ca="1">IF(C13="","",VLOOKUP(DATEDIF(C13,DATE(IF(MONTH(TODAY())&lt;=3,YEAR(TODAY())-1,YEAR(TODAY())),4,1),"Y"),{0,"幼児";6,"小１";7,"小２";8,"小３";9,"小４";10,"小５";11,"小６";12,"中１";13,"中２";14,"中３";15,"高１";16,"高２";17,"高３";18,""},2,1))</f>
        <v/>
      </c>
      <c r="E13" s="345" t="str">
        <f>IF(入力!G21="","",入力!G21)</f>
        <v/>
      </c>
      <c r="F13" s="345" t="str">
        <f>IF(入力!H21="","",入力!H21)</f>
        <v/>
      </c>
      <c r="G13" s="345" t="str">
        <f>IF(入力!I21="","",入力!I21)</f>
        <v/>
      </c>
      <c r="H13" s="345" t="str">
        <f>IF(入力!J21="","",入力!J21)</f>
        <v/>
      </c>
      <c r="I13" s="79" t="str">
        <f>IF(入力!K21="","",入力!K21)</f>
        <v/>
      </c>
      <c r="J13" s="79" t="str">
        <f>IF(入力!L21="","",入力!L21)</f>
        <v/>
      </c>
      <c r="K13" s="79" t="str">
        <f>IF(OR(入力!K21="",入力!L21=""),"",(入力!L21/POWER(入力!K21/100,2)))</f>
        <v/>
      </c>
      <c r="L13" s="79" t="str">
        <f>IF(OR(入力!M21="",入力!N21=""),"",((4.57/(1.0868-0.00133*(入力!M21+入力!N21))-4.142)*100))</f>
        <v/>
      </c>
      <c r="M13" s="80" t="str">
        <f>IF(OR(入力!L21="",入力!M21="",入力!N21=""),"",(入力!L21-(入力!L21*(4.57/(1.0868-0.00133*(入力!M21+入力!N21))-4.142)*100)/100))</f>
        <v/>
      </c>
      <c r="N13" s="102" t="str">
        <f>IF(入力!S21="",IF(入力!T21="","",入力!T21),IF(入力!T21="",入力!S21,IF(入力!S21&gt;入力!T21,入力!T21,入力!S21)))</f>
        <v/>
      </c>
      <c r="O13" s="103" t="str">
        <f>IF(入力!U21="",IF(入力!V21="","",入力!V21),IF(入力!V21="",入力!U21,IF(入力!U21&gt;入力!V21,入力!V21,入力!U21)))</f>
        <v/>
      </c>
      <c r="P13" s="103" t="str">
        <f>IF(入力!AI21="",IF(入力!AJ21="","",入力!AJ21),IF(入力!AJ21="",入力!AI21,IF(入力!AI21&gt;入力!AJ21,入力!AI21,入力!AJ21)))</f>
        <v/>
      </c>
      <c r="Q13" s="104" t="str">
        <f>IF(入力!Y21="", IF(入力!W21="",IF(入力!X21="","",入力!X21-入力!Q21),IF(入力!X21="",入力!W21-入力!Q21,IF(入力!W21&gt;入力!X21,入力!W21-入力!Q21,入力!X21-入力!Q21))),入力!Y21)</f>
        <v/>
      </c>
      <c r="R13" s="104" t="str">
        <f>IF(入力!AB21="", IF(入力!Z21="",IF(入力!AA21="","",入力!AA21-入力!Q21),IF(入力!AA21="",入力!Z21-入力!Q21,IF(入力!Z21&gt;入力!AA21,入力!Z21-入力!Q21,入力!AA21-入力!Q21))),入力!AB21)</f>
        <v/>
      </c>
      <c r="S13" s="103" t="str">
        <f>IF(入力!AK21="",IF(入力!AL21="","",入力!AL21),IF(入力!AL21="",入力!AK21,IF(入力!AK21&gt;入力!AL21,入力!AK21,入力!AL21)))</f>
        <v/>
      </c>
      <c r="T13" s="104" t="str">
        <f>IF(入力!AT21="","",入力!AT21)</f>
        <v/>
      </c>
      <c r="U13" s="105" t="str">
        <f>IF(入力!AS21="","",入力!AS21)</f>
        <v/>
      </c>
    </row>
    <row r="14" spans="1:30">
      <c r="A14" s="95">
        <f>IF(入力!A22="","",入力!A22)</f>
        <v>9</v>
      </c>
      <c r="B14" s="345" t="str">
        <f>IF(入力!B22="","",入力!B22)</f>
        <v/>
      </c>
      <c r="C14" s="112" t="str">
        <f>IF(入力!D22="","",入力!D22)</f>
        <v/>
      </c>
      <c r="D14" s="345" t="str">
        <f ca="1">IF(C14="","",VLOOKUP(DATEDIF(C14,DATE(IF(MONTH(TODAY())&lt;=3,YEAR(TODAY())-1,YEAR(TODAY())),4,1),"Y"),{0,"幼児";6,"小１";7,"小２";8,"小３";9,"小４";10,"小５";11,"小６";12,"中１";13,"中２";14,"中３";15,"高１";16,"高２";17,"高３";18,""},2,1))</f>
        <v/>
      </c>
      <c r="E14" s="345" t="str">
        <f>IF(入力!G22="","",入力!G22)</f>
        <v/>
      </c>
      <c r="F14" s="345" t="str">
        <f>IF(入力!H22="","",入力!H22)</f>
        <v/>
      </c>
      <c r="G14" s="345" t="str">
        <f>IF(入力!I22="","",入力!I22)</f>
        <v/>
      </c>
      <c r="H14" s="345" t="str">
        <f>IF(入力!J22="","",入力!J22)</f>
        <v/>
      </c>
      <c r="I14" s="79" t="str">
        <f>IF(入力!K22="","",入力!K22)</f>
        <v/>
      </c>
      <c r="J14" s="79" t="str">
        <f>IF(入力!L22="","",入力!L22)</f>
        <v/>
      </c>
      <c r="K14" s="79" t="str">
        <f>IF(OR(入力!K22="",入力!L22=""),"",(入力!L22/POWER(入力!K22/100,2)))</f>
        <v/>
      </c>
      <c r="L14" s="79" t="str">
        <f>IF(OR(入力!M22="",入力!N22=""),"",((4.57/(1.0868-0.00133*(入力!M22+入力!N22))-4.142)*100))</f>
        <v/>
      </c>
      <c r="M14" s="80" t="str">
        <f>IF(OR(入力!L22="",入力!M22="",入力!N22=""),"",(入力!L22-(入力!L22*(4.57/(1.0868-0.00133*(入力!M22+入力!N22))-4.142)*100)/100))</f>
        <v/>
      </c>
      <c r="N14" s="102" t="str">
        <f>IF(入力!S22="",IF(入力!T22="","",入力!T22),IF(入力!T22="",入力!S22,IF(入力!S22&gt;入力!T22,入力!T22,入力!S22)))</f>
        <v/>
      </c>
      <c r="O14" s="103" t="str">
        <f>IF(入力!U22="",IF(入力!V22="","",入力!V22),IF(入力!V22="",入力!U22,IF(入力!U22&gt;入力!V22,入力!V22,入力!U22)))</f>
        <v/>
      </c>
      <c r="P14" s="103" t="str">
        <f>IF(入力!AI22="",IF(入力!AJ22="","",入力!AJ22),IF(入力!AJ22="",入力!AI22,IF(入力!AI22&gt;入力!AJ22,入力!AI22,入力!AJ22)))</f>
        <v/>
      </c>
      <c r="Q14" s="104" t="str">
        <f>IF(入力!Y22="", IF(入力!W22="",IF(入力!X22="","",入力!X22-入力!Q22),IF(入力!X22="",入力!W22-入力!Q22,IF(入力!W22&gt;入力!X22,入力!W22-入力!Q22,入力!X22-入力!Q22))),入力!Y22)</f>
        <v/>
      </c>
      <c r="R14" s="104" t="str">
        <f>IF(入力!AB22="", IF(入力!Z22="",IF(入力!AA22="","",入力!AA22-入力!Q22),IF(入力!AA22="",入力!Z22-入力!Q22,IF(入力!Z22&gt;入力!AA22,入力!Z22-入力!Q22,入力!AA22-入力!Q22))),入力!AB22)</f>
        <v/>
      </c>
      <c r="S14" s="103" t="str">
        <f>IF(入力!AK22="",IF(入力!AL22="","",入力!AL22),IF(入力!AL22="",入力!AK22,IF(入力!AK22&gt;入力!AL22,入力!AK22,入力!AL22)))</f>
        <v/>
      </c>
      <c r="T14" s="104" t="str">
        <f>IF(入力!AT22="","",入力!AT22)</f>
        <v/>
      </c>
      <c r="U14" s="105" t="str">
        <f>IF(入力!AS22="","",入力!AS22)</f>
        <v/>
      </c>
    </row>
    <row r="15" spans="1:30">
      <c r="A15" s="95">
        <f>IF(入力!A23="","",入力!A23)</f>
        <v>10</v>
      </c>
      <c r="B15" s="345" t="str">
        <f>IF(入力!B23="","",入力!B23)</f>
        <v/>
      </c>
      <c r="C15" s="112" t="str">
        <f>IF(入力!D23="","",入力!D23)</f>
        <v/>
      </c>
      <c r="D15" s="345" t="str">
        <f ca="1">IF(C15="","",VLOOKUP(DATEDIF(C15,DATE(IF(MONTH(TODAY())&lt;=3,YEAR(TODAY())-1,YEAR(TODAY())),4,1),"Y"),{0,"幼児";6,"小１";7,"小２";8,"小３";9,"小４";10,"小５";11,"小６";12,"中１";13,"中２";14,"中３";15,"高１";16,"高２";17,"高３";18,""},2,1))</f>
        <v/>
      </c>
      <c r="E15" s="345" t="str">
        <f>IF(入力!G23="","",入力!G23)</f>
        <v/>
      </c>
      <c r="F15" s="345" t="str">
        <f>IF(入力!H23="","",入力!H23)</f>
        <v/>
      </c>
      <c r="G15" s="345" t="str">
        <f>IF(入力!I23="","",入力!I23)</f>
        <v/>
      </c>
      <c r="H15" s="345" t="str">
        <f>IF(入力!J23="","",入力!J23)</f>
        <v/>
      </c>
      <c r="I15" s="79" t="str">
        <f>IF(入力!K23="","",入力!K23)</f>
        <v/>
      </c>
      <c r="J15" s="79" t="str">
        <f>IF(入力!L23="","",入力!L23)</f>
        <v/>
      </c>
      <c r="K15" s="79" t="str">
        <f>IF(OR(入力!K23="",入力!L23=""),"",(入力!L23/POWER(入力!K23/100,2)))</f>
        <v/>
      </c>
      <c r="L15" s="79" t="str">
        <f>IF(OR(入力!M23="",入力!N23=""),"",((4.57/(1.0868-0.00133*(入力!M23+入力!N23))-4.142)*100))</f>
        <v/>
      </c>
      <c r="M15" s="80" t="str">
        <f>IF(OR(入力!L23="",入力!M23="",入力!N23=""),"",(入力!L23-(入力!L23*(4.57/(1.0868-0.00133*(入力!M23+入力!N23))-4.142)*100)/100))</f>
        <v/>
      </c>
      <c r="N15" s="102" t="str">
        <f>IF(入力!S23="",IF(入力!T23="","",入力!T23),IF(入力!T23="",入力!S23,IF(入力!S23&gt;入力!T23,入力!T23,入力!S23)))</f>
        <v/>
      </c>
      <c r="O15" s="103" t="str">
        <f>IF(入力!U23="",IF(入力!V23="","",入力!V23),IF(入力!V23="",入力!U23,IF(入力!U23&gt;入力!V23,入力!V23,入力!U23)))</f>
        <v/>
      </c>
      <c r="P15" s="103" t="str">
        <f>IF(入力!AI23="",IF(入力!AJ23="","",入力!AJ23),IF(入力!AJ23="",入力!AI23,IF(入力!AI23&gt;入力!AJ23,入力!AI23,入力!AJ23)))</f>
        <v/>
      </c>
      <c r="Q15" s="104" t="str">
        <f>IF(入力!Y23="", IF(入力!W23="",IF(入力!X23="","",入力!X23-入力!Q23),IF(入力!X23="",入力!W23-入力!Q23,IF(入力!W23&gt;入力!X23,入力!W23-入力!Q23,入力!X23-入力!Q23))),入力!Y23)</f>
        <v/>
      </c>
      <c r="R15" s="104" t="str">
        <f>IF(入力!AB23="", IF(入力!Z23="",IF(入力!AA23="","",入力!AA23-入力!Q23),IF(入力!AA23="",入力!Z23-入力!Q23,IF(入力!Z23&gt;入力!AA23,入力!Z23-入力!Q23,入力!AA23-入力!Q23))),入力!AB23)</f>
        <v/>
      </c>
      <c r="S15" s="103" t="str">
        <f>IF(入力!AK23="",IF(入力!AL23="","",入力!AL23),IF(入力!AL23="",入力!AK23,IF(入力!AK23&gt;入力!AL23,入力!AK23,入力!AL23)))</f>
        <v/>
      </c>
      <c r="T15" s="104" t="str">
        <f>IF(入力!AT23="","",入力!AT23)</f>
        <v/>
      </c>
      <c r="U15" s="105" t="str">
        <f>IF(入力!AS23="","",入力!AS23)</f>
        <v/>
      </c>
    </row>
    <row r="16" spans="1:30">
      <c r="A16" s="95">
        <f>IF(入力!A24="","",入力!A24)</f>
        <v>11</v>
      </c>
      <c r="B16" s="345" t="str">
        <f>IF(入力!B24="","",入力!B24)</f>
        <v/>
      </c>
      <c r="C16" s="112" t="str">
        <f>IF(入力!D24="","",入力!D24)</f>
        <v/>
      </c>
      <c r="D16" s="345" t="str">
        <f ca="1">IF(C16="","",VLOOKUP(DATEDIF(C16,DATE(IF(MONTH(TODAY())&lt;=3,YEAR(TODAY())-1,YEAR(TODAY())),4,1),"Y"),{0,"幼児";6,"小１";7,"小２";8,"小３";9,"小４";10,"小５";11,"小６";12,"中１";13,"中２";14,"中３";15,"高１";16,"高２";17,"高３";18,""},2,1))</f>
        <v/>
      </c>
      <c r="E16" s="345" t="str">
        <f>IF(入力!G24="","",入力!G24)</f>
        <v/>
      </c>
      <c r="F16" s="345" t="str">
        <f>IF(入力!H24="","",入力!H24)</f>
        <v/>
      </c>
      <c r="G16" s="345" t="str">
        <f>IF(入力!I24="","",入力!I24)</f>
        <v/>
      </c>
      <c r="H16" s="345" t="str">
        <f>IF(入力!J24="","",入力!J24)</f>
        <v/>
      </c>
      <c r="I16" s="79" t="str">
        <f>IF(入力!K24="","",入力!K24)</f>
        <v/>
      </c>
      <c r="J16" s="79" t="str">
        <f>IF(入力!L24="","",入力!L24)</f>
        <v/>
      </c>
      <c r="K16" s="79" t="str">
        <f>IF(OR(入力!K24="",入力!L24=""),"",(入力!L24/POWER(入力!K24/100,2)))</f>
        <v/>
      </c>
      <c r="L16" s="79" t="str">
        <f>IF(OR(入力!M24="",入力!N24=""),"",((4.57/(1.0868-0.00133*(入力!M24+入力!N24))-4.142)*100))</f>
        <v/>
      </c>
      <c r="M16" s="80" t="str">
        <f>IF(OR(入力!L24="",入力!M24="",入力!N24=""),"",(入力!L24-(入力!L24*(4.57/(1.0868-0.00133*(入力!M24+入力!N24))-4.142)*100)/100))</f>
        <v/>
      </c>
      <c r="N16" s="102" t="str">
        <f>IF(入力!S24="",IF(入力!T24="","",入力!T24),IF(入力!T24="",入力!S24,IF(入力!S24&gt;入力!T24,入力!T24,入力!S24)))</f>
        <v/>
      </c>
      <c r="O16" s="103" t="str">
        <f>IF(入力!U24="",IF(入力!V24="","",入力!V24),IF(入力!V24="",入力!U24,IF(入力!U24&gt;入力!V24,入力!V24,入力!U24)))</f>
        <v/>
      </c>
      <c r="P16" s="103" t="str">
        <f>IF(入力!AI24="",IF(入力!AJ24="","",入力!AJ24),IF(入力!AJ24="",入力!AI24,IF(入力!AI24&gt;入力!AJ24,入力!AI24,入力!AJ24)))</f>
        <v/>
      </c>
      <c r="Q16" s="104" t="str">
        <f>IF(入力!Y24="", IF(入力!W24="",IF(入力!X24="","",入力!X24-入力!Q24),IF(入力!X24="",入力!W24-入力!Q24,IF(入力!W24&gt;入力!X24,入力!W24-入力!Q24,入力!X24-入力!Q24))),入力!Y24)</f>
        <v/>
      </c>
      <c r="R16" s="104" t="str">
        <f>IF(入力!AB24="", IF(入力!Z24="",IF(入力!AA24="","",入力!AA24-入力!Q24),IF(入力!AA24="",入力!Z24-入力!Q24,IF(入力!Z24&gt;入力!AA24,入力!Z24-入力!Q24,入力!AA24-入力!Q24))),入力!AB24)</f>
        <v/>
      </c>
      <c r="S16" s="103" t="str">
        <f>IF(入力!AK24="",IF(入力!AL24="","",入力!AL24),IF(入力!AL24="",入力!AK24,IF(入力!AK24&gt;入力!AL24,入力!AK24,入力!AL24)))</f>
        <v/>
      </c>
      <c r="T16" s="104" t="str">
        <f>IF(入力!AT24="","",入力!AT24)</f>
        <v/>
      </c>
      <c r="U16" s="105" t="str">
        <f>IF(入力!AS24="","",入力!AS24)</f>
        <v/>
      </c>
    </row>
    <row r="17" spans="1:21">
      <c r="A17" s="95">
        <f>IF(入力!A25="","",入力!A25)</f>
        <v>12</v>
      </c>
      <c r="B17" s="345" t="str">
        <f>IF(入力!B25="","",入力!B25)</f>
        <v/>
      </c>
      <c r="C17" s="112" t="str">
        <f>IF(入力!D25="","",入力!D25)</f>
        <v/>
      </c>
      <c r="D17" s="345" t="str">
        <f ca="1">IF(C17="","",VLOOKUP(DATEDIF(C17,DATE(IF(MONTH(TODAY())&lt;=3,YEAR(TODAY())-1,YEAR(TODAY())),4,1),"Y"),{0,"幼児";6,"小１";7,"小２";8,"小３";9,"小４";10,"小５";11,"小６";12,"中１";13,"中２";14,"中３";15,"高１";16,"高２";17,"高３";18,""},2,1))</f>
        <v/>
      </c>
      <c r="E17" s="345" t="str">
        <f>IF(入力!G25="","",入力!G25)</f>
        <v/>
      </c>
      <c r="F17" s="345" t="str">
        <f>IF(入力!H25="","",入力!H25)</f>
        <v/>
      </c>
      <c r="G17" s="345" t="str">
        <f>IF(入力!I25="","",入力!I25)</f>
        <v/>
      </c>
      <c r="H17" s="345" t="str">
        <f>IF(入力!J25="","",入力!J25)</f>
        <v/>
      </c>
      <c r="I17" s="79" t="str">
        <f>IF(入力!K25="","",入力!K25)</f>
        <v/>
      </c>
      <c r="J17" s="79" t="str">
        <f>IF(入力!L25="","",入力!L25)</f>
        <v/>
      </c>
      <c r="K17" s="79" t="str">
        <f>IF(OR(入力!K25="",入力!L25=""),"",(入力!L25/POWER(入力!K25/100,2)))</f>
        <v/>
      </c>
      <c r="L17" s="79" t="str">
        <f>IF(OR(入力!M25="",入力!N25=""),"",((4.57/(1.0868-0.00133*(入力!M25+入力!N25))-4.142)*100))</f>
        <v/>
      </c>
      <c r="M17" s="80" t="str">
        <f>IF(OR(入力!L25="",入力!M25="",入力!N25=""),"",(入力!L25-(入力!L25*(4.57/(1.0868-0.00133*(入力!M25+入力!N25))-4.142)*100)/100))</f>
        <v/>
      </c>
      <c r="N17" s="102" t="str">
        <f>IF(入力!S25="",IF(入力!T25="","",入力!T25),IF(入力!T25="",入力!S25,IF(入力!S25&gt;入力!T25,入力!T25,入力!S25)))</f>
        <v/>
      </c>
      <c r="O17" s="103" t="str">
        <f>IF(入力!U25="",IF(入力!V25="","",入力!V25),IF(入力!V25="",入力!U25,IF(入力!U25&gt;入力!V25,入力!V25,入力!U25)))</f>
        <v/>
      </c>
      <c r="P17" s="103" t="str">
        <f>IF(入力!AI25="",IF(入力!AJ25="","",入力!AJ25),IF(入力!AJ25="",入力!AI25,IF(入力!AI25&gt;入力!AJ25,入力!AI25,入力!AJ25)))</f>
        <v/>
      </c>
      <c r="Q17" s="104" t="str">
        <f>IF(入力!Y25="", IF(入力!W25="",IF(入力!X25="","",入力!X25-入力!Q25),IF(入力!X25="",入力!W25-入力!Q25,IF(入力!W25&gt;入力!X25,入力!W25-入力!Q25,入力!X25-入力!Q25))),入力!Y25)</f>
        <v/>
      </c>
      <c r="R17" s="104" t="str">
        <f>IF(入力!AB25="", IF(入力!Z25="",IF(入力!AA25="","",入力!AA25-入力!Q25),IF(入力!AA25="",入力!Z25-入力!Q25,IF(入力!Z25&gt;入力!AA25,入力!Z25-入力!Q25,入力!AA25-入力!Q25))),入力!AB25)</f>
        <v/>
      </c>
      <c r="S17" s="103" t="str">
        <f>IF(入力!AK25="",IF(入力!AL25="","",入力!AL25),IF(入力!AL25="",入力!AK25,IF(入力!AK25&gt;入力!AL25,入力!AK25,入力!AL25)))</f>
        <v/>
      </c>
      <c r="T17" s="104" t="str">
        <f>IF(入力!AT25="","",入力!AT25)</f>
        <v/>
      </c>
      <c r="U17" s="105" t="str">
        <f>IF(入力!AS25="","",入力!AS25)</f>
        <v/>
      </c>
    </row>
    <row r="18" spans="1:21">
      <c r="A18" s="95">
        <f>IF(入力!A26="","",入力!A26)</f>
        <v>13</v>
      </c>
      <c r="B18" s="345" t="str">
        <f>IF(入力!B26="","",入力!B26)</f>
        <v/>
      </c>
      <c r="C18" s="112" t="str">
        <f>IF(入力!D26="","",入力!D26)</f>
        <v/>
      </c>
      <c r="D18" s="345" t="str">
        <f ca="1">IF(C18="","",VLOOKUP(DATEDIF(C18,DATE(IF(MONTH(TODAY())&lt;=3,YEAR(TODAY())-1,YEAR(TODAY())),4,1),"Y"),{0,"幼児";6,"小１";7,"小２";8,"小３";9,"小４";10,"小５";11,"小６";12,"中１";13,"中２";14,"中３";15,"高１";16,"高２";17,"高３";18,""},2,1))</f>
        <v/>
      </c>
      <c r="E18" s="345" t="str">
        <f>IF(入力!G26="","",入力!G26)</f>
        <v/>
      </c>
      <c r="F18" s="345" t="str">
        <f>IF(入力!H26="","",入力!H26)</f>
        <v/>
      </c>
      <c r="G18" s="345" t="str">
        <f>IF(入力!I26="","",入力!I26)</f>
        <v/>
      </c>
      <c r="H18" s="345" t="str">
        <f>IF(入力!J26="","",入力!J26)</f>
        <v/>
      </c>
      <c r="I18" s="79" t="str">
        <f>IF(入力!K26="","",入力!K26)</f>
        <v/>
      </c>
      <c r="J18" s="79" t="str">
        <f>IF(入力!L26="","",入力!L26)</f>
        <v/>
      </c>
      <c r="K18" s="79" t="str">
        <f>IF(OR(入力!K26="",入力!L26=""),"",(入力!L26/POWER(入力!K26/100,2)))</f>
        <v/>
      </c>
      <c r="L18" s="79" t="str">
        <f>IF(OR(入力!M26="",入力!N26=""),"",((4.57/(1.0868-0.00133*(入力!M26+入力!N26))-4.142)*100))</f>
        <v/>
      </c>
      <c r="M18" s="80" t="str">
        <f>IF(OR(入力!L26="",入力!M26="",入力!N26=""),"",(入力!L26-(入力!L26*(4.57/(1.0868-0.00133*(入力!M26+入力!N26))-4.142)*100)/100))</f>
        <v/>
      </c>
      <c r="N18" s="102" t="str">
        <f>IF(入力!S26="",IF(入力!T26="","",入力!T26),IF(入力!T26="",入力!S26,IF(入力!S26&gt;入力!T26,入力!T26,入力!S26)))</f>
        <v/>
      </c>
      <c r="O18" s="103" t="str">
        <f>IF(入力!U26="",IF(入力!V26="","",入力!V26),IF(入力!V26="",入力!U26,IF(入力!U26&gt;入力!V26,入力!V26,入力!U26)))</f>
        <v/>
      </c>
      <c r="P18" s="103" t="str">
        <f>IF(入力!AI26="",IF(入力!AJ26="","",入力!AJ26),IF(入力!AJ26="",入力!AI26,IF(入力!AI26&gt;入力!AJ26,入力!AI26,入力!AJ26)))</f>
        <v/>
      </c>
      <c r="Q18" s="104" t="str">
        <f>IF(入力!Y26="", IF(入力!W26="",IF(入力!X26="","",入力!X26-入力!Q26),IF(入力!X26="",入力!W26-入力!Q26,IF(入力!W26&gt;入力!X26,入力!W26-入力!Q26,入力!X26-入力!Q26))),入力!Y26)</f>
        <v/>
      </c>
      <c r="R18" s="104" t="str">
        <f>IF(入力!AB26="", IF(入力!Z26="",IF(入力!AA26="","",入力!AA26-入力!Q26),IF(入力!AA26="",入力!Z26-入力!Q26,IF(入力!Z26&gt;入力!AA26,入力!Z26-入力!Q26,入力!AA26-入力!Q26))),入力!AB26)</f>
        <v/>
      </c>
      <c r="S18" s="103" t="str">
        <f>IF(入力!AK26="",IF(入力!AL26="","",入力!AL26),IF(入力!AL26="",入力!AK26,IF(入力!AK26&gt;入力!AL26,入力!AK26,入力!AL26)))</f>
        <v/>
      </c>
      <c r="T18" s="104" t="str">
        <f>IF(入力!AT26="","",入力!AT26)</f>
        <v/>
      </c>
      <c r="U18" s="105" t="str">
        <f>IF(入力!AS26="","",入力!AS26)</f>
        <v/>
      </c>
    </row>
    <row r="19" spans="1:21">
      <c r="A19" s="95">
        <f>IF(入力!A27="","",入力!A27)</f>
        <v>14</v>
      </c>
      <c r="B19" s="345" t="str">
        <f>IF(入力!B27="","",入力!B27)</f>
        <v/>
      </c>
      <c r="C19" s="112" t="str">
        <f>IF(入力!D27="","",入力!D27)</f>
        <v/>
      </c>
      <c r="D19" s="345" t="str">
        <f ca="1">IF(C19="","",VLOOKUP(DATEDIF(C19,DATE(IF(MONTH(TODAY())&lt;=3,YEAR(TODAY())-1,YEAR(TODAY())),4,1),"Y"),{0,"幼児";6,"小１";7,"小２";8,"小３";9,"小４";10,"小５";11,"小６";12,"中１";13,"中２";14,"中３";15,"高１";16,"高２";17,"高３";18,""},2,1))</f>
        <v/>
      </c>
      <c r="E19" s="345" t="str">
        <f>IF(入力!G27="","",入力!G27)</f>
        <v/>
      </c>
      <c r="F19" s="345" t="str">
        <f>IF(入力!H27="","",入力!H27)</f>
        <v/>
      </c>
      <c r="G19" s="345" t="str">
        <f>IF(入力!I27="","",入力!I27)</f>
        <v/>
      </c>
      <c r="H19" s="345" t="str">
        <f>IF(入力!J27="","",入力!J27)</f>
        <v/>
      </c>
      <c r="I19" s="79" t="str">
        <f>IF(入力!K27="","",入力!K27)</f>
        <v/>
      </c>
      <c r="J19" s="79" t="str">
        <f>IF(入力!L27="","",入力!L27)</f>
        <v/>
      </c>
      <c r="K19" s="79" t="str">
        <f>IF(OR(入力!K27="",入力!L27=""),"",(入力!L27/POWER(入力!K27/100,2)))</f>
        <v/>
      </c>
      <c r="L19" s="79" t="str">
        <f>IF(OR(入力!M27="",入力!N27=""),"",((4.57/(1.0868-0.00133*(入力!M27+入力!N27))-4.142)*100))</f>
        <v/>
      </c>
      <c r="M19" s="80" t="str">
        <f>IF(OR(入力!L27="",入力!M27="",入力!N27=""),"",(入力!L27-(入力!L27*(4.57/(1.0868-0.00133*(入力!M27+入力!N27))-4.142)*100)/100))</f>
        <v/>
      </c>
      <c r="N19" s="102" t="str">
        <f>IF(入力!S27="",IF(入力!T27="","",入力!T27),IF(入力!T27="",入力!S27,IF(入力!S27&gt;入力!T27,入力!T27,入力!S27)))</f>
        <v/>
      </c>
      <c r="O19" s="103" t="str">
        <f>IF(入力!U27="",IF(入力!V27="","",入力!V27),IF(入力!V27="",入力!U27,IF(入力!U27&gt;入力!V27,入力!V27,入力!U27)))</f>
        <v/>
      </c>
      <c r="P19" s="103" t="str">
        <f>IF(入力!AI27="",IF(入力!AJ27="","",入力!AJ27),IF(入力!AJ27="",入力!AI27,IF(入力!AI27&gt;入力!AJ27,入力!AI27,入力!AJ27)))</f>
        <v/>
      </c>
      <c r="Q19" s="104" t="str">
        <f>IF(入力!Y27="", IF(入力!W27="",IF(入力!X27="","",入力!X27-入力!Q27),IF(入力!X27="",入力!W27-入力!Q27,IF(入力!W27&gt;入力!X27,入力!W27-入力!Q27,入力!X27-入力!Q27))),入力!Y27)</f>
        <v/>
      </c>
      <c r="R19" s="104" t="str">
        <f>IF(入力!AB27="", IF(入力!Z27="",IF(入力!AA27="","",入力!AA27-入力!Q27),IF(入力!AA27="",入力!Z27-入力!Q27,IF(入力!Z27&gt;入力!AA27,入力!Z27-入力!Q27,入力!AA27-入力!Q27))),入力!AB27)</f>
        <v/>
      </c>
      <c r="S19" s="103" t="str">
        <f>IF(入力!AK27="",IF(入力!AL27="","",入力!AL27),IF(入力!AL27="",入力!AK27,IF(入力!AK27&gt;入力!AL27,入力!AK27,入力!AL27)))</f>
        <v/>
      </c>
      <c r="T19" s="104" t="str">
        <f>IF(入力!AT27="","",入力!AT27)</f>
        <v/>
      </c>
      <c r="U19" s="105" t="str">
        <f>IF(入力!AS27="","",入力!AS27)</f>
        <v/>
      </c>
    </row>
    <row r="20" spans="1:21">
      <c r="A20" s="95">
        <f>IF(入力!A28="","",入力!A28)</f>
        <v>15</v>
      </c>
      <c r="B20" s="345" t="str">
        <f>IF(入力!B28="","",入力!B28)</f>
        <v/>
      </c>
      <c r="C20" s="112" t="str">
        <f>IF(入力!D28="","",入力!D28)</f>
        <v/>
      </c>
      <c r="D20" s="345" t="str">
        <f ca="1">IF(C20="","",VLOOKUP(DATEDIF(C20,DATE(IF(MONTH(TODAY())&lt;=3,YEAR(TODAY())-1,YEAR(TODAY())),4,1),"Y"),{0,"幼児";6,"小１";7,"小２";8,"小３";9,"小４";10,"小５";11,"小６";12,"中１";13,"中２";14,"中３";15,"高１";16,"高２";17,"高３";18,""},2,1))</f>
        <v/>
      </c>
      <c r="E20" s="345" t="str">
        <f>IF(入力!G28="","",入力!G28)</f>
        <v/>
      </c>
      <c r="F20" s="345" t="str">
        <f>IF(入力!H28="","",入力!H28)</f>
        <v/>
      </c>
      <c r="G20" s="345" t="str">
        <f>IF(入力!I28="","",入力!I28)</f>
        <v/>
      </c>
      <c r="H20" s="345" t="str">
        <f>IF(入力!J28="","",入力!J28)</f>
        <v/>
      </c>
      <c r="I20" s="79" t="str">
        <f>IF(入力!K28="","",入力!K28)</f>
        <v/>
      </c>
      <c r="J20" s="79" t="str">
        <f>IF(入力!L28="","",入力!L28)</f>
        <v/>
      </c>
      <c r="K20" s="79" t="str">
        <f>IF(OR(入力!K28="",入力!L28=""),"",(入力!L28/POWER(入力!K28/100,2)))</f>
        <v/>
      </c>
      <c r="L20" s="79" t="str">
        <f>IF(OR(入力!M28="",入力!N28=""),"",((4.57/(1.0868-0.00133*(入力!M28+入力!N28))-4.142)*100))</f>
        <v/>
      </c>
      <c r="M20" s="80" t="str">
        <f>IF(OR(入力!L28="",入力!M28="",入力!N28=""),"",(入力!L28-(入力!L28*(4.57/(1.0868-0.00133*(入力!M28+入力!N28))-4.142)*100)/100))</f>
        <v/>
      </c>
      <c r="N20" s="102" t="str">
        <f>IF(入力!S28="",IF(入力!T28="","",入力!T28),IF(入力!T28="",入力!S28,IF(入力!S28&gt;入力!T28,入力!T28,入力!S28)))</f>
        <v/>
      </c>
      <c r="O20" s="103" t="str">
        <f>IF(入力!U28="",IF(入力!V28="","",入力!V28),IF(入力!V28="",入力!U28,IF(入力!U28&gt;入力!V28,入力!V28,入力!U28)))</f>
        <v/>
      </c>
      <c r="P20" s="103" t="str">
        <f>IF(入力!AI28="",IF(入力!AJ28="","",入力!AJ28),IF(入力!AJ28="",入力!AI28,IF(入力!AI28&gt;入力!AJ28,入力!AI28,入力!AJ28)))</f>
        <v/>
      </c>
      <c r="Q20" s="104" t="str">
        <f>IF(入力!Y28="", IF(入力!W28="",IF(入力!X28="","",入力!X28-入力!Q28),IF(入力!X28="",入力!W28-入力!Q28,IF(入力!W28&gt;入力!X28,入力!W28-入力!Q28,入力!X28-入力!Q28))),入力!Y28)</f>
        <v/>
      </c>
      <c r="R20" s="104" t="str">
        <f>IF(入力!AB28="", IF(入力!Z28="",IF(入力!AA28="","",入力!AA28-入力!Q28),IF(入力!AA28="",入力!Z28-入力!Q28,IF(入力!Z28&gt;入力!AA28,入力!Z28-入力!Q28,入力!AA28-入力!Q28))),入力!AB28)</f>
        <v/>
      </c>
      <c r="S20" s="103" t="str">
        <f>IF(入力!AK28="",IF(入力!AL28="","",入力!AL28),IF(入力!AL28="",入力!AK28,IF(入力!AK28&gt;入力!AL28,入力!AK28,入力!AL28)))</f>
        <v/>
      </c>
      <c r="T20" s="104" t="str">
        <f>IF(入力!AT28="","",入力!AT28)</f>
        <v/>
      </c>
      <c r="U20" s="105" t="str">
        <f>IF(入力!AS28="","",入力!AS28)</f>
        <v/>
      </c>
    </row>
    <row r="21" spans="1:21">
      <c r="A21" s="95">
        <f>IF(入力!A29="","",入力!A29)</f>
        <v>16</v>
      </c>
      <c r="B21" s="345" t="str">
        <f>IF(入力!B29="","",入力!B29)</f>
        <v/>
      </c>
      <c r="C21" s="112" t="str">
        <f>IF(入力!D29="","",入力!D29)</f>
        <v/>
      </c>
      <c r="D21" s="345" t="str">
        <f ca="1">IF(C21="","",VLOOKUP(DATEDIF(C21,DATE(IF(MONTH(TODAY())&lt;=3,YEAR(TODAY())-1,YEAR(TODAY())),4,1),"Y"),{0,"幼児";6,"小１";7,"小２";8,"小３";9,"小４";10,"小５";11,"小６";12,"中１";13,"中２";14,"中３";15,"高１";16,"高２";17,"高３";18,""},2,1))</f>
        <v/>
      </c>
      <c r="E21" s="345" t="str">
        <f>IF(入力!G29="","",入力!G29)</f>
        <v/>
      </c>
      <c r="F21" s="345" t="str">
        <f>IF(入力!H29="","",入力!H29)</f>
        <v/>
      </c>
      <c r="G21" s="345" t="str">
        <f>IF(入力!I29="","",入力!I29)</f>
        <v/>
      </c>
      <c r="H21" s="345" t="str">
        <f>IF(入力!J29="","",入力!J29)</f>
        <v/>
      </c>
      <c r="I21" s="79" t="str">
        <f>IF(入力!K29="","",入力!K29)</f>
        <v/>
      </c>
      <c r="J21" s="79" t="str">
        <f>IF(入力!L29="","",入力!L29)</f>
        <v/>
      </c>
      <c r="K21" s="79" t="str">
        <f>IF(OR(入力!K29="",入力!L29=""),"",(入力!L29/POWER(入力!K29/100,2)))</f>
        <v/>
      </c>
      <c r="L21" s="79" t="str">
        <f>IF(OR(入力!M29="",入力!N29=""),"",((4.57/(1.0868-0.00133*(入力!M29+入力!N29))-4.142)*100))</f>
        <v/>
      </c>
      <c r="M21" s="80" t="str">
        <f>IF(OR(入力!L29="",入力!M29="",入力!N29=""),"",(入力!L29-(入力!L29*(4.57/(1.0868-0.00133*(入力!M29+入力!N29))-4.142)*100)/100))</f>
        <v/>
      </c>
      <c r="N21" s="102" t="str">
        <f>IF(入力!S29="",IF(入力!T29="","",入力!T29),IF(入力!T29="",入力!S29,IF(入力!S29&gt;入力!T29,入力!T29,入力!S29)))</f>
        <v/>
      </c>
      <c r="O21" s="103" t="str">
        <f>IF(入力!U29="",IF(入力!V29="","",入力!V29),IF(入力!V29="",入力!U29,IF(入力!U29&gt;入力!V29,入力!V29,入力!U29)))</f>
        <v/>
      </c>
      <c r="P21" s="103" t="str">
        <f>IF(入力!AI29="",IF(入力!AJ29="","",入力!AJ29),IF(入力!AJ29="",入力!AI29,IF(入力!AI29&gt;入力!AJ29,入力!AI29,入力!AJ29)))</f>
        <v/>
      </c>
      <c r="Q21" s="104" t="str">
        <f>IF(入力!Y29="", IF(入力!W29="",IF(入力!X29="","",入力!X29-入力!Q29),IF(入力!X29="",入力!W29-入力!Q29,IF(入力!W29&gt;入力!X29,入力!W29-入力!Q29,入力!X29-入力!Q29))),入力!Y29)</f>
        <v/>
      </c>
      <c r="R21" s="104" t="str">
        <f>IF(入力!AB29="", IF(入力!Z29="",IF(入力!AA29="","",入力!AA29-入力!Q29),IF(入力!AA29="",入力!Z29-入力!Q29,IF(入力!Z29&gt;入力!AA29,入力!Z29-入力!Q29,入力!AA29-入力!Q29))),入力!AB29)</f>
        <v/>
      </c>
      <c r="S21" s="103" t="str">
        <f>IF(入力!AK29="",IF(入力!AL29="","",入力!AL29),IF(入力!AL29="",入力!AK29,IF(入力!AK29&gt;入力!AL29,入力!AK29,入力!AL29)))</f>
        <v/>
      </c>
      <c r="T21" s="104" t="str">
        <f>IF(入力!AT29="","",入力!AT29)</f>
        <v/>
      </c>
      <c r="U21" s="105" t="str">
        <f>IF(入力!AS29="","",入力!AS29)</f>
        <v/>
      </c>
    </row>
    <row r="22" spans="1:21">
      <c r="A22" s="95">
        <f>IF(入力!A30="","",入力!A30)</f>
        <v>17</v>
      </c>
      <c r="B22" s="345" t="str">
        <f>IF(入力!B30="","",入力!B30)</f>
        <v/>
      </c>
      <c r="C22" s="112" t="str">
        <f>IF(入力!D30="","",入力!D30)</f>
        <v/>
      </c>
      <c r="D22" s="345" t="str">
        <f ca="1">IF(C22="","",VLOOKUP(DATEDIF(C22,DATE(IF(MONTH(TODAY())&lt;=3,YEAR(TODAY())-1,YEAR(TODAY())),4,1),"Y"),{0,"幼児";6,"小１";7,"小２";8,"小３";9,"小４";10,"小５";11,"小６";12,"中１";13,"中２";14,"中３";15,"高１";16,"高２";17,"高３";18,""},2,1))</f>
        <v/>
      </c>
      <c r="E22" s="345" t="str">
        <f>IF(入力!G30="","",入力!G30)</f>
        <v/>
      </c>
      <c r="F22" s="345" t="str">
        <f>IF(入力!H30="","",入力!H30)</f>
        <v/>
      </c>
      <c r="G22" s="345" t="str">
        <f>IF(入力!I30="","",入力!I30)</f>
        <v/>
      </c>
      <c r="H22" s="345" t="str">
        <f>IF(入力!J30="","",入力!J30)</f>
        <v/>
      </c>
      <c r="I22" s="79" t="str">
        <f>IF(入力!K30="","",入力!K30)</f>
        <v/>
      </c>
      <c r="J22" s="79" t="str">
        <f>IF(入力!L30="","",入力!L30)</f>
        <v/>
      </c>
      <c r="K22" s="79" t="str">
        <f>IF(OR(入力!K30="",入力!L30=""),"",(入力!L30/POWER(入力!K30/100,2)))</f>
        <v/>
      </c>
      <c r="L22" s="79" t="str">
        <f>IF(OR(入力!M30="",入力!N30=""),"",((4.57/(1.0868-0.00133*(入力!M30+入力!N30))-4.142)*100))</f>
        <v/>
      </c>
      <c r="M22" s="80" t="str">
        <f>IF(OR(入力!L30="",入力!M30="",入力!N30=""),"",(入力!L30-(入力!L30*(4.57/(1.0868-0.00133*(入力!M30+入力!N30))-4.142)*100)/100))</f>
        <v/>
      </c>
      <c r="N22" s="102" t="str">
        <f>IF(入力!S30="",IF(入力!T30="","",入力!T30),IF(入力!T30="",入力!S30,IF(入力!S30&gt;入力!T30,入力!T30,入力!S30)))</f>
        <v/>
      </c>
      <c r="O22" s="103" t="str">
        <f>IF(入力!U30="",IF(入力!V30="","",入力!V30),IF(入力!V30="",入力!U30,IF(入力!U30&gt;入力!V30,入力!V30,入力!U30)))</f>
        <v/>
      </c>
      <c r="P22" s="103" t="str">
        <f>IF(入力!AI30="",IF(入力!AJ30="","",入力!AJ30),IF(入力!AJ30="",入力!AI30,IF(入力!AI30&gt;入力!AJ30,入力!AI30,入力!AJ30)))</f>
        <v/>
      </c>
      <c r="Q22" s="104" t="str">
        <f>IF(入力!Y30="", IF(入力!W30="",IF(入力!X30="","",入力!X30-入力!Q30),IF(入力!X30="",入力!W30-入力!Q30,IF(入力!W30&gt;入力!X30,入力!W30-入力!Q30,入力!X30-入力!Q30))),入力!Y30)</f>
        <v/>
      </c>
      <c r="R22" s="104" t="str">
        <f>IF(入力!AB30="", IF(入力!Z30="",IF(入力!AA30="","",入力!AA30-入力!Q30),IF(入力!AA30="",入力!Z30-入力!Q30,IF(入力!Z30&gt;入力!AA30,入力!Z30-入力!Q30,入力!AA30-入力!Q30))),入力!AB30)</f>
        <v/>
      </c>
      <c r="S22" s="103" t="str">
        <f>IF(入力!AK30="",IF(入力!AL30="","",入力!AL30),IF(入力!AL30="",入力!AK30,IF(入力!AK30&gt;入力!AL30,入力!AK30,入力!AL30)))</f>
        <v/>
      </c>
      <c r="T22" s="104" t="str">
        <f>IF(入力!AT30="","",入力!AT30)</f>
        <v/>
      </c>
      <c r="U22" s="105" t="str">
        <f>IF(入力!AS30="","",入力!AS30)</f>
        <v/>
      </c>
    </row>
    <row r="23" spans="1:21">
      <c r="A23" s="95">
        <f>IF(入力!A31="","",入力!A31)</f>
        <v>18</v>
      </c>
      <c r="B23" s="345" t="str">
        <f>IF(入力!B31="","",入力!B31)</f>
        <v/>
      </c>
      <c r="C23" s="112" t="str">
        <f>IF(入力!D31="","",入力!D31)</f>
        <v/>
      </c>
      <c r="D23" s="345" t="str">
        <f ca="1">IF(C23="","",VLOOKUP(DATEDIF(C23,DATE(IF(MONTH(TODAY())&lt;=3,YEAR(TODAY())-1,YEAR(TODAY())),4,1),"Y"),{0,"幼児";6,"小１";7,"小２";8,"小３";9,"小４";10,"小５";11,"小６";12,"中１";13,"中２";14,"中３";15,"高１";16,"高２";17,"高３";18,""},2,1))</f>
        <v/>
      </c>
      <c r="E23" s="345" t="str">
        <f>IF(入力!G31="","",入力!G31)</f>
        <v/>
      </c>
      <c r="F23" s="345" t="str">
        <f>IF(入力!H31="","",入力!H31)</f>
        <v/>
      </c>
      <c r="G23" s="345" t="str">
        <f>IF(入力!I31="","",入力!I31)</f>
        <v/>
      </c>
      <c r="H23" s="345" t="str">
        <f>IF(入力!J31="","",入力!J31)</f>
        <v/>
      </c>
      <c r="I23" s="79" t="str">
        <f>IF(入力!K31="","",入力!K31)</f>
        <v/>
      </c>
      <c r="J23" s="79" t="str">
        <f>IF(入力!L31="","",入力!L31)</f>
        <v/>
      </c>
      <c r="K23" s="79" t="str">
        <f>IF(OR(入力!K31="",入力!L31=""),"",(入力!L31/POWER(入力!K31/100,2)))</f>
        <v/>
      </c>
      <c r="L23" s="79" t="str">
        <f>IF(OR(入力!M31="",入力!N31=""),"",((4.57/(1.0868-0.00133*(入力!M31+入力!N31))-4.142)*100))</f>
        <v/>
      </c>
      <c r="M23" s="80" t="str">
        <f>IF(OR(入力!L31="",入力!M31="",入力!N31=""),"",(入力!L31-(入力!L31*(4.57/(1.0868-0.00133*(入力!M31+入力!N31))-4.142)*100)/100))</f>
        <v/>
      </c>
      <c r="N23" s="102" t="str">
        <f>IF(入力!S31="",IF(入力!T31="","",入力!T31),IF(入力!T31="",入力!S31,IF(入力!S31&gt;入力!T31,入力!T31,入力!S31)))</f>
        <v/>
      </c>
      <c r="O23" s="103" t="str">
        <f>IF(入力!U31="",IF(入力!V31="","",入力!V31),IF(入力!V31="",入力!U31,IF(入力!U31&gt;入力!V31,入力!V31,入力!U31)))</f>
        <v/>
      </c>
      <c r="P23" s="103" t="str">
        <f>IF(入力!AI31="",IF(入力!AJ31="","",入力!AJ31),IF(入力!AJ31="",入力!AI31,IF(入力!AI31&gt;入力!AJ31,入力!AI31,入力!AJ31)))</f>
        <v/>
      </c>
      <c r="Q23" s="104" t="str">
        <f>IF(入力!Y31="", IF(入力!W31="",IF(入力!X31="","",入力!X31-入力!Q31),IF(入力!X31="",入力!W31-入力!Q31,IF(入力!W31&gt;入力!X31,入力!W31-入力!Q31,入力!X31-入力!Q31))),入力!Y31)</f>
        <v/>
      </c>
      <c r="R23" s="104" t="str">
        <f>IF(入力!AB31="", IF(入力!Z31="",IF(入力!AA31="","",入力!AA31-入力!Q31),IF(入力!AA31="",入力!Z31-入力!Q31,IF(入力!Z31&gt;入力!AA31,入力!Z31-入力!Q31,入力!AA31-入力!Q31))),入力!AB31)</f>
        <v/>
      </c>
      <c r="S23" s="103" t="str">
        <f>IF(入力!AK31="",IF(入力!AL31="","",入力!AL31),IF(入力!AL31="",入力!AK31,IF(入力!AK31&gt;入力!AL31,入力!AK31,入力!AL31)))</f>
        <v/>
      </c>
      <c r="T23" s="104" t="str">
        <f>IF(入力!AT31="","",入力!AT31)</f>
        <v/>
      </c>
      <c r="U23" s="105" t="str">
        <f>IF(入力!AS31="","",入力!AS31)</f>
        <v/>
      </c>
    </row>
    <row r="24" spans="1:21">
      <c r="A24" s="95">
        <f>IF(入力!A32="","",入力!A32)</f>
        <v>19</v>
      </c>
      <c r="B24" s="345" t="str">
        <f>IF(入力!B32="","",入力!B32)</f>
        <v/>
      </c>
      <c r="C24" s="112" t="str">
        <f>IF(入力!D32="","",入力!D32)</f>
        <v/>
      </c>
      <c r="D24" s="345" t="str">
        <f ca="1">IF(C24="","",VLOOKUP(DATEDIF(C24,DATE(IF(MONTH(TODAY())&lt;=3,YEAR(TODAY())-1,YEAR(TODAY())),4,1),"Y"),{0,"幼児";6,"小１";7,"小２";8,"小３";9,"小４";10,"小５";11,"小６";12,"中１";13,"中２";14,"中３";15,"高１";16,"高２";17,"高３";18,""},2,1))</f>
        <v/>
      </c>
      <c r="E24" s="345" t="str">
        <f>IF(入力!G32="","",入力!G32)</f>
        <v/>
      </c>
      <c r="F24" s="345" t="str">
        <f>IF(入力!H32="","",入力!H32)</f>
        <v/>
      </c>
      <c r="G24" s="345" t="str">
        <f>IF(入力!I32="","",入力!I32)</f>
        <v/>
      </c>
      <c r="H24" s="345" t="str">
        <f>IF(入力!J32="","",入力!J32)</f>
        <v/>
      </c>
      <c r="I24" s="79" t="str">
        <f>IF(入力!K32="","",入力!K32)</f>
        <v/>
      </c>
      <c r="J24" s="79" t="str">
        <f>IF(入力!L32="","",入力!L32)</f>
        <v/>
      </c>
      <c r="K24" s="79" t="str">
        <f>IF(OR(入力!K32="",入力!L32=""),"",(入力!L32/POWER(入力!K32/100,2)))</f>
        <v/>
      </c>
      <c r="L24" s="79" t="str">
        <f>IF(OR(入力!M32="",入力!N32=""),"",((4.57/(1.0868-0.00133*(入力!M32+入力!N32))-4.142)*100))</f>
        <v/>
      </c>
      <c r="M24" s="80" t="str">
        <f>IF(OR(入力!L32="",入力!M32="",入力!N32=""),"",(入力!L32-(入力!L32*(4.57/(1.0868-0.00133*(入力!M32+入力!N32))-4.142)*100)/100))</f>
        <v/>
      </c>
      <c r="N24" s="102" t="str">
        <f>IF(入力!S32="",IF(入力!T32="","",入力!T32),IF(入力!T32="",入力!S32,IF(入力!S32&gt;入力!T32,入力!T32,入力!S32)))</f>
        <v/>
      </c>
      <c r="O24" s="103" t="str">
        <f>IF(入力!U32="",IF(入力!V32="","",入力!V32),IF(入力!V32="",入力!U32,IF(入力!U32&gt;入力!V32,入力!V32,入力!U32)))</f>
        <v/>
      </c>
      <c r="P24" s="103" t="str">
        <f>IF(入力!AI32="",IF(入力!AJ32="","",入力!AJ32),IF(入力!AJ32="",入力!AI32,IF(入力!AI32&gt;入力!AJ32,入力!AI32,入力!AJ32)))</f>
        <v/>
      </c>
      <c r="Q24" s="104" t="str">
        <f>IF(入力!Y32="", IF(入力!W32="",IF(入力!X32="","",入力!X32-入力!Q32),IF(入力!X32="",入力!W32-入力!Q32,IF(入力!W32&gt;入力!X32,入力!W32-入力!Q32,入力!X32-入力!Q32))),入力!Y32)</f>
        <v/>
      </c>
      <c r="R24" s="104" t="str">
        <f>IF(入力!AB32="", IF(入力!Z32="",IF(入力!AA32="","",入力!AA32-入力!Q32),IF(入力!AA32="",入力!Z32-入力!Q32,IF(入力!Z32&gt;入力!AA32,入力!Z32-入力!Q32,入力!AA32-入力!Q32))),入力!AB32)</f>
        <v/>
      </c>
      <c r="S24" s="103" t="str">
        <f>IF(入力!AK32="",IF(入力!AL32="","",入力!AL32),IF(入力!AL32="",入力!AK32,IF(入力!AK32&gt;入力!AL32,入力!AK32,入力!AL32)))</f>
        <v/>
      </c>
      <c r="T24" s="104" t="str">
        <f>IF(入力!AT32="","",入力!AT32)</f>
        <v/>
      </c>
      <c r="U24" s="105" t="str">
        <f>IF(入力!AS32="","",入力!AS32)</f>
        <v/>
      </c>
    </row>
    <row r="25" spans="1:21">
      <c r="A25" s="95">
        <f>IF(入力!A33="","",入力!A33)</f>
        <v>20</v>
      </c>
      <c r="B25" s="345" t="str">
        <f>IF(入力!B33="","",入力!B33)</f>
        <v/>
      </c>
      <c r="C25" s="112" t="str">
        <f>IF(入力!D33="","",入力!D33)</f>
        <v/>
      </c>
      <c r="D25" s="345" t="str">
        <f ca="1">IF(C25="","",VLOOKUP(DATEDIF(C25,DATE(IF(MONTH(TODAY())&lt;=3,YEAR(TODAY())-1,YEAR(TODAY())),4,1),"Y"),{0,"幼児";6,"小１";7,"小２";8,"小３";9,"小４";10,"小５";11,"小６";12,"中１";13,"中２";14,"中３";15,"高１";16,"高２";17,"高３";18,""},2,1))</f>
        <v/>
      </c>
      <c r="E25" s="345" t="str">
        <f>IF(入力!G33="","",入力!G33)</f>
        <v/>
      </c>
      <c r="F25" s="345" t="str">
        <f>IF(入力!H33="","",入力!H33)</f>
        <v/>
      </c>
      <c r="G25" s="345" t="str">
        <f>IF(入力!I33="","",入力!I33)</f>
        <v/>
      </c>
      <c r="H25" s="345" t="str">
        <f>IF(入力!J33="","",入力!J33)</f>
        <v/>
      </c>
      <c r="I25" s="79" t="str">
        <f>IF(入力!K33="","",入力!K33)</f>
        <v/>
      </c>
      <c r="J25" s="79" t="str">
        <f>IF(入力!L33="","",入力!L33)</f>
        <v/>
      </c>
      <c r="K25" s="79" t="str">
        <f>IF(OR(入力!K33="",入力!L33=""),"",(入力!L33/POWER(入力!K33/100,2)))</f>
        <v/>
      </c>
      <c r="L25" s="79" t="str">
        <f>IF(OR(入力!M33="",入力!N33=""),"",((4.57/(1.0868-0.00133*(入力!M33+入力!N33))-4.142)*100))</f>
        <v/>
      </c>
      <c r="M25" s="80" t="str">
        <f>IF(OR(入力!L33="",入力!M33="",入力!N33=""),"",(入力!L33-(入力!L33*(4.57/(1.0868-0.00133*(入力!M33+入力!N33))-4.142)*100)/100))</f>
        <v/>
      </c>
      <c r="N25" s="102" t="str">
        <f>IF(入力!S33="",IF(入力!T33="","",入力!T33),IF(入力!T33="",入力!S33,IF(入力!S33&gt;入力!T33,入力!T33,入力!S33)))</f>
        <v/>
      </c>
      <c r="O25" s="103" t="str">
        <f>IF(入力!U33="",IF(入力!V33="","",入力!V33),IF(入力!V33="",入力!U33,IF(入力!U33&gt;入力!V33,入力!V33,入力!U33)))</f>
        <v/>
      </c>
      <c r="P25" s="103" t="str">
        <f>IF(入力!AI33="",IF(入力!AJ33="","",入力!AJ33),IF(入力!AJ33="",入力!AI33,IF(入力!AI33&gt;入力!AJ33,入力!AI33,入力!AJ33)))</f>
        <v/>
      </c>
      <c r="Q25" s="104" t="str">
        <f>IF(入力!Y33="", IF(入力!W33="",IF(入力!X33="","",入力!X33-入力!Q33),IF(入力!X33="",入力!W33-入力!Q33,IF(入力!W33&gt;入力!X33,入力!W33-入力!Q33,入力!X33-入力!Q33))),入力!Y33)</f>
        <v/>
      </c>
      <c r="R25" s="104" t="str">
        <f>IF(入力!AB33="", IF(入力!Z33="",IF(入力!AA33="","",入力!AA33-入力!Q33),IF(入力!AA33="",入力!Z33-入力!Q33,IF(入力!Z33&gt;入力!AA33,入力!Z33-入力!Q33,入力!AA33-入力!Q33))),入力!AB33)</f>
        <v/>
      </c>
      <c r="S25" s="103" t="str">
        <f>IF(入力!AK33="",IF(入力!AL33="","",入力!AL33),IF(入力!AL33="",入力!AK33,IF(入力!AK33&gt;入力!AL33,入力!AK33,入力!AL33)))</f>
        <v/>
      </c>
      <c r="T25" s="104" t="str">
        <f>IF(入力!AT33="","",入力!AT33)</f>
        <v/>
      </c>
      <c r="U25" s="105" t="str">
        <f>IF(入力!AS33="","",入力!AS33)</f>
        <v/>
      </c>
    </row>
    <row r="26" spans="1:21">
      <c r="A26" s="95">
        <f>IF(入力!A34="","",入力!A34)</f>
        <v>21</v>
      </c>
      <c r="B26" s="345" t="str">
        <f>IF(入力!B34="","",入力!B34)</f>
        <v/>
      </c>
      <c r="C26" s="112" t="str">
        <f>IF(入力!D34="","",入力!D34)</f>
        <v/>
      </c>
      <c r="D26" s="345" t="str">
        <f ca="1">IF(C26="","",VLOOKUP(DATEDIF(C26,DATE(IF(MONTH(TODAY())&lt;=3,YEAR(TODAY())-1,YEAR(TODAY())),4,1),"Y"),{0,"幼児";6,"小１";7,"小２";8,"小３";9,"小４";10,"小５";11,"小６";12,"中１";13,"中２";14,"中３";15,"高１";16,"高２";17,"高３";18,""},2,1))</f>
        <v/>
      </c>
      <c r="E26" s="345" t="str">
        <f>IF(入力!G34="","",入力!G34)</f>
        <v/>
      </c>
      <c r="F26" s="345" t="str">
        <f>IF(入力!H34="","",入力!H34)</f>
        <v/>
      </c>
      <c r="G26" s="345" t="str">
        <f>IF(入力!I34="","",入力!I34)</f>
        <v/>
      </c>
      <c r="H26" s="345" t="str">
        <f>IF(入力!J34="","",入力!J34)</f>
        <v/>
      </c>
      <c r="I26" s="79" t="str">
        <f>IF(入力!K34="","",入力!K34)</f>
        <v/>
      </c>
      <c r="J26" s="79" t="str">
        <f>IF(入力!L34="","",入力!L34)</f>
        <v/>
      </c>
      <c r="K26" s="79" t="str">
        <f>IF(OR(入力!K34="",入力!L34=""),"",(入力!L34/POWER(入力!K34/100,2)))</f>
        <v/>
      </c>
      <c r="L26" s="79" t="str">
        <f>IF(OR(入力!M34="",入力!N34=""),"",((4.57/(1.0868-0.00133*(入力!M34+入力!N34))-4.142)*100))</f>
        <v/>
      </c>
      <c r="M26" s="80" t="str">
        <f>IF(OR(入力!L34="",入力!M34="",入力!N34=""),"",(入力!L34-(入力!L34*(4.57/(1.0868-0.00133*(入力!M34+入力!N34))-4.142)*100)/100))</f>
        <v/>
      </c>
      <c r="N26" s="102" t="str">
        <f>IF(入力!S34="",IF(入力!T34="","",入力!T34),IF(入力!T34="",入力!S34,IF(入力!S34&gt;入力!T34,入力!T34,入力!S34)))</f>
        <v/>
      </c>
      <c r="O26" s="103" t="str">
        <f>IF(入力!U34="",IF(入力!V34="","",入力!V34),IF(入力!V34="",入力!U34,IF(入力!U34&gt;入力!V34,入力!V34,入力!U34)))</f>
        <v/>
      </c>
      <c r="P26" s="103" t="str">
        <f>IF(入力!AI34="",IF(入力!AJ34="","",入力!AJ34),IF(入力!AJ34="",入力!AI34,IF(入力!AI34&gt;入力!AJ34,入力!AI34,入力!AJ34)))</f>
        <v/>
      </c>
      <c r="Q26" s="104" t="str">
        <f>IF(入力!Y34="", IF(入力!W34="",IF(入力!X34="","",入力!X34-入力!Q34),IF(入力!X34="",入力!W34-入力!Q34,IF(入力!W34&gt;入力!X34,入力!W34-入力!Q34,入力!X34-入力!Q34))),入力!Y34)</f>
        <v/>
      </c>
      <c r="R26" s="104" t="str">
        <f>IF(入力!AB34="", IF(入力!Z34="",IF(入力!AA34="","",入力!AA34-入力!Q34),IF(入力!AA34="",入力!Z34-入力!Q34,IF(入力!Z34&gt;入力!AA34,入力!Z34-入力!Q34,入力!AA34-入力!Q34))),入力!AB34)</f>
        <v/>
      </c>
      <c r="S26" s="103" t="str">
        <f>IF(入力!AK34="",IF(入力!AL34="","",入力!AL34),IF(入力!AL34="",入力!AK34,IF(入力!AK34&gt;入力!AL34,入力!AK34,入力!AL34)))</f>
        <v/>
      </c>
      <c r="T26" s="104" t="str">
        <f>IF(入力!AT34="","",入力!AT34)</f>
        <v/>
      </c>
      <c r="U26" s="105" t="str">
        <f>IF(入力!AS34="","",入力!AS34)</f>
        <v/>
      </c>
    </row>
    <row r="27" spans="1:21">
      <c r="A27" s="95">
        <f>IF(入力!A35="","",入力!A35)</f>
        <v>22</v>
      </c>
      <c r="B27" s="345" t="str">
        <f>IF(入力!B35="","",入力!B35)</f>
        <v/>
      </c>
      <c r="C27" s="112" t="str">
        <f>IF(入力!D35="","",入力!D35)</f>
        <v/>
      </c>
      <c r="D27" s="345" t="str">
        <f ca="1">IF(C27="","",VLOOKUP(DATEDIF(C27,DATE(IF(MONTH(TODAY())&lt;=3,YEAR(TODAY())-1,YEAR(TODAY())),4,1),"Y"),{0,"幼児";6,"小１";7,"小２";8,"小３";9,"小４";10,"小５";11,"小６";12,"中１";13,"中２";14,"中３";15,"高１";16,"高２";17,"高３";18,""},2,1))</f>
        <v/>
      </c>
      <c r="E27" s="345" t="str">
        <f>IF(入力!G35="","",入力!G35)</f>
        <v/>
      </c>
      <c r="F27" s="345" t="str">
        <f>IF(入力!H35="","",入力!H35)</f>
        <v/>
      </c>
      <c r="G27" s="345" t="str">
        <f>IF(入力!I35="","",入力!I35)</f>
        <v/>
      </c>
      <c r="H27" s="345" t="str">
        <f>IF(入力!J35="","",入力!J35)</f>
        <v/>
      </c>
      <c r="I27" s="79" t="str">
        <f>IF(入力!K35="","",入力!K35)</f>
        <v/>
      </c>
      <c r="J27" s="79" t="str">
        <f>IF(入力!L35="","",入力!L35)</f>
        <v/>
      </c>
      <c r="K27" s="79" t="str">
        <f>IF(OR(入力!K35="",入力!L35=""),"",(入力!L35/POWER(入力!K35/100,2)))</f>
        <v/>
      </c>
      <c r="L27" s="79" t="str">
        <f>IF(OR(入力!M35="",入力!N35=""),"",((4.57/(1.0868-0.00133*(入力!M35+入力!N35))-4.142)*100))</f>
        <v/>
      </c>
      <c r="M27" s="80" t="str">
        <f>IF(OR(入力!L35="",入力!M35="",入力!N35=""),"",(入力!L35-(入力!L35*(4.57/(1.0868-0.00133*(入力!M35+入力!N35))-4.142)*100)/100))</f>
        <v/>
      </c>
      <c r="N27" s="102" t="str">
        <f>IF(入力!S35="",IF(入力!T35="","",入力!T35),IF(入力!T35="",入力!S35,IF(入力!S35&gt;入力!T35,入力!T35,入力!S35)))</f>
        <v/>
      </c>
      <c r="O27" s="103" t="str">
        <f>IF(入力!U35="",IF(入力!V35="","",入力!V35),IF(入力!V35="",入力!U35,IF(入力!U35&gt;入力!V35,入力!V35,入力!U35)))</f>
        <v/>
      </c>
      <c r="P27" s="103" t="str">
        <f>IF(入力!AI35="",IF(入力!AJ35="","",入力!AJ35),IF(入力!AJ35="",入力!AI35,IF(入力!AI35&gt;入力!AJ35,入力!AI35,入力!AJ35)))</f>
        <v/>
      </c>
      <c r="Q27" s="104" t="str">
        <f>IF(入力!Y35="", IF(入力!W35="",IF(入力!X35="","",入力!X35-入力!Q35),IF(入力!X35="",入力!W35-入力!Q35,IF(入力!W35&gt;入力!X35,入力!W35-入力!Q35,入力!X35-入力!Q35))),入力!Y35)</f>
        <v/>
      </c>
      <c r="R27" s="104" t="str">
        <f>IF(入力!AB35="", IF(入力!Z35="",IF(入力!AA35="","",入力!AA35-入力!Q35),IF(入力!AA35="",入力!Z35-入力!Q35,IF(入力!Z35&gt;入力!AA35,入力!Z35-入力!Q35,入力!AA35-入力!Q35))),入力!AB35)</f>
        <v/>
      </c>
      <c r="S27" s="103" t="str">
        <f>IF(入力!AK35="",IF(入力!AL35="","",入力!AL35),IF(入力!AL35="",入力!AK35,IF(入力!AK35&gt;入力!AL35,入力!AK35,入力!AL35)))</f>
        <v/>
      </c>
      <c r="T27" s="104" t="str">
        <f>IF(入力!AT35="","",入力!AT35)</f>
        <v/>
      </c>
      <c r="U27" s="105" t="str">
        <f>IF(入力!AS35="","",入力!AS35)</f>
        <v/>
      </c>
    </row>
    <row r="28" spans="1:21">
      <c r="A28" s="95">
        <f>IF(入力!A36="","",入力!A36)</f>
        <v>23</v>
      </c>
      <c r="B28" s="345" t="str">
        <f>IF(入力!B36="","",入力!B36)</f>
        <v/>
      </c>
      <c r="C28" s="112" t="str">
        <f>IF(入力!D36="","",入力!D36)</f>
        <v/>
      </c>
      <c r="D28" s="345" t="str">
        <f ca="1">IF(C28="","",VLOOKUP(DATEDIF(C28,DATE(IF(MONTH(TODAY())&lt;=3,YEAR(TODAY())-1,YEAR(TODAY())),4,1),"Y"),{0,"幼児";6,"小１";7,"小２";8,"小３";9,"小４";10,"小５";11,"小６";12,"中１";13,"中２";14,"中３";15,"高１";16,"高２";17,"高３";18,""},2,1))</f>
        <v/>
      </c>
      <c r="E28" s="345" t="str">
        <f>IF(入力!G36="","",入力!G36)</f>
        <v/>
      </c>
      <c r="F28" s="345" t="str">
        <f>IF(入力!H36="","",入力!H36)</f>
        <v/>
      </c>
      <c r="G28" s="345" t="str">
        <f>IF(入力!I36="","",入力!I36)</f>
        <v/>
      </c>
      <c r="H28" s="345" t="str">
        <f>IF(入力!J36="","",入力!J36)</f>
        <v/>
      </c>
      <c r="I28" s="79" t="str">
        <f>IF(入力!K36="","",入力!K36)</f>
        <v/>
      </c>
      <c r="J28" s="79" t="str">
        <f>IF(入力!L36="","",入力!L36)</f>
        <v/>
      </c>
      <c r="K28" s="79" t="str">
        <f>IF(OR(入力!K36="",入力!L36=""),"",(入力!L36/POWER(入力!K36/100,2)))</f>
        <v/>
      </c>
      <c r="L28" s="79" t="str">
        <f>IF(OR(入力!M36="",入力!N36=""),"",((4.57/(1.0868-0.00133*(入力!M36+入力!N36))-4.142)*100))</f>
        <v/>
      </c>
      <c r="M28" s="80" t="str">
        <f>IF(OR(入力!L36="",入力!M36="",入力!N36=""),"",(入力!L36-(入力!L36*(4.57/(1.0868-0.00133*(入力!M36+入力!N36))-4.142)*100)/100))</f>
        <v/>
      </c>
      <c r="N28" s="102" t="str">
        <f>IF(入力!S36="",IF(入力!T36="","",入力!T36),IF(入力!T36="",入力!S36,IF(入力!S36&gt;入力!T36,入力!T36,入力!S36)))</f>
        <v/>
      </c>
      <c r="O28" s="103" t="str">
        <f>IF(入力!U36="",IF(入力!V36="","",入力!V36),IF(入力!V36="",入力!U36,IF(入力!U36&gt;入力!V36,入力!V36,入力!U36)))</f>
        <v/>
      </c>
      <c r="P28" s="103" t="str">
        <f>IF(入力!AI36="",IF(入力!AJ36="","",入力!AJ36),IF(入力!AJ36="",入力!AI36,IF(入力!AI36&gt;入力!AJ36,入力!AI36,入力!AJ36)))</f>
        <v/>
      </c>
      <c r="Q28" s="104" t="str">
        <f>IF(入力!Y36="", IF(入力!W36="",IF(入力!X36="","",入力!X36-入力!Q36),IF(入力!X36="",入力!W36-入力!Q36,IF(入力!W36&gt;入力!X36,入力!W36-入力!Q36,入力!X36-入力!Q36))),入力!Y36)</f>
        <v/>
      </c>
      <c r="R28" s="104" t="str">
        <f>IF(入力!AB36="", IF(入力!Z36="",IF(入力!AA36="","",入力!AA36-入力!Q36),IF(入力!AA36="",入力!Z36-入力!Q36,IF(入力!Z36&gt;入力!AA36,入力!Z36-入力!Q36,入力!AA36-入力!Q36))),入力!AB36)</f>
        <v/>
      </c>
      <c r="S28" s="103" t="str">
        <f>IF(入力!AK36="",IF(入力!AL36="","",入力!AL36),IF(入力!AL36="",入力!AK36,IF(入力!AK36&gt;入力!AL36,入力!AK36,入力!AL36)))</f>
        <v/>
      </c>
      <c r="T28" s="104" t="str">
        <f>IF(入力!AT36="","",入力!AT36)</f>
        <v/>
      </c>
      <c r="U28" s="105" t="str">
        <f>IF(入力!AS36="","",入力!AS36)</f>
        <v/>
      </c>
    </row>
    <row r="29" spans="1:21">
      <c r="A29" s="95">
        <f>IF(入力!A37="","",入力!A37)</f>
        <v>24</v>
      </c>
      <c r="B29" s="345" t="str">
        <f>IF(入力!B37="","",入力!B37)</f>
        <v/>
      </c>
      <c r="C29" s="112" t="str">
        <f>IF(入力!D37="","",入力!D37)</f>
        <v/>
      </c>
      <c r="D29" s="345" t="str">
        <f ca="1">IF(C29="","",VLOOKUP(DATEDIF(C29,DATE(IF(MONTH(TODAY())&lt;=3,YEAR(TODAY())-1,YEAR(TODAY())),4,1),"Y"),{0,"幼児";6,"小１";7,"小２";8,"小３";9,"小４";10,"小５";11,"小６";12,"中１";13,"中２";14,"中３";15,"高１";16,"高２";17,"高３";18,""},2,1))</f>
        <v/>
      </c>
      <c r="E29" s="345" t="str">
        <f>IF(入力!G37="","",入力!G37)</f>
        <v/>
      </c>
      <c r="F29" s="345" t="str">
        <f>IF(入力!H37="","",入力!H37)</f>
        <v/>
      </c>
      <c r="G29" s="345" t="str">
        <f>IF(入力!I37="","",入力!I37)</f>
        <v/>
      </c>
      <c r="H29" s="345" t="str">
        <f>IF(入力!J37="","",入力!J37)</f>
        <v/>
      </c>
      <c r="I29" s="79" t="str">
        <f>IF(入力!K37="","",入力!K37)</f>
        <v/>
      </c>
      <c r="J29" s="79" t="str">
        <f>IF(入力!L37="","",入力!L37)</f>
        <v/>
      </c>
      <c r="K29" s="79" t="str">
        <f>IF(OR(入力!K37="",入力!L37=""),"",(入力!L37/POWER(入力!K37/100,2)))</f>
        <v/>
      </c>
      <c r="L29" s="79" t="str">
        <f>IF(OR(入力!M37="",入力!N37=""),"",((4.57/(1.0868-0.00133*(入力!M37+入力!N37))-4.142)*100))</f>
        <v/>
      </c>
      <c r="M29" s="80" t="str">
        <f>IF(OR(入力!L37="",入力!M37="",入力!N37=""),"",(入力!L37-(入力!L37*(4.57/(1.0868-0.00133*(入力!M37+入力!N37))-4.142)*100)/100))</f>
        <v/>
      </c>
      <c r="N29" s="102" t="str">
        <f>IF(入力!S37="",IF(入力!T37="","",入力!T37),IF(入力!T37="",入力!S37,IF(入力!S37&gt;入力!T37,入力!T37,入力!S37)))</f>
        <v/>
      </c>
      <c r="O29" s="103" t="str">
        <f>IF(入力!U37="",IF(入力!V37="","",入力!V37),IF(入力!V37="",入力!U37,IF(入力!U37&gt;入力!V37,入力!V37,入力!U37)))</f>
        <v/>
      </c>
      <c r="P29" s="103" t="str">
        <f>IF(入力!AI37="",IF(入力!AJ37="","",入力!AJ37),IF(入力!AJ37="",入力!AI37,IF(入力!AI37&gt;入力!AJ37,入力!AI37,入力!AJ37)))</f>
        <v/>
      </c>
      <c r="Q29" s="104" t="str">
        <f>IF(入力!Y37="", IF(入力!W37="",IF(入力!X37="","",入力!X37-入力!Q37),IF(入力!X37="",入力!W37-入力!Q37,IF(入力!W37&gt;入力!X37,入力!W37-入力!Q37,入力!X37-入力!Q37))),入力!Y37)</f>
        <v/>
      </c>
      <c r="R29" s="104" t="str">
        <f>IF(入力!AB37="", IF(入力!Z37="",IF(入力!AA37="","",入力!AA37-入力!Q37),IF(入力!AA37="",入力!Z37-入力!Q37,IF(入力!Z37&gt;入力!AA37,入力!Z37-入力!Q37,入力!AA37-入力!Q37))),入力!AB37)</f>
        <v/>
      </c>
      <c r="S29" s="103" t="str">
        <f>IF(入力!AK37="",IF(入力!AL37="","",入力!AL37),IF(入力!AL37="",入力!AK37,IF(入力!AK37&gt;入力!AL37,入力!AK37,入力!AL37)))</f>
        <v/>
      </c>
      <c r="T29" s="104" t="str">
        <f>IF(入力!AT37="","",入力!AT37)</f>
        <v/>
      </c>
      <c r="U29" s="105" t="str">
        <f>IF(入力!AS37="","",入力!AS37)</f>
        <v/>
      </c>
    </row>
    <row r="30" spans="1:21">
      <c r="A30" s="95">
        <f>IF(入力!A38="","",入力!A38)</f>
        <v>25</v>
      </c>
      <c r="B30" s="345" t="str">
        <f>IF(入力!B38="","",入力!B38)</f>
        <v/>
      </c>
      <c r="C30" s="112" t="str">
        <f>IF(入力!D38="","",入力!D38)</f>
        <v/>
      </c>
      <c r="D30" s="345" t="str">
        <f ca="1">IF(C30="","",VLOOKUP(DATEDIF(C30,DATE(IF(MONTH(TODAY())&lt;=3,YEAR(TODAY())-1,YEAR(TODAY())),4,1),"Y"),{0,"幼児";6,"小１";7,"小２";8,"小３";9,"小４";10,"小５";11,"小６";12,"中１";13,"中２";14,"中３";15,"高１";16,"高２";17,"高３";18,""},2,1))</f>
        <v/>
      </c>
      <c r="E30" s="345" t="str">
        <f>IF(入力!G38="","",入力!G38)</f>
        <v/>
      </c>
      <c r="F30" s="345" t="str">
        <f>IF(入力!H38="","",入力!H38)</f>
        <v/>
      </c>
      <c r="G30" s="345" t="str">
        <f>IF(入力!I38="","",入力!I38)</f>
        <v/>
      </c>
      <c r="H30" s="345" t="str">
        <f>IF(入力!J38="","",入力!J38)</f>
        <v/>
      </c>
      <c r="I30" s="79" t="str">
        <f>IF(入力!K38="","",入力!K38)</f>
        <v/>
      </c>
      <c r="J30" s="79" t="str">
        <f>IF(入力!L38="","",入力!L38)</f>
        <v/>
      </c>
      <c r="K30" s="79" t="str">
        <f>IF(OR(入力!K38="",入力!L38=""),"",(入力!L38/POWER(入力!K38/100,2)))</f>
        <v/>
      </c>
      <c r="L30" s="79" t="str">
        <f>IF(OR(入力!M38="",入力!N38=""),"",((4.57/(1.0868-0.00133*(入力!M38+入力!N38))-4.142)*100))</f>
        <v/>
      </c>
      <c r="M30" s="80" t="str">
        <f>IF(OR(入力!L38="",入力!M38="",入力!N38=""),"",(入力!L38-(入力!L38*(4.57/(1.0868-0.00133*(入力!M38+入力!N38))-4.142)*100)/100))</f>
        <v/>
      </c>
      <c r="N30" s="102" t="str">
        <f>IF(入力!S38="",IF(入力!T38="","",入力!T38),IF(入力!T38="",入力!S38,IF(入力!S38&gt;入力!T38,入力!T38,入力!S38)))</f>
        <v/>
      </c>
      <c r="O30" s="103" t="str">
        <f>IF(入力!U38="",IF(入力!V38="","",入力!V38),IF(入力!V38="",入力!U38,IF(入力!U38&gt;入力!V38,入力!V38,入力!U38)))</f>
        <v/>
      </c>
      <c r="P30" s="103" t="str">
        <f>IF(入力!AI38="",IF(入力!AJ38="","",入力!AJ38),IF(入力!AJ38="",入力!AI38,IF(入力!AI38&gt;入力!AJ38,入力!AI38,入力!AJ38)))</f>
        <v/>
      </c>
      <c r="Q30" s="104" t="str">
        <f>IF(入力!Y38="", IF(入力!W38="",IF(入力!X38="","",入力!X38-入力!Q38),IF(入力!X38="",入力!W38-入力!Q38,IF(入力!W38&gt;入力!X38,入力!W38-入力!Q38,入力!X38-入力!Q38))),入力!Y38)</f>
        <v/>
      </c>
      <c r="R30" s="104" t="str">
        <f>IF(入力!AB38="", IF(入力!Z38="",IF(入力!AA38="","",入力!AA38-入力!Q38),IF(入力!AA38="",入力!Z38-入力!Q38,IF(入力!Z38&gt;入力!AA38,入力!Z38-入力!Q38,入力!AA38-入力!Q38))),入力!AB38)</f>
        <v/>
      </c>
      <c r="S30" s="103" t="str">
        <f>IF(入力!AK38="",IF(入力!AL38="","",入力!AL38),IF(入力!AL38="",入力!AK38,IF(入力!AK38&gt;入力!AL38,入力!AK38,入力!AL38)))</f>
        <v/>
      </c>
      <c r="T30" s="104" t="str">
        <f>IF(入力!AT38="","",入力!AT38)</f>
        <v/>
      </c>
      <c r="U30" s="105" t="str">
        <f>IF(入力!AS38="","",入力!AS38)</f>
        <v/>
      </c>
    </row>
    <row r="31" spans="1:21">
      <c r="A31" s="95">
        <f>IF(入力!A39="","",入力!A39)</f>
        <v>26</v>
      </c>
      <c r="B31" s="345" t="str">
        <f>IF(入力!B39="","",入力!B39)</f>
        <v/>
      </c>
      <c r="C31" s="112" t="str">
        <f>IF(入力!D39="","",入力!D39)</f>
        <v/>
      </c>
      <c r="D31" s="345" t="str">
        <f ca="1">IF(C31="","",VLOOKUP(DATEDIF(C31,DATE(IF(MONTH(TODAY())&lt;=3,YEAR(TODAY())-1,YEAR(TODAY())),4,1),"Y"),{0,"幼児";6,"小１";7,"小２";8,"小３";9,"小４";10,"小５";11,"小６";12,"中１";13,"中２";14,"中３";15,"高１";16,"高２";17,"高３";18,""},2,1))</f>
        <v/>
      </c>
      <c r="E31" s="345" t="str">
        <f>IF(入力!G39="","",入力!G39)</f>
        <v/>
      </c>
      <c r="F31" s="345" t="str">
        <f>IF(入力!H39="","",入力!H39)</f>
        <v/>
      </c>
      <c r="G31" s="345" t="str">
        <f>IF(入力!I39="","",入力!I39)</f>
        <v/>
      </c>
      <c r="H31" s="345" t="str">
        <f>IF(入力!J39="","",入力!J39)</f>
        <v/>
      </c>
      <c r="I31" s="79" t="str">
        <f>IF(入力!K39="","",入力!K39)</f>
        <v/>
      </c>
      <c r="J31" s="79" t="str">
        <f>IF(入力!L39="","",入力!L39)</f>
        <v/>
      </c>
      <c r="K31" s="79" t="str">
        <f>IF(OR(入力!K39="",入力!L39=""),"",(入力!L39/POWER(入力!K39/100,2)))</f>
        <v/>
      </c>
      <c r="L31" s="79" t="str">
        <f>IF(OR(入力!M39="",入力!N39=""),"",((4.57/(1.0868-0.00133*(入力!M39+入力!N39))-4.142)*100))</f>
        <v/>
      </c>
      <c r="M31" s="80" t="str">
        <f>IF(OR(入力!L39="",入力!M39="",入力!N39=""),"",(入力!L39-(入力!L39*(4.57/(1.0868-0.00133*(入力!M39+入力!N39))-4.142)*100)/100))</f>
        <v/>
      </c>
      <c r="N31" s="102" t="str">
        <f>IF(入力!S39="",IF(入力!T39="","",入力!T39),IF(入力!T39="",入力!S39,IF(入力!S39&gt;入力!T39,入力!T39,入力!S39)))</f>
        <v/>
      </c>
      <c r="O31" s="103" t="str">
        <f>IF(入力!U39="",IF(入力!V39="","",入力!V39),IF(入力!V39="",入力!U39,IF(入力!U39&gt;入力!V39,入力!V39,入力!U39)))</f>
        <v/>
      </c>
      <c r="P31" s="103" t="str">
        <f>IF(入力!AI39="",IF(入力!AJ39="","",入力!AJ39),IF(入力!AJ39="",入力!AI39,IF(入力!AI39&gt;入力!AJ39,入力!AI39,入力!AJ39)))</f>
        <v/>
      </c>
      <c r="Q31" s="104" t="str">
        <f>IF(入力!Y39="", IF(入力!W39="",IF(入力!X39="","",入力!X39-入力!Q39),IF(入力!X39="",入力!W39-入力!Q39,IF(入力!W39&gt;入力!X39,入力!W39-入力!Q39,入力!X39-入力!Q39))),入力!Y39)</f>
        <v/>
      </c>
      <c r="R31" s="104" t="str">
        <f>IF(入力!AB39="", IF(入力!Z39="",IF(入力!AA39="","",入力!AA39-入力!Q39),IF(入力!AA39="",入力!Z39-入力!Q39,IF(入力!Z39&gt;入力!AA39,入力!Z39-入力!Q39,入力!AA39-入力!Q39))),入力!AB39)</f>
        <v/>
      </c>
      <c r="S31" s="103" t="str">
        <f>IF(入力!AK39="",IF(入力!AL39="","",入力!AL39),IF(入力!AL39="",入力!AK39,IF(入力!AK39&gt;入力!AL39,入力!AK39,入力!AL39)))</f>
        <v/>
      </c>
      <c r="T31" s="104" t="str">
        <f>IF(入力!AT39="","",入力!AT39)</f>
        <v/>
      </c>
      <c r="U31" s="105" t="str">
        <f>IF(入力!AS39="","",入力!AS39)</f>
        <v/>
      </c>
    </row>
    <row r="32" spans="1:21">
      <c r="A32" s="95">
        <f>IF(入力!A40="","",入力!A40)</f>
        <v>27</v>
      </c>
      <c r="B32" s="345" t="str">
        <f>IF(入力!B40="","",入力!B40)</f>
        <v/>
      </c>
      <c r="C32" s="112" t="str">
        <f>IF(入力!D40="","",入力!D40)</f>
        <v/>
      </c>
      <c r="D32" s="345" t="str">
        <f ca="1">IF(C32="","",VLOOKUP(DATEDIF(C32,DATE(IF(MONTH(TODAY())&lt;=3,YEAR(TODAY())-1,YEAR(TODAY())),4,1),"Y"),{0,"幼児";6,"小１";7,"小２";8,"小３";9,"小４";10,"小５";11,"小６";12,"中１";13,"中２";14,"中３";15,"高１";16,"高２";17,"高３";18,""},2,1))</f>
        <v/>
      </c>
      <c r="E32" s="345" t="str">
        <f>IF(入力!G40="","",入力!G40)</f>
        <v/>
      </c>
      <c r="F32" s="345" t="str">
        <f>IF(入力!H40="","",入力!H40)</f>
        <v/>
      </c>
      <c r="G32" s="345" t="str">
        <f>IF(入力!I40="","",入力!I40)</f>
        <v/>
      </c>
      <c r="H32" s="345" t="str">
        <f>IF(入力!J40="","",入力!J40)</f>
        <v/>
      </c>
      <c r="I32" s="79" t="str">
        <f>IF(入力!K40="","",入力!K40)</f>
        <v/>
      </c>
      <c r="J32" s="79" t="str">
        <f>IF(入力!L40="","",入力!L40)</f>
        <v/>
      </c>
      <c r="K32" s="79" t="str">
        <f>IF(OR(入力!K40="",入力!L40=""),"",(入力!L40/POWER(入力!K40/100,2)))</f>
        <v/>
      </c>
      <c r="L32" s="79" t="str">
        <f>IF(OR(入力!M40="",入力!N40=""),"",((4.57/(1.0868-0.00133*(入力!M40+入力!N40))-4.142)*100))</f>
        <v/>
      </c>
      <c r="M32" s="80" t="str">
        <f>IF(OR(入力!L40="",入力!M40="",入力!N40=""),"",(入力!L40-(入力!L40*(4.57/(1.0868-0.00133*(入力!M40+入力!N40))-4.142)*100)/100))</f>
        <v/>
      </c>
      <c r="N32" s="102" t="str">
        <f>IF(入力!S40="",IF(入力!T40="","",入力!T40),IF(入力!T40="",入力!S40,IF(入力!S40&gt;入力!T40,入力!T40,入力!S40)))</f>
        <v/>
      </c>
      <c r="O32" s="103" t="str">
        <f>IF(入力!U40="",IF(入力!V40="","",入力!V40),IF(入力!V40="",入力!U40,IF(入力!U40&gt;入力!V40,入力!V40,入力!U40)))</f>
        <v/>
      </c>
      <c r="P32" s="103" t="str">
        <f>IF(入力!AI40="",IF(入力!AJ40="","",入力!AJ40),IF(入力!AJ40="",入力!AI40,IF(入力!AI40&gt;入力!AJ40,入力!AI40,入力!AJ40)))</f>
        <v/>
      </c>
      <c r="Q32" s="104" t="str">
        <f>IF(入力!Y40="", IF(入力!W40="",IF(入力!X40="","",入力!X40-入力!Q40),IF(入力!X40="",入力!W40-入力!Q40,IF(入力!W40&gt;入力!X40,入力!W40-入力!Q40,入力!X40-入力!Q40))),入力!Y40)</f>
        <v/>
      </c>
      <c r="R32" s="104" t="str">
        <f>IF(入力!AB40="", IF(入力!Z40="",IF(入力!AA40="","",入力!AA40-入力!Q40),IF(入力!AA40="",入力!Z40-入力!Q40,IF(入力!Z40&gt;入力!AA40,入力!Z40-入力!Q40,入力!AA40-入力!Q40))),入力!AB40)</f>
        <v/>
      </c>
      <c r="S32" s="103" t="str">
        <f>IF(入力!AK40="",IF(入力!AL40="","",入力!AL40),IF(入力!AL40="",入力!AK40,IF(入力!AK40&gt;入力!AL40,入力!AK40,入力!AL40)))</f>
        <v/>
      </c>
      <c r="T32" s="104" t="str">
        <f>IF(入力!AT40="","",入力!AT40)</f>
        <v/>
      </c>
      <c r="U32" s="105" t="str">
        <f>IF(入力!AS40="","",入力!AS40)</f>
        <v/>
      </c>
    </row>
    <row r="33" spans="1:41">
      <c r="A33" s="95">
        <f>IF(入力!A41="","",入力!A41)</f>
        <v>28</v>
      </c>
      <c r="B33" s="345" t="str">
        <f>IF(入力!B41="","",入力!B41)</f>
        <v/>
      </c>
      <c r="C33" s="112" t="str">
        <f>IF(入力!D41="","",入力!D41)</f>
        <v/>
      </c>
      <c r="D33" s="345" t="str">
        <f ca="1">IF(C33="","",VLOOKUP(DATEDIF(C33,DATE(IF(MONTH(TODAY())&lt;=3,YEAR(TODAY())-1,YEAR(TODAY())),4,1),"Y"),{0,"幼児";6,"小１";7,"小２";8,"小３";9,"小４";10,"小５";11,"小６";12,"中１";13,"中２";14,"中３";15,"高１";16,"高２";17,"高３";18,""},2,1))</f>
        <v/>
      </c>
      <c r="E33" s="345" t="str">
        <f>IF(入力!G41="","",入力!G41)</f>
        <v/>
      </c>
      <c r="F33" s="345" t="str">
        <f>IF(入力!H41="","",入力!H41)</f>
        <v/>
      </c>
      <c r="G33" s="345" t="str">
        <f>IF(入力!I41="","",入力!I41)</f>
        <v/>
      </c>
      <c r="H33" s="345" t="str">
        <f>IF(入力!J41="","",入力!J41)</f>
        <v/>
      </c>
      <c r="I33" s="79" t="str">
        <f>IF(入力!K41="","",入力!K41)</f>
        <v/>
      </c>
      <c r="J33" s="79" t="str">
        <f>IF(入力!L41="","",入力!L41)</f>
        <v/>
      </c>
      <c r="K33" s="79" t="str">
        <f>IF(OR(入力!K41="",入力!L41=""),"",(入力!L41/POWER(入力!K41/100,2)))</f>
        <v/>
      </c>
      <c r="L33" s="79" t="str">
        <f>IF(OR(入力!M41="",入力!N41=""),"",((4.57/(1.0868-0.00133*(入力!M41+入力!N41))-4.142)*100))</f>
        <v/>
      </c>
      <c r="M33" s="80" t="str">
        <f>IF(OR(入力!L41="",入力!M41="",入力!N41=""),"",(入力!L41-(入力!L41*(4.57/(1.0868-0.00133*(入力!M41+入力!N41))-4.142)*100)/100))</f>
        <v/>
      </c>
      <c r="N33" s="102" t="str">
        <f>IF(入力!S41="",IF(入力!T41="","",入力!T41),IF(入力!T41="",入力!S41,IF(入力!S41&gt;入力!T41,入力!T41,入力!S41)))</f>
        <v/>
      </c>
      <c r="O33" s="103" t="str">
        <f>IF(入力!U41="",IF(入力!V41="","",入力!V41),IF(入力!V41="",入力!U41,IF(入力!U41&gt;入力!V41,入力!V41,入力!U41)))</f>
        <v/>
      </c>
      <c r="P33" s="103" t="str">
        <f>IF(入力!AI41="",IF(入力!AJ41="","",入力!AJ41),IF(入力!AJ41="",入力!AI41,IF(入力!AI41&gt;入力!AJ41,入力!AI41,入力!AJ41)))</f>
        <v/>
      </c>
      <c r="Q33" s="104" t="str">
        <f>IF(入力!Y41="", IF(入力!W41="",IF(入力!X41="","",入力!X41-入力!Q41),IF(入力!X41="",入力!W41-入力!Q41,IF(入力!W41&gt;入力!X41,入力!W41-入力!Q41,入力!X41-入力!Q41))),入力!Y41)</f>
        <v/>
      </c>
      <c r="R33" s="104" t="str">
        <f>IF(入力!AB41="", IF(入力!Z41="",IF(入力!AA41="","",入力!AA41-入力!Q41),IF(入力!AA41="",入力!Z41-入力!Q41,IF(入力!Z41&gt;入力!AA41,入力!Z41-入力!Q41,入力!AA41-入力!Q41))),入力!AB41)</f>
        <v/>
      </c>
      <c r="S33" s="103" t="str">
        <f>IF(入力!AK41="",IF(入力!AL41="","",入力!AL41),IF(入力!AL41="",入力!AK41,IF(入力!AK41&gt;入力!AL41,入力!AK41,入力!AL41)))</f>
        <v/>
      </c>
      <c r="T33" s="104" t="str">
        <f>IF(入力!AT41="","",入力!AT41)</f>
        <v/>
      </c>
      <c r="U33" s="105" t="str">
        <f>IF(入力!AS41="","",入力!AS41)</f>
        <v/>
      </c>
    </row>
    <row r="34" spans="1:41">
      <c r="A34" s="95">
        <f>IF(入力!A42="","",入力!A42)</f>
        <v>29</v>
      </c>
      <c r="B34" s="345" t="str">
        <f>IF(入力!B42="","",入力!B42)</f>
        <v/>
      </c>
      <c r="C34" s="112" t="str">
        <f>IF(入力!D42="","",入力!D42)</f>
        <v/>
      </c>
      <c r="D34" s="345" t="str">
        <f ca="1">IF(C34="","",VLOOKUP(DATEDIF(C34,DATE(IF(MONTH(TODAY())&lt;=3,YEAR(TODAY())-1,YEAR(TODAY())),4,1),"Y"),{0,"幼児";6,"小１";7,"小２";8,"小３";9,"小４";10,"小５";11,"小６";12,"中１";13,"中２";14,"中３";15,"高１";16,"高２";17,"高３";18,""},2,1))</f>
        <v/>
      </c>
      <c r="E34" s="345" t="str">
        <f>IF(入力!G42="","",入力!G42)</f>
        <v/>
      </c>
      <c r="F34" s="345" t="str">
        <f>IF(入力!H42="","",入力!H42)</f>
        <v/>
      </c>
      <c r="G34" s="345" t="str">
        <f>IF(入力!I42="","",入力!I42)</f>
        <v/>
      </c>
      <c r="H34" s="345" t="str">
        <f>IF(入力!J42="","",入力!J42)</f>
        <v/>
      </c>
      <c r="I34" s="79" t="str">
        <f>IF(入力!K42="","",入力!K42)</f>
        <v/>
      </c>
      <c r="J34" s="79" t="str">
        <f>IF(入力!L42="","",入力!L42)</f>
        <v/>
      </c>
      <c r="K34" s="79" t="str">
        <f>IF(OR(入力!K42="",入力!L42=""),"",(入力!L42/POWER(入力!K42/100,2)))</f>
        <v/>
      </c>
      <c r="L34" s="79" t="str">
        <f>IF(OR(入力!M42="",入力!N42=""),"",((4.57/(1.0868-0.00133*(入力!M42+入力!N42))-4.142)*100))</f>
        <v/>
      </c>
      <c r="M34" s="80" t="str">
        <f>IF(OR(入力!L42="",入力!M42="",入力!N42=""),"",(入力!L42-(入力!L42*(4.57/(1.0868-0.00133*(入力!M42+入力!N42))-4.142)*100)/100))</f>
        <v/>
      </c>
      <c r="N34" s="102" t="str">
        <f>IF(入力!S42="",IF(入力!T42="","",入力!T42),IF(入力!T42="",入力!S42,IF(入力!S42&gt;入力!T42,入力!T42,入力!S42)))</f>
        <v/>
      </c>
      <c r="O34" s="103" t="str">
        <f>IF(入力!U42="",IF(入力!V42="","",入力!V42),IF(入力!V42="",入力!U42,IF(入力!U42&gt;入力!V42,入力!V42,入力!U42)))</f>
        <v/>
      </c>
      <c r="P34" s="103" t="str">
        <f>IF(入力!AI42="",IF(入力!AJ42="","",入力!AJ42),IF(入力!AJ42="",入力!AI42,IF(入力!AI42&gt;入力!AJ42,入力!AI42,入力!AJ42)))</f>
        <v/>
      </c>
      <c r="Q34" s="104" t="str">
        <f>IF(入力!Y42="", IF(入力!W42="",IF(入力!X42="","",入力!X42-入力!Q42),IF(入力!X42="",入力!W42-入力!Q42,IF(入力!W42&gt;入力!X42,入力!W42-入力!Q42,入力!X42-入力!Q42))),入力!Y42)</f>
        <v/>
      </c>
      <c r="R34" s="104" t="str">
        <f>IF(入力!AB42="", IF(入力!Z42="",IF(入力!AA42="","",入力!AA42-入力!Q42),IF(入力!AA42="",入力!Z42-入力!Q42,IF(入力!Z42&gt;入力!AA42,入力!Z42-入力!Q42,入力!AA42-入力!Q42))),入力!AB42)</f>
        <v/>
      </c>
      <c r="S34" s="103" t="str">
        <f>IF(入力!AK42="",IF(入力!AL42="","",入力!AL42),IF(入力!AL42="",入力!AK42,IF(入力!AK42&gt;入力!AL42,入力!AK42,入力!AL42)))</f>
        <v/>
      </c>
      <c r="T34" s="104" t="str">
        <f>IF(入力!AT42="","",入力!AT42)</f>
        <v/>
      </c>
      <c r="U34" s="105" t="str">
        <f>IF(入力!AS42="","",入力!AS42)</f>
        <v/>
      </c>
    </row>
    <row r="35" spans="1:41">
      <c r="A35" s="95">
        <f>IF(入力!A43="","",入力!A43)</f>
        <v>30</v>
      </c>
      <c r="B35" s="345" t="str">
        <f>IF(入力!B43="","",入力!B43)</f>
        <v/>
      </c>
      <c r="C35" s="112" t="str">
        <f>IF(入力!D43="","",入力!D43)</f>
        <v/>
      </c>
      <c r="D35" s="345" t="str">
        <f ca="1">IF(C35="","",VLOOKUP(DATEDIF(C35,DATE(IF(MONTH(TODAY())&lt;=3,YEAR(TODAY())-1,YEAR(TODAY())),4,1),"Y"),{0,"幼児";6,"小１";7,"小２";8,"小３";9,"小４";10,"小５";11,"小６";12,"中１";13,"中２";14,"中３";15,"高１";16,"高２";17,"高３";18,""},2,1))</f>
        <v/>
      </c>
      <c r="E35" s="345" t="str">
        <f>IF(入力!G43="","",入力!G43)</f>
        <v/>
      </c>
      <c r="F35" s="345" t="str">
        <f>IF(入力!H43="","",入力!H43)</f>
        <v/>
      </c>
      <c r="G35" s="345" t="str">
        <f>IF(入力!I43="","",入力!I43)</f>
        <v/>
      </c>
      <c r="H35" s="345" t="str">
        <f>IF(入力!J43="","",入力!J43)</f>
        <v/>
      </c>
      <c r="I35" s="79" t="str">
        <f>IF(入力!K43="","",入力!K43)</f>
        <v/>
      </c>
      <c r="J35" s="79" t="str">
        <f>IF(入力!L43="","",入力!L43)</f>
        <v/>
      </c>
      <c r="K35" s="79" t="str">
        <f>IF(OR(入力!K43="",入力!L43=""),"",(入力!L43/POWER(入力!K43/100,2)))</f>
        <v/>
      </c>
      <c r="L35" s="79" t="str">
        <f>IF(OR(入力!M43="",入力!N43=""),"",((4.57/(1.0868-0.00133*(入力!M43+入力!N43))-4.142)*100))</f>
        <v/>
      </c>
      <c r="M35" s="80" t="str">
        <f>IF(OR(入力!L43="",入力!M43="",入力!N43=""),"",(入力!L43-(入力!L43*(4.57/(1.0868-0.00133*(入力!M43+入力!N43))-4.142)*100)/100))</f>
        <v/>
      </c>
      <c r="N35" s="102" t="str">
        <f>IF(入力!S43="",IF(入力!T43="","",入力!T43),IF(入力!T43="",入力!S43,IF(入力!S43&gt;入力!T43,入力!T43,入力!S43)))</f>
        <v/>
      </c>
      <c r="O35" s="103" t="str">
        <f>IF(入力!U43="",IF(入力!V43="","",入力!V43),IF(入力!V43="",入力!U43,IF(入力!U43&gt;入力!V43,入力!V43,入力!U43)))</f>
        <v/>
      </c>
      <c r="P35" s="103" t="str">
        <f>IF(入力!AI43="",IF(入力!AJ43="","",入力!AJ43),IF(入力!AJ43="",入力!AI43,IF(入力!AI43&gt;入力!AJ43,入力!AI43,入力!AJ43)))</f>
        <v/>
      </c>
      <c r="Q35" s="104" t="str">
        <f>IF(入力!Y43="", IF(入力!W43="",IF(入力!X43="","",入力!X43-入力!Q43),IF(入力!X43="",入力!W43-入力!Q43,IF(入力!W43&gt;入力!X43,入力!W43-入力!Q43,入力!X43-入力!Q43))),入力!Y43)</f>
        <v/>
      </c>
      <c r="R35" s="104" t="str">
        <f>IF(入力!AB43="", IF(入力!Z43="",IF(入力!AA43="","",入力!AA43-入力!Q43),IF(入力!AA43="",入力!Z43-入力!Q43,IF(入力!Z43&gt;入力!AA43,入力!Z43-入力!Q43,入力!AA43-入力!Q43))),入力!AB43)</f>
        <v/>
      </c>
      <c r="S35" s="103" t="str">
        <f>IF(入力!AK43="",IF(入力!AL43="","",入力!AL43),IF(入力!AL43="",入力!AK43,IF(入力!AK43&gt;入力!AL43,入力!AK43,入力!AL43)))</f>
        <v/>
      </c>
      <c r="T35" s="104" t="str">
        <f>IF(入力!AT43="","",入力!AT43)</f>
        <v/>
      </c>
      <c r="U35" s="105" t="str">
        <f>IF(入力!AS43="","",入力!AS43)</f>
        <v/>
      </c>
    </row>
    <row r="36" spans="1:41">
      <c r="A36" s="95">
        <f>IF(入力!A44="","",入力!A44)</f>
        <v>31</v>
      </c>
      <c r="B36" s="345" t="str">
        <f>IF(入力!B44="","",入力!B44)</f>
        <v/>
      </c>
      <c r="C36" s="112" t="str">
        <f>IF(入力!D44="","",入力!D44)</f>
        <v/>
      </c>
      <c r="D36" s="345" t="str">
        <f ca="1">IF(C36="","",VLOOKUP(DATEDIF(C36,DATE(IF(MONTH(TODAY())&lt;=3,YEAR(TODAY())-1,YEAR(TODAY())),4,1),"Y"),{0,"幼児";6,"小１";7,"小２";8,"小３";9,"小４";10,"小５";11,"小６";12,"中１";13,"中２";14,"中３";15,"高１";16,"高２";17,"高３";18,""},2,1))</f>
        <v/>
      </c>
      <c r="E36" s="345" t="str">
        <f>IF(入力!G44="","",入力!G44)</f>
        <v/>
      </c>
      <c r="F36" s="345" t="str">
        <f>IF(入力!H44="","",入力!H44)</f>
        <v/>
      </c>
      <c r="G36" s="345" t="str">
        <f>IF(入力!I44="","",入力!I44)</f>
        <v/>
      </c>
      <c r="H36" s="345" t="str">
        <f>IF(入力!J44="","",入力!J44)</f>
        <v/>
      </c>
      <c r="I36" s="79" t="str">
        <f>IF(入力!K44="","",入力!K44)</f>
        <v/>
      </c>
      <c r="J36" s="79" t="str">
        <f>IF(入力!L44="","",入力!L44)</f>
        <v/>
      </c>
      <c r="K36" s="79" t="str">
        <f>IF(OR(入力!K44="",入力!L44=""),"",(入力!L44/POWER(入力!K44/100,2)))</f>
        <v/>
      </c>
      <c r="L36" s="79" t="str">
        <f>IF(OR(入力!M44="",入力!N44=""),"",((4.57/(1.0868-0.00133*(入力!M44+入力!N44))-4.142)*100))</f>
        <v/>
      </c>
      <c r="M36" s="80" t="str">
        <f>IF(OR(入力!L44="",入力!M44="",入力!N44=""),"",(入力!L44-(入力!L44*(4.57/(1.0868-0.00133*(入力!M44+入力!N44))-4.142)*100)/100))</f>
        <v/>
      </c>
      <c r="N36" s="102" t="str">
        <f>IF(入力!S44="",IF(入力!T44="","",入力!T44),IF(入力!T44="",入力!S44,IF(入力!S44&gt;入力!T44,入力!T44,入力!S44)))</f>
        <v/>
      </c>
      <c r="O36" s="103" t="str">
        <f>IF(入力!U44="",IF(入力!V44="","",入力!V44),IF(入力!V44="",入力!U44,IF(入力!U44&gt;入力!V44,入力!V44,入力!U44)))</f>
        <v/>
      </c>
      <c r="P36" s="103" t="str">
        <f>IF(入力!AI44="",IF(入力!AJ44="","",入力!AJ44),IF(入力!AJ44="",入力!AI44,IF(入力!AI44&gt;入力!AJ44,入力!AI44,入力!AJ44)))</f>
        <v/>
      </c>
      <c r="Q36" s="104" t="str">
        <f>IF(入力!Y44="", IF(入力!W44="",IF(入力!X44="","",入力!X44-入力!Q44),IF(入力!X44="",入力!W44-入力!Q44,IF(入力!W44&gt;入力!X44,入力!W44-入力!Q44,入力!X44-入力!Q44))),入力!Y44)</f>
        <v/>
      </c>
      <c r="R36" s="104" t="str">
        <f>IF(入力!AB44="", IF(入力!Z44="",IF(入力!AA44="","",入力!AA44-入力!Q44),IF(入力!AA44="",入力!Z44-入力!Q44,IF(入力!Z44&gt;入力!AA44,入力!Z44-入力!Q44,入力!AA44-入力!Q44))),入力!AB44)</f>
        <v/>
      </c>
      <c r="S36" s="103" t="str">
        <f>IF(入力!AK44="",IF(入力!AL44="","",入力!AL44),IF(入力!AL44="",入力!AK44,IF(入力!AK44&gt;入力!AL44,入力!AK44,入力!AL44)))</f>
        <v/>
      </c>
      <c r="T36" s="104" t="str">
        <f>IF(入力!AT44="","",入力!AT44)</f>
        <v/>
      </c>
      <c r="U36" s="105" t="str">
        <f>IF(入力!AS44="","",入力!AS44)</f>
        <v/>
      </c>
    </row>
    <row r="37" spans="1:41">
      <c r="A37" s="95">
        <f>IF(入力!A45="","",入力!A45)</f>
        <v>32</v>
      </c>
      <c r="B37" s="345" t="str">
        <f>IF(入力!B45="","",入力!B45)</f>
        <v/>
      </c>
      <c r="C37" s="112" t="str">
        <f>IF(入力!D45="","",入力!D45)</f>
        <v/>
      </c>
      <c r="D37" s="345" t="str">
        <f ca="1">IF(C37="","",VLOOKUP(DATEDIF(C37,DATE(IF(MONTH(TODAY())&lt;=3,YEAR(TODAY())-1,YEAR(TODAY())),4,1),"Y"),{0,"幼児";6,"小１";7,"小２";8,"小３";9,"小４";10,"小５";11,"小６";12,"中１";13,"中２";14,"中３";15,"高１";16,"高２";17,"高３";18,""},2,1))</f>
        <v/>
      </c>
      <c r="E37" s="345" t="str">
        <f>IF(入力!G45="","",入力!G45)</f>
        <v/>
      </c>
      <c r="F37" s="345" t="str">
        <f>IF(入力!H45="","",入力!H45)</f>
        <v/>
      </c>
      <c r="G37" s="345" t="str">
        <f>IF(入力!I45="","",入力!I45)</f>
        <v/>
      </c>
      <c r="H37" s="345" t="str">
        <f>IF(入力!J45="","",入力!J45)</f>
        <v/>
      </c>
      <c r="I37" s="79" t="str">
        <f>IF(入力!K45="","",入力!K45)</f>
        <v/>
      </c>
      <c r="J37" s="79" t="str">
        <f>IF(入力!L45="","",入力!L45)</f>
        <v/>
      </c>
      <c r="K37" s="79" t="str">
        <f>IF(OR(入力!K45="",入力!L45=""),"",(入力!L45/POWER(入力!K45/100,2)))</f>
        <v/>
      </c>
      <c r="L37" s="79" t="str">
        <f>IF(OR(入力!M45="",入力!N45=""),"",((4.57/(1.0868-0.00133*(入力!M45+入力!N45))-4.142)*100))</f>
        <v/>
      </c>
      <c r="M37" s="80" t="str">
        <f>IF(OR(入力!L45="",入力!M45="",入力!N45=""),"",(入力!L45-(入力!L45*(4.57/(1.0868-0.00133*(入力!M45+入力!N45))-4.142)*100)/100))</f>
        <v/>
      </c>
      <c r="N37" s="102" t="str">
        <f>IF(入力!S45="",IF(入力!T45="","",入力!T45),IF(入力!T45="",入力!S45,IF(入力!S45&gt;入力!T45,入力!T45,入力!S45)))</f>
        <v/>
      </c>
      <c r="O37" s="103" t="str">
        <f>IF(入力!U45="",IF(入力!V45="","",入力!V45),IF(入力!V45="",入力!U45,IF(入力!U45&gt;入力!V45,入力!V45,入力!U45)))</f>
        <v/>
      </c>
      <c r="P37" s="103" t="str">
        <f>IF(入力!AI45="",IF(入力!AJ45="","",入力!AJ45),IF(入力!AJ45="",入力!AI45,IF(入力!AI45&gt;入力!AJ45,入力!AI45,入力!AJ45)))</f>
        <v/>
      </c>
      <c r="Q37" s="104" t="str">
        <f>IF(入力!Y45="", IF(入力!W45="",IF(入力!X45="","",入力!X45-入力!Q45),IF(入力!X45="",入力!W45-入力!Q45,IF(入力!W45&gt;入力!X45,入力!W45-入力!Q45,入力!X45-入力!Q45))),入力!Y45)</f>
        <v/>
      </c>
      <c r="R37" s="104" t="str">
        <f>IF(入力!AB45="", IF(入力!Z45="",IF(入力!AA45="","",入力!AA45-入力!Q45),IF(入力!AA45="",入力!Z45-入力!Q45,IF(入力!Z45&gt;入力!AA45,入力!Z45-入力!Q45,入力!AA45-入力!Q45))),入力!AB45)</f>
        <v/>
      </c>
      <c r="S37" s="103" t="str">
        <f>IF(入力!AK45="",IF(入力!AL45="","",入力!AL45),IF(入力!AL45="",入力!AK45,IF(入力!AK45&gt;入力!AL45,入力!AK45,入力!AL45)))</f>
        <v/>
      </c>
      <c r="T37" s="104" t="str">
        <f>IF(入力!AT45="","",入力!AT45)</f>
        <v/>
      </c>
      <c r="U37" s="105" t="str">
        <f>IF(入力!AS45="","",入力!AS45)</f>
        <v/>
      </c>
    </row>
    <row r="38" spans="1:41">
      <c r="A38" s="95">
        <f>IF(入力!A46="","",入力!A46)</f>
        <v>33</v>
      </c>
      <c r="B38" s="345" t="str">
        <f>IF(入力!B46="","",入力!B46)</f>
        <v/>
      </c>
      <c r="C38" s="112" t="str">
        <f>IF(入力!D46="","",入力!D46)</f>
        <v/>
      </c>
      <c r="D38" s="345" t="str">
        <f ca="1">IF(C38="","",VLOOKUP(DATEDIF(C38,DATE(IF(MONTH(TODAY())&lt;=3,YEAR(TODAY())-1,YEAR(TODAY())),4,1),"Y"),{0,"幼児";6,"小１";7,"小２";8,"小３";9,"小４";10,"小５";11,"小６";12,"中１";13,"中２";14,"中３";15,"高１";16,"高２";17,"高３";18,""},2,1))</f>
        <v/>
      </c>
      <c r="E38" s="345" t="str">
        <f>IF(入力!G46="","",入力!G46)</f>
        <v/>
      </c>
      <c r="F38" s="345" t="str">
        <f>IF(入力!H46="","",入力!H46)</f>
        <v/>
      </c>
      <c r="G38" s="345" t="str">
        <f>IF(入力!I46="","",入力!I46)</f>
        <v/>
      </c>
      <c r="H38" s="345" t="str">
        <f>IF(入力!J46="","",入力!J46)</f>
        <v/>
      </c>
      <c r="I38" s="79" t="str">
        <f>IF(入力!K46="","",入力!K46)</f>
        <v/>
      </c>
      <c r="J38" s="79" t="str">
        <f>IF(入力!L46="","",入力!L46)</f>
        <v/>
      </c>
      <c r="K38" s="79" t="str">
        <f>IF(OR(入力!K46="",入力!L46=""),"",(入力!L46/POWER(入力!K46/100,2)))</f>
        <v/>
      </c>
      <c r="L38" s="79" t="str">
        <f>IF(OR(入力!M46="",入力!N46=""),"",((4.57/(1.0868-0.00133*(入力!M46+入力!N46))-4.142)*100))</f>
        <v/>
      </c>
      <c r="M38" s="80" t="str">
        <f>IF(OR(入力!L46="",入力!M46="",入力!N46=""),"",(入力!L46-(入力!L46*(4.57/(1.0868-0.00133*(入力!M46+入力!N46))-4.142)*100)/100))</f>
        <v/>
      </c>
      <c r="N38" s="102" t="str">
        <f>IF(入力!S46="",IF(入力!T46="","",入力!T46),IF(入力!T46="",入力!S46,IF(入力!S46&gt;入力!T46,入力!T46,入力!S46)))</f>
        <v/>
      </c>
      <c r="O38" s="103" t="str">
        <f>IF(入力!U46="",IF(入力!V46="","",入力!V46),IF(入力!V46="",入力!U46,IF(入力!U46&gt;入力!V46,入力!V46,入力!U46)))</f>
        <v/>
      </c>
      <c r="P38" s="103" t="str">
        <f>IF(入力!AI46="",IF(入力!AJ46="","",入力!AJ46),IF(入力!AJ46="",入力!AI46,IF(入力!AI46&gt;入力!AJ46,入力!AI46,入力!AJ46)))</f>
        <v/>
      </c>
      <c r="Q38" s="104" t="str">
        <f>IF(入力!Y46="", IF(入力!W46="",IF(入力!X46="","",入力!X46-入力!Q46),IF(入力!X46="",入力!W46-入力!Q46,IF(入力!W46&gt;入力!X46,入力!W46-入力!Q46,入力!X46-入力!Q46))),入力!Y46)</f>
        <v/>
      </c>
      <c r="R38" s="104" t="str">
        <f>IF(入力!AB46="", IF(入力!Z46="",IF(入力!AA46="","",入力!AA46-入力!Q46),IF(入力!AA46="",入力!Z46-入力!Q46,IF(入力!Z46&gt;入力!AA46,入力!Z46-入力!Q46,入力!AA46-入力!Q46))),入力!AB46)</f>
        <v/>
      </c>
      <c r="S38" s="103" t="str">
        <f>IF(入力!AK46="",IF(入力!AL46="","",入力!AL46),IF(入力!AL46="",入力!AK46,IF(入力!AK46&gt;入力!AL46,入力!AK46,入力!AL46)))</f>
        <v/>
      </c>
      <c r="T38" s="104" t="str">
        <f>IF(入力!AT46="","",入力!AT46)</f>
        <v/>
      </c>
      <c r="U38" s="105" t="str">
        <f>IF(入力!AS46="","",入力!AS46)</f>
        <v/>
      </c>
    </row>
    <row r="39" spans="1:41">
      <c r="A39" s="95">
        <f>IF(入力!A47="","",入力!A47)</f>
        <v>34</v>
      </c>
      <c r="B39" s="345" t="str">
        <f>IF(入力!B47="","",入力!B47)</f>
        <v/>
      </c>
      <c r="C39" s="112" t="str">
        <f>IF(入力!D47="","",入力!D47)</f>
        <v/>
      </c>
      <c r="D39" s="345" t="str">
        <f ca="1">IF(C39="","",VLOOKUP(DATEDIF(C39,DATE(IF(MONTH(TODAY())&lt;=3,YEAR(TODAY())-1,YEAR(TODAY())),4,1),"Y"),{0,"幼児";6,"小１";7,"小２";8,"小３";9,"小４";10,"小５";11,"小６";12,"中１";13,"中２";14,"中３";15,"高１";16,"高２";17,"高３";18,""},2,1))</f>
        <v/>
      </c>
      <c r="E39" s="345" t="str">
        <f>IF(入力!G47="","",入力!G47)</f>
        <v/>
      </c>
      <c r="F39" s="345" t="str">
        <f>IF(入力!H47="","",入力!H47)</f>
        <v/>
      </c>
      <c r="G39" s="345" t="str">
        <f>IF(入力!I47="","",入力!I47)</f>
        <v/>
      </c>
      <c r="H39" s="345" t="str">
        <f>IF(入力!J47="","",入力!J47)</f>
        <v/>
      </c>
      <c r="I39" s="79" t="str">
        <f>IF(入力!K47="","",入力!K47)</f>
        <v/>
      </c>
      <c r="J39" s="79" t="str">
        <f>IF(入力!L47="","",入力!L47)</f>
        <v/>
      </c>
      <c r="K39" s="79" t="str">
        <f>IF(OR(入力!K47="",入力!L47=""),"",(入力!L47/POWER(入力!K47/100,2)))</f>
        <v/>
      </c>
      <c r="L39" s="79" t="str">
        <f>IF(OR(入力!M47="",入力!N47=""),"",((4.57/(1.0868-0.00133*(入力!M47+入力!N47))-4.142)*100))</f>
        <v/>
      </c>
      <c r="M39" s="80" t="str">
        <f>IF(OR(入力!L47="",入力!M47="",入力!N47=""),"",(入力!L47-(入力!L47*(4.57/(1.0868-0.00133*(入力!M47+入力!N47))-4.142)*100)/100))</f>
        <v/>
      </c>
      <c r="N39" s="102" t="str">
        <f>IF(入力!S47="",IF(入力!T47="","",入力!T47),IF(入力!T47="",入力!S47,IF(入力!S47&gt;入力!T47,入力!T47,入力!S47)))</f>
        <v/>
      </c>
      <c r="O39" s="103" t="str">
        <f>IF(入力!U47="",IF(入力!V47="","",入力!V47),IF(入力!V47="",入力!U47,IF(入力!U47&gt;入力!V47,入力!V47,入力!U47)))</f>
        <v/>
      </c>
      <c r="P39" s="103" t="str">
        <f>IF(入力!AI47="",IF(入力!AJ47="","",入力!AJ47),IF(入力!AJ47="",入力!AI47,IF(入力!AI47&gt;入力!AJ47,入力!AI47,入力!AJ47)))</f>
        <v/>
      </c>
      <c r="Q39" s="104" t="str">
        <f>IF(入力!Y47="", IF(入力!W47="",IF(入力!X47="","",入力!X47-入力!Q47),IF(入力!X47="",入力!W47-入力!Q47,IF(入力!W47&gt;入力!X47,入力!W47-入力!Q47,入力!X47-入力!Q47))),入力!Y47)</f>
        <v/>
      </c>
      <c r="R39" s="104" t="str">
        <f>IF(入力!AB47="", IF(入力!Z47="",IF(入力!AA47="","",入力!AA47-入力!Q47),IF(入力!AA47="",入力!Z47-入力!Q47,IF(入力!Z47&gt;入力!AA47,入力!Z47-入力!Q47,入力!AA47-入力!Q47))),入力!AB47)</f>
        <v/>
      </c>
      <c r="S39" s="103" t="str">
        <f>IF(入力!AK47="",IF(入力!AL47="","",入力!AL47),IF(入力!AL47="",入力!AK47,IF(入力!AK47&gt;入力!AL47,入力!AK47,入力!AL47)))</f>
        <v/>
      </c>
      <c r="T39" s="104" t="str">
        <f>IF(入力!AT47="","",入力!AT47)</f>
        <v/>
      </c>
      <c r="U39" s="105" t="str">
        <f>IF(入力!AS47="","",入力!AS47)</f>
        <v/>
      </c>
    </row>
    <row r="40" spans="1:41">
      <c r="A40" s="95">
        <f>IF(入力!A48="","",入力!A48)</f>
        <v>35</v>
      </c>
      <c r="B40" s="345" t="str">
        <f>IF(入力!B48="","",入力!B48)</f>
        <v/>
      </c>
      <c r="C40" s="112" t="str">
        <f>IF(入力!D48="","",入力!D48)</f>
        <v/>
      </c>
      <c r="D40" s="345" t="str">
        <f ca="1">IF(C40="","",VLOOKUP(DATEDIF(C40,DATE(IF(MONTH(TODAY())&lt;=3,YEAR(TODAY())-1,YEAR(TODAY())),4,1),"Y"),{0,"幼児";6,"小１";7,"小２";8,"小３";9,"小４";10,"小５";11,"小６";12,"中１";13,"中２";14,"中３";15,"高１";16,"高２";17,"高３";18,""},2,1))</f>
        <v/>
      </c>
      <c r="E40" s="345" t="str">
        <f>IF(入力!G48="","",入力!G48)</f>
        <v/>
      </c>
      <c r="F40" s="345" t="str">
        <f>IF(入力!H48="","",入力!H48)</f>
        <v/>
      </c>
      <c r="G40" s="345" t="str">
        <f>IF(入力!I48="","",入力!I48)</f>
        <v/>
      </c>
      <c r="H40" s="345" t="str">
        <f>IF(入力!J48="","",入力!J48)</f>
        <v/>
      </c>
      <c r="I40" s="79" t="str">
        <f>IF(入力!K48="","",入力!K48)</f>
        <v/>
      </c>
      <c r="J40" s="79" t="str">
        <f>IF(入力!L48="","",入力!L48)</f>
        <v/>
      </c>
      <c r="K40" s="79" t="str">
        <f>IF(OR(入力!K48="",入力!L48=""),"",(入力!L48/POWER(入力!K48/100,2)))</f>
        <v/>
      </c>
      <c r="L40" s="79" t="str">
        <f>IF(OR(入力!M48="",入力!N48=""),"",((4.57/(1.0868-0.00133*(入力!M48+入力!N48))-4.142)*100))</f>
        <v/>
      </c>
      <c r="M40" s="80" t="str">
        <f>IF(OR(入力!L48="",入力!M48="",入力!N48=""),"",(入力!L48-(入力!L48*(4.57/(1.0868-0.00133*(入力!M48+入力!N48))-4.142)*100)/100))</f>
        <v/>
      </c>
      <c r="N40" s="102" t="str">
        <f>IF(入力!S48="",IF(入力!T48="","",入力!T48),IF(入力!T48="",入力!S48,IF(入力!S48&gt;入力!T48,入力!T48,入力!S48)))</f>
        <v/>
      </c>
      <c r="O40" s="103" t="str">
        <f>IF(入力!U48="",IF(入力!V48="","",入力!V48),IF(入力!V48="",入力!U48,IF(入力!U48&gt;入力!V48,入力!V48,入力!U48)))</f>
        <v/>
      </c>
      <c r="P40" s="103" t="str">
        <f>IF(入力!AI48="",IF(入力!AJ48="","",入力!AJ48),IF(入力!AJ48="",入力!AI48,IF(入力!AI48&gt;入力!AJ48,入力!AI48,入力!AJ48)))</f>
        <v/>
      </c>
      <c r="Q40" s="104" t="str">
        <f>IF(入力!Y48="", IF(入力!W48="",IF(入力!X48="","",入力!X48-入力!Q48),IF(入力!X48="",入力!W48-入力!Q48,IF(入力!W48&gt;入力!X48,入力!W48-入力!Q48,入力!X48-入力!Q48))),入力!Y48)</f>
        <v/>
      </c>
      <c r="R40" s="104" t="str">
        <f>IF(入力!AB48="", IF(入力!Z48="",IF(入力!AA48="","",入力!AA48-入力!Q48),IF(入力!AA48="",入力!Z48-入力!Q48,IF(入力!Z48&gt;入力!AA48,入力!Z48-入力!Q48,入力!AA48-入力!Q48))),入力!AB48)</f>
        <v/>
      </c>
      <c r="S40" s="103" t="str">
        <f>IF(入力!AK48="",IF(入力!AL48="","",入力!AL48),IF(入力!AL48="",入力!AK48,IF(入力!AK48&gt;入力!AL48,入力!AK48,入力!AL48)))</f>
        <v/>
      </c>
      <c r="T40" s="104" t="str">
        <f>IF(入力!AT48="","",入力!AT48)</f>
        <v/>
      </c>
      <c r="U40" s="105" t="str">
        <f>IF(入力!AS48="","",入力!AS48)</f>
        <v/>
      </c>
    </row>
    <row r="41" spans="1:41">
      <c r="A41" s="95">
        <f>IF(入力!A49="","",入力!A49)</f>
        <v>36</v>
      </c>
      <c r="B41" s="345" t="str">
        <f>IF(入力!B49="","",入力!B49)</f>
        <v/>
      </c>
      <c r="C41" s="112" t="str">
        <f>IF(入力!D49="","",入力!D49)</f>
        <v/>
      </c>
      <c r="D41" s="345" t="str">
        <f ca="1">IF(C41="","",VLOOKUP(DATEDIF(C41,DATE(IF(MONTH(TODAY())&lt;=3,YEAR(TODAY())-1,YEAR(TODAY())),4,1),"Y"),{0,"幼児";6,"小１";7,"小２";8,"小３";9,"小４";10,"小５";11,"小６";12,"中１";13,"中２";14,"中３";15,"高１";16,"高２";17,"高３";18,""},2,1))</f>
        <v/>
      </c>
      <c r="E41" s="345" t="str">
        <f>IF(入力!G49="","",入力!G49)</f>
        <v/>
      </c>
      <c r="F41" s="345" t="str">
        <f>IF(入力!H49="","",入力!H49)</f>
        <v/>
      </c>
      <c r="G41" s="345" t="str">
        <f>IF(入力!I49="","",入力!I49)</f>
        <v/>
      </c>
      <c r="H41" s="345" t="str">
        <f>IF(入力!J49="","",入力!J49)</f>
        <v/>
      </c>
      <c r="I41" s="79" t="str">
        <f>IF(入力!K49="","",入力!K49)</f>
        <v/>
      </c>
      <c r="J41" s="79" t="str">
        <f>IF(入力!L49="","",入力!L49)</f>
        <v/>
      </c>
      <c r="K41" s="79" t="str">
        <f>IF(OR(入力!K49="",入力!L49=""),"",(入力!L49/POWER(入力!K49/100,2)))</f>
        <v/>
      </c>
      <c r="L41" s="79" t="str">
        <f>IF(OR(入力!M49="",入力!N49=""),"",((4.57/(1.0868-0.00133*(入力!M49+入力!N49))-4.142)*100))</f>
        <v/>
      </c>
      <c r="M41" s="80" t="str">
        <f>IF(OR(入力!L49="",入力!M49="",入力!N49=""),"",(入力!L49-(入力!L49*(4.57/(1.0868-0.00133*(入力!M49+入力!N49))-4.142)*100)/100))</f>
        <v/>
      </c>
      <c r="N41" s="102" t="str">
        <f>IF(入力!S49="",IF(入力!T49="","",入力!T49),IF(入力!T49="",入力!S49,IF(入力!S49&gt;入力!T49,入力!T49,入力!S49)))</f>
        <v/>
      </c>
      <c r="O41" s="103" t="str">
        <f>IF(入力!U49="",IF(入力!V49="","",入力!V49),IF(入力!V49="",入力!U49,IF(入力!U49&gt;入力!V49,入力!V49,入力!U49)))</f>
        <v/>
      </c>
      <c r="P41" s="103" t="str">
        <f>IF(入力!AI49="",IF(入力!AJ49="","",入力!AJ49),IF(入力!AJ49="",入力!AI49,IF(入力!AI49&gt;入力!AJ49,入力!AI49,入力!AJ49)))</f>
        <v/>
      </c>
      <c r="Q41" s="104" t="str">
        <f>IF(入力!Y49="", IF(入力!W49="",IF(入力!X49="","",入力!X49-入力!Q49),IF(入力!X49="",入力!W49-入力!Q49,IF(入力!W49&gt;入力!X49,入力!W49-入力!Q49,入力!X49-入力!Q49))),入力!Y49)</f>
        <v/>
      </c>
      <c r="R41" s="104" t="str">
        <f>IF(入力!AB49="", IF(入力!Z49="",IF(入力!AA49="","",入力!AA49-入力!Q49),IF(入力!AA49="",入力!Z49-入力!Q49,IF(入力!Z49&gt;入力!AA49,入力!Z49-入力!Q49,入力!AA49-入力!Q49))),入力!AB49)</f>
        <v/>
      </c>
      <c r="S41" s="103" t="str">
        <f>IF(入力!AK49="",IF(入力!AL49="","",入力!AL49),IF(入力!AL49="",入力!AK49,IF(入力!AK49&gt;入力!AL49,入力!AK49,入力!AL49)))</f>
        <v/>
      </c>
      <c r="T41" s="104" t="str">
        <f>IF(入力!AT49="","",入力!AT49)</f>
        <v/>
      </c>
      <c r="U41" s="105" t="str">
        <f>IF(入力!AS49="","",入力!AS49)</f>
        <v/>
      </c>
    </row>
    <row r="42" spans="1:41">
      <c r="A42" s="95">
        <f>IF(入力!A50="","",入力!A50)</f>
        <v>37</v>
      </c>
      <c r="B42" s="345" t="str">
        <f>IF(入力!B50="","",入力!B50)</f>
        <v/>
      </c>
      <c r="C42" s="112" t="str">
        <f>IF(入力!D50="","",入力!D50)</f>
        <v/>
      </c>
      <c r="D42" s="345" t="str">
        <f ca="1">IF(C42="","",VLOOKUP(DATEDIF(C42,DATE(IF(MONTH(TODAY())&lt;=3,YEAR(TODAY())-1,YEAR(TODAY())),4,1),"Y"),{0,"幼児";6,"小１";7,"小２";8,"小３";9,"小４";10,"小５";11,"小６";12,"中１";13,"中２";14,"中３";15,"高１";16,"高２";17,"高３";18,""},2,1))</f>
        <v/>
      </c>
      <c r="E42" s="345" t="str">
        <f>IF(入力!G50="","",入力!G50)</f>
        <v/>
      </c>
      <c r="F42" s="345" t="str">
        <f>IF(入力!H50="","",入力!H50)</f>
        <v/>
      </c>
      <c r="G42" s="345" t="str">
        <f>IF(入力!I50="","",入力!I50)</f>
        <v/>
      </c>
      <c r="H42" s="345" t="str">
        <f>IF(入力!J50="","",入力!J50)</f>
        <v/>
      </c>
      <c r="I42" s="79" t="str">
        <f>IF(入力!K50="","",入力!K50)</f>
        <v/>
      </c>
      <c r="J42" s="79" t="str">
        <f>IF(入力!L50="","",入力!L50)</f>
        <v/>
      </c>
      <c r="K42" s="79" t="str">
        <f>IF(OR(入力!K50="",入力!L50=""),"",(入力!L50/POWER(入力!K50/100,2)))</f>
        <v/>
      </c>
      <c r="L42" s="79" t="str">
        <f>IF(OR(入力!M50="",入力!N50=""),"",((4.57/(1.0868-0.00133*(入力!M50+入力!N50))-4.142)*100))</f>
        <v/>
      </c>
      <c r="M42" s="80" t="str">
        <f>IF(OR(入力!L50="",入力!M50="",入力!N50=""),"",(入力!L50-(入力!L50*(4.57/(1.0868-0.00133*(入力!M50+入力!N50))-4.142)*100)/100))</f>
        <v/>
      </c>
      <c r="N42" s="102" t="str">
        <f>IF(入力!S50="",IF(入力!T50="","",入力!T50),IF(入力!T50="",入力!S50,IF(入力!S50&gt;入力!T50,入力!T50,入力!S50)))</f>
        <v/>
      </c>
      <c r="O42" s="103" t="str">
        <f>IF(入力!U50="",IF(入力!V50="","",入力!V50),IF(入力!V50="",入力!U50,IF(入力!U50&gt;入力!V50,入力!V50,入力!U50)))</f>
        <v/>
      </c>
      <c r="P42" s="103" t="str">
        <f>IF(入力!AI50="",IF(入力!AJ50="","",入力!AJ50),IF(入力!AJ50="",入力!AI50,IF(入力!AI50&gt;入力!AJ50,入力!AI50,入力!AJ50)))</f>
        <v/>
      </c>
      <c r="Q42" s="104" t="str">
        <f>IF(入力!Y50="", IF(入力!W50="",IF(入力!X50="","",入力!X50-入力!Q50),IF(入力!X50="",入力!W50-入力!Q50,IF(入力!W50&gt;入力!X50,入力!W50-入力!Q50,入力!X50-入力!Q50))),入力!Y50)</f>
        <v/>
      </c>
      <c r="R42" s="104" t="str">
        <f>IF(入力!AB50="", IF(入力!Z50="",IF(入力!AA50="","",入力!AA50-入力!Q50),IF(入力!AA50="",入力!Z50-入力!Q50,IF(入力!Z50&gt;入力!AA50,入力!Z50-入力!Q50,入力!AA50-入力!Q50))),入力!AB50)</f>
        <v/>
      </c>
      <c r="S42" s="103" t="str">
        <f>IF(入力!AK50="",IF(入力!AL50="","",入力!AL50),IF(入力!AL50="",入力!AK50,IF(入力!AK50&gt;入力!AL50,入力!AK50,入力!AL50)))</f>
        <v/>
      </c>
      <c r="T42" s="104" t="str">
        <f>IF(入力!AT50="","",入力!AT50)</f>
        <v/>
      </c>
      <c r="U42" s="105" t="str">
        <f>IF(入力!AS50="","",入力!AS50)</f>
        <v/>
      </c>
    </row>
    <row r="43" spans="1:41">
      <c r="A43" s="95">
        <f>IF(入力!A51="","",入力!A51)</f>
        <v>38</v>
      </c>
      <c r="B43" s="345" t="str">
        <f>IF(入力!B51="","",入力!B51)</f>
        <v/>
      </c>
      <c r="C43" s="112" t="str">
        <f>IF(入力!D51="","",入力!D51)</f>
        <v/>
      </c>
      <c r="D43" s="345" t="str">
        <f ca="1">IF(C43="","",VLOOKUP(DATEDIF(C43,DATE(IF(MONTH(TODAY())&lt;=3,YEAR(TODAY())-1,YEAR(TODAY())),4,1),"Y"),{0,"幼児";6,"小１";7,"小２";8,"小３";9,"小４";10,"小５";11,"小６";12,"中１";13,"中２";14,"中３";15,"高１";16,"高２";17,"高３";18,""},2,1))</f>
        <v/>
      </c>
      <c r="E43" s="345" t="str">
        <f>IF(入力!G51="","",入力!G51)</f>
        <v/>
      </c>
      <c r="F43" s="345" t="str">
        <f>IF(入力!H51="","",入力!H51)</f>
        <v/>
      </c>
      <c r="G43" s="345" t="str">
        <f>IF(入力!I51="","",入力!I51)</f>
        <v/>
      </c>
      <c r="H43" s="345" t="str">
        <f>IF(入力!J51="","",入力!J51)</f>
        <v/>
      </c>
      <c r="I43" s="79" t="str">
        <f>IF(入力!K51="","",入力!K51)</f>
        <v/>
      </c>
      <c r="J43" s="79" t="str">
        <f>IF(入力!L51="","",入力!L51)</f>
        <v/>
      </c>
      <c r="K43" s="79" t="str">
        <f>IF(OR(入力!K51="",入力!L51=""),"",(入力!L51/POWER(入力!K51/100,2)))</f>
        <v/>
      </c>
      <c r="L43" s="79" t="str">
        <f>IF(OR(入力!M51="",入力!N51=""),"",((4.57/(1.0868-0.00133*(入力!M51+入力!N51))-4.142)*100))</f>
        <v/>
      </c>
      <c r="M43" s="80" t="str">
        <f>IF(OR(入力!L51="",入力!M51="",入力!N51=""),"",(入力!L51-(入力!L51*(4.57/(1.0868-0.00133*(入力!M51+入力!N51))-4.142)*100)/100))</f>
        <v/>
      </c>
      <c r="N43" s="102" t="str">
        <f>IF(入力!S51="",IF(入力!T51="","",入力!T51),IF(入力!T51="",入力!S51,IF(入力!S51&gt;入力!T51,入力!T51,入力!S51)))</f>
        <v/>
      </c>
      <c r="O43" s="103" t="str">
        <f>IF(入力!U51="",IF(入力!V51="","",入力!V51),IF(入力!V51="",入力!U51,IF(入力!U51&gt;入力!V51,入力!V51,入力!U51)))</f>
        <v/>
      </c>
      <c r="P43" s="103" t="str">
        <f>IF(入力!AI51="",IF(入力!AJ51="","",入力!AJ51),IF(入力!AJ51="",入力!AI51,IF(入力!AI51&gt;入力!AJ51,入力!AI51,入力!AJ51)))</f>
        <v/>
      </c>
      <c r="Q43" s="104" t="str">
        <f>IF(入力!Y51="", IF(入力!W51="",IF(入力!X51="","",入力!X51-入力!Q51),IF(入力!X51="",入力!W51-入力!Q51,IF(入力!W51&gt;入力!X51,入力!W51-入力!Q51,入力!X51-入力!Q51))),入力!Y51)</f>
        <v/>
      </c>
      <c r="R43" s="104" t="str">
        <f>IF(入力!AB51="", IF(入力!Z51="",IF(入力!AA51="","",入力!AA51-入力!Q51),IF(入力!AA51="",入力!Z51-入力!Q51,IF(入力!Z51&gt;入力!AA51,入力!Z51-入力!Q51,入力!AA51-入力!Q51))),入力!AB51)</f>
        <v/>
      </c>
      <c r="S43" s="103" t="str">
        <f>IF(入力!AK51="",IF(入力!AL51="","",入力!AL51),IF(入力!AL51="",入力!AK51,IF(入力!AK51&gt;入力!AL51,入力!AK51,入力!AL51)))</f>
        <v/>
      </c>
      <c r="T43" s="104" t="str">
        <f>IF(入力!AT51="","",入力!AT51)</f>
        <v/>
      </c>
      <c r="U43" s="105" t="str">
        <f>IF(入力!AS51="","",入力!AS51)</f>
        <v/>
      </c>
    </row>
    <row r="44" spans="1:41">
      <c r="A44" s="95">
        <f>IF(入力!A52="","",入力!A52)</f>
        <v>39</v>
      </c>
      <c r="B44" s="345" t="str">
        <f>IF(入力!B52="","",入力!B52)</f>
        <v/>
      </c>
      <c r="C44" s="112" t="str">
        <f>IF(入力!D52="","",入力!D52)</f>
        <v/>
      </c>
      <c r="D44" s="345" t="str">
        <f ca="1">IF(C44="","",VLOOKUP(DATEDIF(C44,DATE(IF(MONTH(TODAY())&lt;=3,YEAR(TODAY())-1,YEAR(TODAY())),4,1),"Y"),{0,"幼児";6,"小１";7,"小２";8,"小３";9,"小４";10,"小５";11,"小６";12,"中１";13,"中２";14,"中３";15,"高１";16,"高２";17,"高３";18,""},2,1))</f>
        <v/>
      </c>
      <c r="E44" s="345" t="str">
        <f>IF(入力!G52="","",入力!G52)</f>
        <v/>
      </c>
      <c r="F44" s="345" t="str">
        <f>IF(入力!H52="","",入力!H52)</f>
        <v/>
      </c>
      <c r="G44" s="345" t="str">
        <f>IF(入力!I52="","",入力!I52)</f>
        <v/>
      </c>
      <c r="H44" s="345" t="str">
        <f>IF(入力!J52="","",入力!J52)</f>
        <v/>
      </c>
      <c r="I44" s="79" t="str">
        <f>IF(入力!K52="","",入力!K52)</f>
        <v/>
      </c>
      <c r="J44" s="79" t="str">
        <f>IF(入力!L52="","",入力!L52)</f>
        <v/>
      </c>
      <c r="K44" s="79" t="str">
        <f>IF(OR(入力!K52="",入力!L52=""),"",(入力!L52/POWER(入力!K52/100,2)))</f>
        <v/>
      </c>
      <c r="L44" s="79" t="str">
        <f>IF(OR(入力!M52="",入力!N52=""),"",((4.57/(1.0868-0.00133*(入力!M52+入力!N52))-4.142)*100))</f>
        <v/>
      </c>
      <c r="M44" s="80" t="str">
        <f>IF(OR(入力!L52="",入力!M52="",入力!N52=""),"",(入力!L52-(入力!L52*(4.57/(1.0868-0.00133*(入力!M52+入力!N52))-4.142)*100)/100))</f>
        <v/>
      </c>
      <c r="N44" s="102" t="str">
        <f>IF(入力!S52="",IF(入力!T52="","",入力!T52),IF(入力!T52="",入力!S52,IF(入力!S52&gt;入力!T52,入力!T52,入力!S52)))</f>
        <v/>
      </c>
      <c r="O44" s="103" t="str">
        <f>IF(入力!U52="",IF(入力!V52="","",入力!V52),IF(入力!V52="",入力!U52,IF(入力!U52&gt;入力!V52,入力!V52,入力!U52)))</f>
        <v/>
      </c>
      <c r="P44" s="103" t="str">
        <f>IF(入力!AI52="",IF(入力!AJ52="","",入力!AJ52),IF(入力!AJ52="",入力!AI52,IF(入力!AI52&gt;入力!AJ52,入力!AI52,入力!AJ52)))</f>
        <v/>
      </c>
      <c r="Q44" s="104" t="str">
        <f>IF(入力!Y52="", IF(入力!W52="",IF(入力!X52="","",入力!X52-入力!Q52),IF(入力!X52="",入力!W52-入力!Q52,IF(入力!W52&gt;入力!X52,入力!W52-入力!Q52,入力!X52-入力!Q52))),入力!Y52)</f>
        <v/>
      </c>
      <c r="R44" s="104" t="str">
        <f>IF(入力!AB52="", IF(入力!Z52="",IF(入力!AA52="","",入力!AA52-入力!Q52),IF(入力!AA52="",入力!Z52-入力!Q52,IF(入力!Z52&gt;入力!AA52,入力!Z52-入力!Q52,入力!AA52-入力!Q52))),入力!AB52)</f>
        <v/>
      </c>
      <c r="S44" s="103" t="str">
        <f>IF(入力!AK52="",IF(入力!AL52="","",入力!AL52),IF(入力!AL52="",入力!AK52,IF(入力!AK52&gt;入力!AL52,入力!AK52,入力!AL52)))</f>
        <v/>
      </c>
      <c r="T44" s="104" t="str">
        <f>IF(入力!AT52="","",入力!AT52)</f>
        <v/>
      </c>
      <c r="U44" s="105" t="str">
        <f>IF(入力!AS52="","",入力!AS52)</f>
        <v/>
      </c>
    </row>
    <row r="45" spans="1:41">
      <c r="A45" s="95">
        <f>IF(入力!A53="","",入力!A53)</f>
        <v>40</v>
      </c>
      <c r="B45" s="345" t="str">
        <f>IF(入力!B53="","",入力!B53)</f>
        <v/>
      </c>
      <c r="C45" s="112" t="str">
        <f>IF(入力!D53="","",入力!D53)</f>
        <v/>
      </c>
      <c r="D45" s="345" t="str">
        <f ca="1">IF(C45="","",VLOOKUP(DATEDIF(C45,DATE(IF(MONTH(TODAY())&lt;=3,YEAR(TODAY())-1,YEAR(TODAY())),4,1),"Y"),{0,"幼児";6,"小１";7,"小２";8,"小３";9,"小４";10,"小５";11,"小６";12,"中１";13,"中２";14,"中３";15,"高１";16,"高２";17,"高３";18,""},2,1))</f>
        <v/>
      </c>
      <c r="E45" s="345" t="str">
        <f>IF(入力!G53="","",入力!G53)</f>
        <v/>
      </c>
      <c r="F45" s="345" t="str">
        <f>IF(入力!H53="","",入力!H53)</f>
        <v/>
      </c>
      <c r="G45" s="345" t="str">
        <f>IF(入力!I53="","",入力!I53)</f>
        <v/>
      </c>
      <c r="H45" s="345" t="str">
        <f>IF(入力!J53="","",入力!J53)</f>
        <v/>
      </c>
      <c r="I45" s="79" t="str">
        <f>IF(入力!K53="","",入力!K53)</f>
        <v/>
      </c>
      <c r="J45" s="79" t="str">
        <f>IF(入力!L53="","",入力!L53)</f>
        <v/>
      </c>
      <c r="K45" s="79" t="str">
        <f>IF(OR(入力!K53="",入力!L53=""),"",(入力!L53/POWER(入力!K53/100,2)))</f>
        <v/>
      </c>
      <c r="L45" s="79" t="str">
        <f>IF(OR(入力!M53="",入力!N53=""),"",((4.57/(1.0868-0.00133*(入力!M53+入力!N53))-4.142)*100))</f>
        <v/>
      </c>
      <c r="M45" s="80" t="str">
        <f>IF(OR(入力!L53="",入力!M53="",入力!N53=""),"",(入力!L53-(入力!L53*(4.57/(1.0868-0.00133*(入力!M53+入力!N53))-4.142)*100)/100))</f>
        <v/>
      </c>
      <c r="N45" s="102" t="str">
        <f>IF(入力!S53="",IF(入力!T53="","",入力!T53),IF(入力!T53="",入力!S53,IF(入力!S53&gt;入力!T53,入力!T53,入力!S53)))</f>
        <v/>
      </c>
      <c r="O45" s="103" t="str">
        <f>IF(入力!U53="",IF(入力!V53="","",入力!V53),IF(入力!V53="",入力!U53,IF(入力!U53&gt;入力!V53,入力!V53,入力!U53)))</f>
        <v/>
      </c>
      <c r="P45" s="103" t="str">
        <f>IF(入力!AI53="",IF(入力!AJ53="","",入力!AJ53),IF(入力!AJ53="",入力!AI53,IF(入力!AI53&gt;入力!AJ53,入力!AI53,入力!AJ53)))</f>
        <v/>
      </c>
      <c r="Q45" s="104" t="str">
        <f>IF(入力!Y53="", IF(入力!W53="",IF(入力!X53="","",入力!X53-入力!Q53),IF(入力!X53="",入力!W53-入力!Q53,IF(入力!W53&gt;入力!X53,入力!W53-入力!Q53,入力!X53-入力!Q53))),入力!Y53)</f>
        <v/>
      </c>
      <c r="R45" s="104" t="str">
        <f>IF(入力!AB53="", IF(入力!Z53="",IF(入力!AA53="","",入力!AA53-入力!Q53),IF(入力!AA53="",入力!Z53-入力!Q53,IF(入力!Z53&gt;入力!AA53,入力!Z53-入力!Q53,入力!AA53-入力!Q53))),入力!AB53)</f>
        <v/>
      </c>
      <c r="S45" s="103" t="str">
        <f>IF(入力!AK53="",IF(入力!AL53="","",入力!AL53),IF(入力!AL53="",入力!AK53,IF(入力!AK53&gt;入力!AL53,入力!AK53,入力!AL53)))</f>
        <v/>
      </c>
      <c r="T45" s="104" t="str">
        <f>IF(入力!AT53="","",入力!AT53)</f>
        <v/>
      </c>
      <c r="U45" s="105" t="str">
        <f>IF(入力!AS53="","",入力!AS53)</f>
        <v/>
      </c>
    </row>
    <row r="46" spans="1:41">
      <c r="A46" s="95">
        <f>IF(入力!A54="","",入力!A54)</f>
        <v>41</v>
      </c>
      <c r="B46" s="345" t="str">
        <f>IF(入力!B54="","",入力!B54)</f>
        <v/>
      </c>
      <c r="C46" s="112" t="str">
        <f>IF(入力!D54="","",入力!D54)</f>
        <v/>
      </c>
      <c r="D46" s="345" t="str">
        <f ca="1">IF(C46="","",VLOOKUP(DATEDIF(C46,DATE(IF(MONTH(TODAY())&lt;=3,YEAR(TODAY())-1,YEAR(TODAY())),4,1),"Y"),{0,"幼児";6,"小１";7,"小２";8,"小３";9,"小４";10,"小５";11,"小６";12,"中１";13,"中２";14,"中３";15,"高１";16,"高２";17,"高３";18,""},2,1))</f>
        <v/>
      </c>
      <c r="E46" s="345" t="str">
        <f>IF(入力!G54="","",入力!G54)</f>
        <v/>
      </c>
      <c r="F46" s="345" t="str">
        <f>IF(入力!H54="","",入力!H54)</f>
        <v/>
      </c>
      <c r="G46" s="345" t="str">
        <f>IF(入力!I54="","",入力!I54)</f>
        <v/>
      </c>
      <c r="H46" s="345" t="str">
        <f>IF(入力!J54="","",入力!J54)</f>
        <v/>
      </c>
      <c r="I46" s="79" t="str">
        <f>IF(入力!K54="","",入力!K54)</f>
        <v/>
      </c>
      <c r="J46" s="79" t="str">
        <f>IF(入力!L54="","",入力!L54)</f>
        <v/>
      </c>
      <c r="K46" s="79" t="str">
        <f>IF(OR(入力!K54="",入力!L54=""),"",(入力!L54/POWER(入力!K54/100,2)))</f>
        <v/>
      </c>
      <c r="L46" s="79" t="str">
        <f>IF(OR(入力!M54="",入力!N54=""),"",((4.57/(1.0868-0.00133*(入力!M54+入力!N54))-4.142)*100))</f>
        <v/>
      </c>
      <c r="M46" s="80" t="str">
        <f>IF(OR(入力!L54="",入力!M54="",入力!N54=""),"",(入力!L54-(入力!L54*(4.57/(1.0868-0.00133*(入力!M54+入力!N54))-4.142)*100)/100))</f>
        <v/>
      </c>
      <c r="N46" s="102" t="str">
        <f>IF(入力!S54="",IF(入力!T54="","",入力!T54),IF(入力!T54="",入力!S54,IF(入力!S54&gt;入力!T54,入力!T54,入力!S54)))</f>
        <v/>
      </c>
      <c r="O46" s="103" t="str">
        <f>IF(入力!U54="",IF(入力!V54="","",入力!V54),IF(入力!V54="",入力!U54,IF(入力!U54&gt;入力!V54,入力!V54,入力!U54)))</f>
        <v/>
      </c>
      <c r="P46" s="103" t="str">
        <f>IF(入力!AI54="",IF(入力!AJ54="","",入力!AJ54),IF(入力!AJ54="",入力!AI54,IF(入力!AI54&gt;入力!AJ54,入力!AI54,入力!AJ54)))</f>
        <v/>
      </c>
      <c r="Q46" s="104" t="str">
        <f>IF(入力!Y54="", IF(入力!W54="",IF(入力!X54="","",入力!X54-入力!Q54),IF(入力!X54="",入力!W54-入力!Q54,IF(入力!W54&gt;入力!X54,入力!W54-入力!Q54,入力!X54-入力!Q54))),入力!Y54)</f>
        <v/>
      </c>
      <c r="R46" s="104" t="str">
        <f>IF(入力!AB54="", IF(入力!Z54="",IF(入力!AA54="","",入力!AA54-入力!Q54),IF(入力!AA54="",入力!Z54-入力!Q54,IF(入力!Z54&gt;入力!AA54,入力!Z54-入力!Q54,入力!AA54-入力!Q54))),入力!AB54)</f>
        <v/>
      </c>
      <c r="S46" s="103" t="str">
        <f>IF(入力!AK54="",IF(入力!AL54="","",入力!AL54),IF(入力!AL54="",入力!AK54,IF(入力!AK54&gt;入力!AL54,入力!AK54,入力!AL54)))</f>
        <v/>
      </c>
      <c r="T46" s="104" t="str">
        <f>IF(入力!AT54="","",入力!AT54)</f>
        <v/>
      </c>
      <c r="U46" s="105" t="str">
        <f>IF(入力!AS54="","",入力!AS54)</f>
        <v/>
      </c>
      <c r="AO46" s="65"/>
    </row>
    <row r="47" spans="1:41">
      <c r="A47" s="95">
        <f>IF(入力!A55="","",入力!A55)</f>
        <v>42</v>
      </c>
      <c r="B47" s="345" t="str">
        <f>IF(入力!B55="","",入力!B55)</f>
        <v/>
      </c>
      <c r="C47" s="112" t="str">
        <f>IF(入力!D55="","",入力!D55)</f>
        <v/>
      </c>
      <c r="D47" s="345" t="str">
        <f ca="1">IF(C47="","",VLOOKUP(DATEDIF(C47,DATE(IF(MONTH(TODAY())&lt;=3,YEAR(TODAY())-1,YEAR(TODAY())),4,1),"Y"),{0,"幼児";6,"小１";7,"小２";8,"小３";9,"小４";10,"小５";11,"小６";12,"中１";13,"中２";14,"中３";15,"高１";16,"高２";17,"高３";18,""},2,1))</f>
        <v/>
      </c>
      <c r="E47" s="345" t="str">
        <f>IF(入力!G55="","",入力!G55)</f>
        <v/>
      </c>
      <c r="F47" s="345" t="str">
        <f>IF(入力!H55="","",入力!H55)</f>
        <v/>
      </c>
      <c r="G47" s="345" t="str">
        <f>IF(入力!I55="","",入力!I55)</f>
        <v/>
      </c>
      <c r="H47" s="345" t="str">
        <f>IF(入力!J55="","",入力!J55)</f>
        <v/>
      </c>
      <c r="I47" s="79" t="str">
        <f>IF(入力!K55="","",入力!K55)</f>
        <v/>
      </c>
      <c r="J47" s="79" t="str">
        <f>IF(入力!L55="","",入力!L55)</f>
        <v/>
      </c>
      <c r="K47" s="79" t="str">
        <f>IF(OR(入力!K55="",入力!L55=""),"",(入力!L55/POWER(入力!K55/100,2)))</f>
        <v/>
      </c>
      <c r="L47" s="79" t="str">
        <f>IF(OR(入力!M55="",入力!N55=""),"",((4.57/(1.0868-0.00133*(入力!M55+入力!N55))-4.142)*100))</f>
        <v/>
      </c>
      <c r="M47" s="80" t="str">
        <f>IF(OR(入力!L55="",入力!M55="",入力!N55=""),"",(入力!L55-(入力!L55*(4.57/(1.0868-0.00133*(入力!M55+入力!N55))-4.142)*100)/100))</f>
        <v/>
      </c>
      <c r="N47" s="102" t="str">
        <f>IF(入力!S55="",IF(入力!T55="","",入力!T55),IF(入力!T55="",入力!S55,IF(入力!S55&gt;入力!T55,入力!T55,入力!S55)))</f>
        <v/>
      </c>
      <c r="O47" s="103" t="str">
        <f>IF(入力!U55="",IF(入力!V55="","",入力!V55),IF(入力!V55="",入力!U55,IF(入力!U55&gt;入力!V55,入力!V55,入力!U55)))</f>
        <v/>
      </c>
      <c r="P47" s="103" t="str">
        <f>IF(入力!AI55="",IF(入力!AJ55="","",入力!AJ55),IF(入力!AJ55="",入力!AI55,IF(入力!AI55&gt;入力!AJ55,入力!AI55,入力!AJ55)))</f>
        <v/>
      </c>
      <c r="Q47" s="104" t="str">
        <f>IF(入力!Y55="", IF(入力!W55="",IF(入力!X55="","",入力!X55-入力!Q55),IF(入力!X55="",入力!W55-入力!Q55,IF(入力!W55&gt;入力!X55,入力!W55-入力!Q55,入力!X55-入力!Q55))),入力!Y55)</f>
        <v/>
      </c>
      <c r="R47" s="104" t="str">
        <f>IF(入力!AB55="", IF(入力!Z55="",IF(入力!AA55="","",入力!AA55-入力!Q55),IF(入力!AA55="",入力!Z55-入力!Q55,IF(入力!Z55&gt;入力!AA55,入力!Z55-入力!Q55,入力!AA55-入力!Q55))),入力!AB55)</f>
        <v/>
      </c>
      <c r="S47" s="103" t="str">
        <f>IF(入力!AK55="",IF(入力!AL55="","",入力!AL55),IF(入力!AL55="",入力!AK55,IF(入力!AK55&gt;入力!AL55,入力!AK55,入力!AL55)))</f>
        <v/>
      </c>
      <c r="T47" s="104" t="str">
        <f>IF(入力!AT55="","",入力!AT55)</f>
        <v/>
      </c>
      <c r="U47" s="105" t="str">
        <f>IF(入力!AS55="","",入力!AS55)</f>
        <v/>
      </c>
      <c r="AN47" s="65"/>
    </row>
    <row r="48" spans="1:41">
      <c r="A48" s="95">
        <f>IF(入力!A56="","",入力!A56)</f>
        <v>43</v>
      </c>
      <c r="B48" s="345" t="str">
        <f>IF(入力!B56="","",入力!B56)</f>
        <v/>
      </c>
      <c r="C48" s="112" t="str">
        <f>IF(入力!D56="","",入力!D56)</f>
        <v/>
      </c>
      <c r="D48" s="345" t="str">
        <f ca="1">IF(C48="","",VLOOKUP(DATEDIF(C48,DATE(IF(MONTH(TODAY())&lt;=3,YEAR(TODAY())-1,YEAR(TODAY())),4,1),"Y"),{0,"幼児";6,"小１";7,"小２";8,"小３";9,"小４";10,"小５";11,"小６";12,"中１";13,"中２";14,"中３";15,"高１";16,"高２";17,"高３";18,""},2,1))</f>
        <v/>
      </c>
      <c r="E48" s="345" t="str">
        <f>IF(入力!G56="","",入力!G56)</f>
        <v/>
      </c>
      <c r="F48" s="345" t="str">
        <f>IF(入力!H56="","",入力!H56)</f>
        <v/>
      </c>
      <c r="G48" s="345" t="str">
        <f>IF(入力!I56="","",入力!I56)</f>
        <v/>
      </c>
      <c r="H48" s="345" t="str">
        <f>IF(入力!J56="","",入力!J56)</f>
        <v/>
      </c>
      <c r="I48" s="79" t="str">
        <f>IF(入力!K56="","",入力!K56)</f>
        <v/>
      </c>
      <c r="J48" s="79" t="str">
        <f>IF(入力!L56="","",入力!L56)</f>
        <v/>
      </c>
      <c r="K48" s="79" t="str">
        <f>IF(OR(入力!K56="",入力!L56=""),"",(入力!L56/POWER(入力!K56/100,2)))</f>
        <v/>
      </c>
      <c r="L48" s="79" t="str">
        <f>IF(OR(入力!M56="",入力!N56=""),"",((4.57/(1.0868-0.00133*(入力!M56+入力!N56))-4.142)*100))</f>
        <v/>
      </c>
      <c r="M48" s="80" t="str">
        <f>IF(OR(入力!L56="",入力!M56="",入力!N56=""),"",(入力!L56-(入力!L56*(4.57/(1.0868-0.00133*(入力!M56+入力!N56))-4.142)*100)/100))</f>
        <v/>
      </c>
      <c r="N48" s="102" t="str">
        <f>IF(入力!S56="",IF(入力!T56="","",入力!T56),IF(入力!T56="",入力!S56,IF(入力!S56&gt;入力!T56,入力!T56,入力!S56)))</f>
        <v/>
      </c>
      <c r="O48" s="103" t="str">
        <f>IF(入力!U56="",IF(入力!V56="","",入力!V56),IF(入力!V56="",入力!U56,IF(入力!U56&gt;入力!V56,入力!V56,入力!U56)))</f>
        <v/>
      </c>
      <c r="P48" s="103" t="str">
        <f>IF(入力!AI56="",IF(入力!AJ56="","",入力!AJ56),IF(入力!AJ56="",入力!AI56,IF(入力!AI56&gt;入力!AJ56,入力!AI56,入力!AJ56)))</f>
        <v/>
      </c>
      <c r="Q48" s="104" t="str">
        <f>IF(入力!Y56="", IF(入力!W56="",IF(入力!X56="","",入力!X56-入力!Q56),IF(入力!X56="",入力!W56-入力!Q56,IF(入力!W56&gt;入力!X56,入力!W56-入力!Q56,入力!X56-入力!Q56))),入力!Y56)</f>
        <v/>
      </c>
      <c r="R48" s="104" t="str">
        <f>IF(入力!AB56="", IF(入力!Z56="",IF(入力!AA56="","",入力!AA56-入力!Q56),IF(入力!AA56="",入力!Z56-入力!Q56,IF(入力!Z56&gt;入力!AA56,入力!Z56-入力!Q56,入力!AA56-入力!Q56))),入力!AB56)</f>
        <v/>
      </c>
      <c r="S48" s="103" t="str">
        <f>IF(入力!AK56="",IF(入力!AL56="","",入力!AL56),IF(入力!AL56="",入力!AK56,IF(入力!AK56&gt;入力!AL56,入力!AK56,入力!AL56)))</f>
        <v/>
      </c>
      <c r="T48" s="104" t="str">
        <f>IF(入力!AT56="","",入力!AT56)</f>
        <v/>
      </c>
      <c r="U48" s="105" t="str">
        <f>IF(入力!AS56="","",入力!AS56)</f>
        <v/>
      </c>
    </row>
    <row r="49" spans="1:21">
      <c r="A49" s="95">
        <f>IF(入力!A57="","",入力!A57)</f>
        <v>44</v>
      </c>
      <c r="B49" s="345" t="str">
        <f>IF(入力!B57="","",入力!B57)</f>
        <v/>
      </c>
      <c r="C49" s="112" t="str">
        <f>IF(入力!D57="","",入力!D57)</f>
        <v/>
      </c>
      <c r="D49" s="345" t="str">
        <f ca="1">IF(C49="","",VLOOKUP(DATEDIF(C49,DATE(IF(MONTH(TODAY())&lt;=3,YEAR(TODAY())-1,YEAR(TODAY())),4,1),"Y"),{0,"幼児";6,"小１";7,"小２";8,"小３";9,"小４";10,"小５";11,"小６";12,"中１";13,"中２";14,"中３";15,"高１";16,"高２";17,"高３";18,""},2,1))</f>
        <v/>
      </c>
      <c r="E49" s="345" t="str">
        <f>IF(入力!G57="","",入力!G57)</f>
        <v/>
      </c>
      <c r="F49" s="345" t="str">
        <f>IF(入力!H57="","",入力!H57)</f>
        <v/>
      </c>
      <c r="G49" s="345" t="str">
        <f>IF(入力!I57="","",入力!I57)</f>
        <v/>
      </c>
      <c r="H49" s="345" t="str">
        <f>IF(入力!J57="","",入力!J57)</f>
        <v/>
      </c>
      <c r="I49" s="79" t="str">
        <f>IF(入力!K57="","",入力!K57)</f>
        <v/>
      </c>
      <c r="J49" s="79" t="str">
        <f>IF(入力!L57="","",入力!L57)</f>
        <v/>
      </c>
      <c r="K49" s="79" t="str">
        <f>IF(OR(入力!K57="",入力!L57=""),"",(入力!L57/POWER(入力!K57/100,2)))</f>
        <v/>
      </c>
      <c r="L49" s="79" t="str">
        <f>IF(OR(入力!M57="",入力!N57=""),"",((4.57/(1.0868-0.00133*(入力!M57+入力!N57))-4.142)*100))</f>
        <v/>
      </c>
      <c r="M49" s="80" t="str">
        <f>IF(OR(入力!L57="",入力!M57="",入力!N57=""),"",(入力!L57-(入力!L57*(4.57/(1.0868-0.00133*(入力!M57+入力!N57))-4.142)*100)/100))</f>
        <v/>
      </c>
      <c r="N49" s="102" t="str">
        <f>IF(入力!S57="",IF(入力!T57="","",入力!T57),IF(入力!T57="",入力!S57,IF(入力!S57&gt;入力!T57,入力!T57,入力!S57)))</f>
        <v/>
      </c>
      <c r="O49" s="103" t="str">
        <f>IF(入力!U57="",IF(入力!V57="","",入力!V57),IF(入力!V57="",入力!U57,IF(入力!U57&gt;入力!V57,入力!V57,入力!U57)))</f>
        <v/>
      </c>
      <c r="P49" s="103" t="str">
        <f>IF(入力!AI57="",IF(入力!AJ57="","",入力!AJ57),IF(入力!AJ57="",入力!AI57,IF(入力!AI57&gt;入力!AJ57,入力!AI57,入力!AJ57)))</f>
        <v/>
      </c>
      <c r="Q49" s="104" t="str">
        <f>IF(入力!Y57="", IF(入力!W57="",IF(入力!X57="","",入力!X57-入力!Q57),IF(入力!X57="",入力!W57-入力!Q57,IF(入力!W57&gt;入力!X57,入力!W57-入力!Q57,入力!X57-入力!Q57))),入力!Y57)</f>
        <v/>
      </c>
      <c r="R49" s="104" t="str">
        <f>IF(入力!AB57="", IF(入力!Z57="",IF(入力!AA57="","",入力!AA57-入力!Q57),IF(入力!AA57="",入力!Z57-入力!Q57,IF(入力!Z57&gt;入力!AA57,入力!Z57-入力!Q57,入力!AA57-入力!Q57))),入力!AB57)</f>
        <v/>
      </c>
      <c r="S49" s="103" t="str">
        <f>IF(入力!AK57="",IF(入力!AL57="","",入力!AL57),IF(入力!AL57="",入力!AK57,IF(入力!AK57&gt;入力!AL57,入力!AK57,入力!AL57)))</f>
        <v/>
      </c>
      <c r="T49" s="104" t="str">
        <f>IF(入力!AT57="","",入力!AT57)</f>
        <v/>
      </c>
      <c r="U49" s="105" t="str">
        <f>IF(入力!AS57="","",入力!AS57)</f>
        <v/>
      </c>
    </row>
    <row r="50" spans="1:21">
      <c r="A50" s="95">
        <f>IF(入力!A58="","",入力!A58)</f>
        <v>45</v>
      </c>
      <c r="B50" s="345" t="str">
        <f>IF(入力!B58="","",入力!B58)</f>
        <v/>
      </c>
      <c r="C50" s="112" t="str">
        <f>IF(入力!D58="","",入力!D58)</f>
        <v/>
      </c>
      <c r="D50" s="345" t="str">
        <f ca="1">IF(C50="","",VLOOKUP(DATEDIF(C50,DATE(IF(MONTH(TODAY())&lt;=3,YEAR(TODAY())-1,YEAR(TODAY())),4,1),"Y"),{0,"幼児";6,"小１";7,"小２";8,"小３";9,"小４";10,"小５";11,"小６";12,"中１";13,"中２";14,"中３";15,"高１";16,"高２";17,"高３";18,""},2,1))</f>
        <v/>
      </c>
      <c r="E50" s="345" t="str">
        <f>IF(入力!G58="","",入力!G58)</f>
        <v/>
      </c>
      <c r="F50" s="345" t="str">
        <f>IF(入力!H58="","",入力!H58)</f>
        <v/>
      </c>
      <c r="G50" s="345" t="str">
        <f>IF(入力!I58="","",入力!I58)</f>
        <v/>
      </c>
      <c r="H50" s="345" t="str">
        <f>IF(入力!J58="","",入力!J58)</f>
        <v/>
      </c>
      <c r="I50" s="79" t="str">
        <f>IF(入力!K58="","",入力!K58)</f>
        <v/>
      </c>
      <c r="J50" s="79" t="str">
        <f>IF(入力!L58="","",入力!L58)</f>
        <v/>
      </c>
      <c r="K50" s="79" t="str">
        <f>IF(OR(入力!K58="",入力!L58=""),"",(入力!L58/POWER(入力!K58/100,2)))</f>
        <v/>
      </c>
      <c r="L50" s="79" t="str">
        <f>IF(OR(入力!M58="",入力!N58=""),"",((4.57/(1.0868-0.00133*(入力!M58+入力!N58))-4.142)*100))</f>
        <v/>
      </c>
      <c r="M50" s="80" t="str">
        <f>IF(OR(入力!L58="",入力!M58="",入力!N58=""),"",(入力!L58-(入力!L58*(4.57/(1.0868-0.00133*(入力!M58+入力!N58))-4.142)*100)/100))</f>
        <v/>
      </c>
      <c r="N50" s="102" t="str">
        <f>IF(入力!S58="",IF(入力!T58="","",入力!T58),IF(入力!T58="",入力!S58,IF(入力!S58&gt;入力!T58,入力!T58,入力!S58)))</f>
        <v/>
      </c>
      <c r="O50" s="103" t="str">
        <f>IF(入力!U58="",IF(入力!V58="","",入力!V58),IF(入力!V58="",入力!U58,IF(入力!U58&gt;入力!V58,入力!V58,入力!U58)))</f>
        <v/>
      </c>
      <c r="P50" s="103" t="str">
        <f>IF(入力!AI58="",IF(入力!AJ58="","",入力!AJ58),IF(入力!AJ58="",入力!AI58,IF(入力!AI58&gt;入力!AJ58,入力!AI58,入力!AJ58)))</f>
        <v/>
      </c>
      <c r="Q50" s="104" t="str">
        <f>IF(入力!Y58="", IF(入力!W58="",IF(入力!X58="","",入力!X58-入力!Q58),IF(入力!X58="",入力!W58-入力!Q58,IF(入力!W58&gt;入力!X58,入力!W58-入力!Q58,入力!X58-入力!Q58))),入力!Y58)</f>
        <v/>
      </c>
      <c r="R50" s="104" t="str">
        <f>IF(入力!AB58="", IF(入力!Z58="",IF(入力!AA58="","",入力!AA58-入力!Q58),IF(入力!AA58="",入力!Z58-入力!Q58,IF(入力!Z58&gt;入力!AA58,入力!Z58-入力!Q58,入力!AA58-入力!Q58))),入力!AB58)</f>
        <v/>
      </c>
      <c r="S50" s="103" t="str">
        <f>IF(入力!AK58="",IF(入力!AL58="","",入力!AL58),IF(入力!AL58="",入力!AK58,IF(入力!AK58&gt;入力!AL58,入力!AK58,入力!AL58)))</f>
        <v/>
      </c>
      <c r="T50" s="104" t="str">
        <f>IF(入力!AT58="","",入力!AT58)</f>
        <v/>
      </c>
      <c r="U50" s="105" t="str">
        <f>IF(入力!AS58="","",入力!AS58)</f>
        <v/>
      </c>
    </row>
    <row r="51" spans="1:21">
      <c r="A51" s="95">
        <f>IF(入力!A59="","",入力!A59)</f>
        <v>46</v>
      </c>
      <c r="B51" s="345" t="str">
        <f>IF(入力!B59="","",入力!B59)</f>
        <v/>
      </c>
      <c r="C51" s="112" t="str">
        <f>IF(入力!D59="","",入力!D59)</f>
        <v/>
      </c>
      <c r="D51" s="345" t="str">
        <f ca="1">IF(C51="","",VLOOKUP(DATEDIF(C51,DATE(IF(MONTH(TODAY())&lt;=3,YEAR(TODAY())-1,YEAR(TODAY())),4,1),"Y"),{0,"幼児";6,"小１";7,"小２";8,"小３";9,"小４";10,"小５";11,"小６";12,"中１";13,"中２";14,"中３";15,"高１";16,"高２";17,"高３";18,""},2,1))</f>
        <v/>
      </c>
      <c r="E51" s="345" t="str">
        <f>IF(入力!G59="","",入力!G59)</f>
        <v/>
      </c>
      <c r="F51" s="345" t="str">
        <f>IF(入力!H59="","",入力!H59)</f>
        <v/>
      </c>
      <c r="G51" s="345" t="str">
        <f>IF(入力!I59="","",入力!I59)</f>
        <v/>
      </c>
      <c r="H51" s="345" t="str">
        <f>IF(入力!J59="","",入力!J59)</f>
        <v/>
      </c>
      <c r="I51" s="79" t="str">
        <f>IF(入力!K59="","",入力!K59)</f>
        <v/>
      </c>
      <c r="J51" s="79" t="str">
        <f>IF(入力!L59="","",入力!L59)</f>
        <v/>
      </c>
      <c r="K51" s="79" t="str">
        <f>IF(OR(入力!K59="",入力!L59=""),"",(入力!L59/POWER(入力!K59/100,2)))</f>
        <v/>
      </c>
      <c r="L51" s="79" t="str">
        <f>IF(OR(入力!M59="",入力!N59=""),"",((4.57/(1.0868-0.00133*(入力!M59+入力!N59))-4.142)*100))</f>
        <v/>
      </c>
      <c r="M51" s="80" t="str">
        <f>IF(OR(入力!L59="",入力!M59="",入力!N59=""),"",(入力!L59-(入力!L59*(4.57/(1.0868-0.00133*(入力!M59+入力!N59))-4.142)*100)/100))</f>
        <v/>
      </c>
      <c r="N51" s="102" t="str">
        <f>IF(入力!S59="",IF(入力!T59="","",入力!T59),IF(入力!T59="",入力!S59,IF(入力!S59&gt;入力!T59,入力!T59,入力!S59)))</f>
        <v/>
      </c>
      <c r="O51" s="103" t="str">
        <f>IF(入力!U59="",IF(入力!V59="","",入力!V59),IF(入力!V59="",入力!U59,IF(入力!U59&gt;入力!V59,入力!V59,入力!U59)))</f>
        <v/>
      </c>
      <c r="P51" s="103" t="str">
        <f>IF(入力!AI59="",IF(入力!AJ59="","",入力!AJ59),IF(入力!AJ59="",入力!AI59,IF(入力!AI59&gt;入力!AJ59,入力!AI59,入力!AJ59)))</f>
        <v/>
      </c>
      <c r="Q51" s="104" t="str">
        <f>IF(入力!Y59="", IF(入力!W59="",IF(入力!X59="","",入力!X59-入力!Q59),IF(入力!X59="",入力!W59-入力!Q59,IF(入力!W59&gt;入力!X59,入力!W59-入力!Q59,入力!X59-入力!Q59))),入力!Y59)</f>
        <v/>
      </c>
      <c r="R51" s="104" t="str">
        <f>IF(入力!AB59="", IF(入力!Z59="",IF(入力!AA59="","",入力!AA59-入力!Q59),IF(入力!AA59="",入力!Z59-入力!Q59,IF(入力!Z59&gt;入力!AA59,入力!Z59-入力!Q59,入力!AA59-入力!Q59))),入力!AB59)</f>
        <v/>
      </c>
      <c r="S51" s="103" t="str">
        <f>IF(入力!AK59="",IF(入力!AL59="","",入力!AL59),IF(入力!AL59="",入力!AK59,IF(入力!AK59&gt;入力!AL59,入力!AK59,入力!AL59)))</f>
        <v/>
      </c>
      <c r="T51" s="104" t="str">
        <f>IF(入力!AT59="","",入力!AT59)</f>
        <v/>
      </c>
      <c r="U51" s="105" t="str">
        <f>IF(入力!AS59="","",入力!AS59)</f>
        <v/>
      </c>
    </row>
    <row r="52" spans="1:21">
      <c r="A52" s="95">
        <f>IF(入力!A60="","",入力!A60)</f>
        <v>47</v>
      </c>
      <c r="B52" s="345" t="str">
        <f>IF(入力!B60="","",入力!B60)</f>
        <v/>
      </c>
      <c r="C52" s="112" t="str">
        <f>IF(入力!D60="","",入力!D60)</f>
        <v/>
      </c>
      <c r="D52" s="345" t="str">
        <f ca="1">IF(C52="","",VLOOKUP(DATEDIF(C52,DATE(IF(MONTH(TODAY())&lt;=3,YEAR(TODAY())-1,YEAR(TODAY())),4,1),"Y"),{0,"幼児";6,"小１";7,"小２";8,"小３";9,"小４";10,"小５";11,"小６";12,"中１";13,"中２";14,"中３";15,"高１";16,"高２";17,"高３";18,""},2,1))</f>
        <v/>
      </c>
      <c r="E52" s="345" t="str">
        <f>IF(入力!G60="","",入力!G60)</f>
        <v/>
      </c>
      <c r="F52" s="345" t="str">
        <f>IF(入力!H60="","",入力!H60)</f>
        <v/>
      </c>
      <c r="G52" s="345" t="str">
        <f>IF(入力!I60="","",入力!I60)</f>
        <v/>
      </c>
      <c r="H52" s="345" t="str">
        <f>IF(入力!J60="","",入力!J60)</f>
        <v/>
      </c>
      <c r="I52" s="79" t="str">
        <f>IF(入力!K60="","",入力!K60)</f>
        <v/>
      </c>
      <c r="J52" s="79" t="str">
        <f>IF(入力!L60="","",入力!L60)</f>
        <v/>
      </c>
      <c r="K52" s="79" t="str">
        <f>IF(OR(入力!K60="",入力!L60=""),"",(入力!L60/POWER(入力!K60/100,2)))</f>
        <v/>
      </c>
      <c r="L52" s="79" t="str">
        <f>IF(OR(入力!M60="",入力!N60=""),"",((4.57/(1.0868-0.00133*(入力!M60+入力!N60))-4.142)*100))</f>
        <v/>
      </c>
      <c r="M52" s="80" t="str">
        <f>IF(OR(入力!L60="",入力!M60="",入力!N60=""),"",(入力!L60-(入力!L60*(4.57/(1.0868-0.00133*(入力!M60+入力!N60))-4.142)*100)/100))</f>
        <v/>
      </c>
      <c r="N52" s="102" t="str">
        <f>IF(入力!S60="",IF(入力!T60="","",入力!T60),IF(入力!T60="",入力!S60,IF(入力!S60&gt;入力!T60,入力!T60,入力!S60)))</f>
        <v/>
      </c>
      <c r="O52" s="103" t="str">
        <f>IF(入力!U60="",IF(入力!V60="","",入力!V60),IF(入力!V60="",入力!U60,IF(入力!U60&gt;入力!V60,入力!V60,入力!U60)))</f>
        <v/>
      </c>
      <c r="P52" s="103" t="str">
        <f>IF(入力!AI60="",IF(入力!AJ60="","",入力!AJ60),IF(入力!AJ60="",入力!AI60,IF(入力!AI60&gt;入力!AJ60,入力!AI60,入力!AJ60)))</f>
        <v/>
      </c>
      <c r="Q52" s="104" t="str">
        <f>IF(入力!Y60="", IF(入力!W60="",IF(入力!X60="","",入力!X60-入力!Q60),IF(入力!X60="",入力!W60-入力!Q60,IF(入力!W60&gt;入力!X60,入力!W60-入力!Q60,入力!X60-入力!Q60))),入力!Y60)</f>
        <v/>
      </c>
      <c r="R52" s="104" t="str">
        <f>IF(入力!AB60="", IF(入力!Z60="",IF(入力!AA60="","",入力!AA60-入力!Q60),IF(入力!AA60="",入力!Z60-入力!Q60,IF(入力!Z60&gt;入力!AA60,入力!Z60-入力!Q60,入力!AA60-入力!Q60))),入力!AB60)</f>
        <v/>
      </c>
      <c r="S52" s="103" t="str">
        <f>IF(入力!AK60="",IF(入力!AL60="","",入力!AL60),IF(入力!AL60="",入力!AK60,IF(入力!AK60&gt;入力!AL60,入力!AK60,入力!AL60)))</f>
        <v/>
      </c>
      <c r="T52" s="104" t="str">
        <f>IF(入力!AT60="","",入力!AT60)</f>
        <v/>
      </c>
      <c r="U52" s="105" t="str">
        <f>IF(入力!AS60="","",入力!AS60)</f>
        <v/>
      </c>
    </row>
    <row r="53" spans="1:21">
      <c r="A53" s="95">
        <f>IF(入力!A61="","",入力!A61)</f>
        <v>48</v>
      </c>
      <c r="B53" s="345" t="str">
        <f>IF(入力!B61="","",入力!B61)</f>
        <v/>
      </c>
      <c r="C53" s="112" t="str">
        <f>IF(入力!D61="","",入力!D61)</f>
        <v/>
      </c>
      <c r="D53" s="345" t="str">
        <f ca="1">IF(C53="","",VLOOKUP(DATEDIF(C53,DATE(IF(MONTH(TODAY())&lt;=3,YEAR(TODAY())-1,YEAR(TODAY())),4,1),"Y"),{0,"幼児";6,"小１";7,"小２";8,"小３";9,"小４";10,"小５";11,"小６";12,"中１";13,"中２";14,"中３";15,"高１";16,"高２";17,"高３";18,""},2,1))</f>
        <v/>
      </c>
      <c r="E53" s="345" t="str">
        <f>IF(入力!G61="","",入力!G61)</f>
        <v/>
      </c>
      <c r="F53" s="345" t="str">
        <f>IF(入力!H61="","",入力!H61)</f>
        <v/>
      </c>
      <c r="G53" s="345" t="str">
        <f>IF(入力!I61="","",入力!I61)</f>
        <v/>
      </c>
      <c r="H53" s="345" t="str">
        <f>IF(入力!J61="","",入力!J61)</f>
        <v/>
      </c>
      <c r="I53" s="79" t="str">
        <f>IF(入力!K61="","",入力!K61)</f>
        <v/>
      </c>
      <c r="J53" s="79" t="str">
        <f>IF(入力!L61="","",入力!L61)</f>
        <v/>
      </c>
      <c r="K53" s="79" t="str">
        <f>IF(OR(入力!K61="",入力!L61=""),"",(入力!L61/POWER(入力!K61/100,2)))</f>
        <v/>
      </c>
      <c r="L53" s="79" t="str">
        <f>IF(OR(入力!M61="",入力!N61=""),"",((4.57/(1.0868-0.00133*(入力!M61+入力!N61))-4.142)*100))</f>
        <v/>
      </c>
      <c r="M53" s="80" t="str">
        <f>IF(OR(入力!L61="",入力!M61="",入力!N61=""),"",(入力!L61-(入力!L61*(4.57/(1.0868-0.00133*(入力!M61+入力!N61))-4.142)*100)/100))</f>
        <v/>
      </c>
      <c r="N53" s="102" t="str">
        <f>IF(入力!S61="",IF(入力!T61="","",入力!T61),IF(入力!T61="",入力!S61,IF(入力!S61&gt;入力!T61,入力!T61,入力!S61)))</f>
        <v/>
      </c>
      <c r="O53" s="103" t="str">
        <f>IF(入力!U61="",IF(入力!V61="","",入力!V61),IF(入力!V61="",入力!U61,IF(入力!U61&gt;入力!V61,入力!V61,入力!U61)))</f>
        <v/>
      </c>
      <c r="P53" s="103" t="str">
        <f>IF(入力!AI61="",IF(入力!AJ61="","",入力!AJ61),IF(入力!AJ61="",入力!AI61,IF(入力!AI61&gt;入力!AJ61,入力!AI61,入力!AJ61)))</f>
        <v/>
      </c>
      <c r="Q53" s="104" t="str">
        <f>IF(入力!Y61="", IF(入力!W61="",IF(入力!X61="","",入力!X61-入力!Q61),IF(入力!X61="",入力!W61-入力!Q61,IF(入力!W61&gt;入力!X61,入力!W61-入力!Q61,入力!X61-入力!Q61))),入力!Y61)</f>
        <v/>
      </c>
      <c r="R53" s="104" t="str">
        <f>IF(入力!AB61="", IF(入力!Z61="",IF(入力!AA61="","",入力!AA61-入力!Q61),IF(入力!AA61="",入力!Z61-入力!Q61,IF(入力!Z61&gt;入力!AA61,入力!Z61-入力!Q61,入力!AA61-入力!Q61))),入力!AB61)</f>
        <v/>
      </c>
      <c r="S53" s="103" t="str">
        <f>IF(入力!AK61="",IF(入力!AL61="","",入力!AL61),IF(入力!AL61="",入力!AK61,IF(入力!AK61&gt;入力!AL61,入力!AK61,入力!AL61)))</f>
        <v/>
      </c>
      <c r="T53" s="104" t="str">
        <f>IF(入力!AT61="","",入力!AT61)</f>
        <v/>
      </c>
      <c r="U53" s="105" t="str">
        <f>IF(入力!AS61="","",入力!AS61)</f>
        <v/>
      </c>
    </row>
    <row r="54" spans="1:21">
      <c r="A54" s="95">
        <f>IF(入力!A62="","",入力!A62)</f>
        <v>49</v>
      </c>
      <c r="B54" s="345" t="str">
        <f>IF(入力!B62="","",入力!B62)</f>
        <v/>
      </c>
      <c r="C54" s="112" t="str">
        <f>IF(入力!D62="","",入力!D62)</f>
        <v/>
      </c>
      <c r="D54" s="345" t="str">
        <f ca="1">IF(C54="","",VLOOKUP(DATEDIF(C54,DATE(IF(MONTH(TODAY())&lt;=3,YEAR(TODAY())-1,YEAR(TODAY())),4,1),"Y"),{0,"幼児";6,"小１";7,"小２";8,"小３";9,"小４";10,"小５";11,"小６";12,"中１";13,"中２";14,"中３";15,"高１";16,"高２";17,"高３";18,""},2,1))</f>
        <v/>
      </c>
      <c r="E54" s="345" t="str">
        <f>IF(入力!G62="","",入力!G62)</f>
        <v/>
      </c>
      <c r="F54" s="345" t="str">
        <f>IF(入力!H62="","",入力!H62)</f>
        <v/>
      </c>
      <c r="G54" s="345" t="str">
        <f>IF(入力!I62="","",入力!I62)</f>
        <v/>
      </c>
      <c r="H54" s="345" t="str">
        <f>IF(入力!J62="","",入力!J62)</f>
        <v/>
      </c>
      <c r="I54" s="79" t="str">
        <f>IF(入力!K62="","",入力!K62)</f>
        <v/>
      </c>
      <c r="J54" s="79" t="str">
        <f>IF(入力!L62="","",入力!L62)</f>
        <v/>
      </c>
      <c r="K54" s="79" t="str">
        <f>IF(OR(入力!K62="",入力!L62=""),"",(入力!L62/POWER(入力!K62/100,2)))</f>
        <v/>
      </c>
      <c r="L54" s="79" t="str">
        <f>IF(OR(入力!M62="",入力!N62=""),"",((4.57/(1.0868-0.00133*(入力!M62+入力!N62))-4.142)*100))</f>
        <v/>
      </c>
      <c r="M54" s="80" t="str">
        <f>IF(OR(入力!L62="",入力!M62="",入力!N62=""),"",(入力!L62-(入力!L62*(4.57/(1.0868-0.00133*(入力!M62+入力!N62))-4.142)*100)/100))</f>
        <v/>
      </c>
      <c r="N54" s="102" t="str">
        <f>IF(入力!S62="",IF(入力!T62="","",入力!T62),IF(入力!T62="",入力!S62,IF(入力!S62&gt;入力!T62,入力!T62,入力!S62)))</f>
        <v/>
      </c>
      <c r="O54" s="103" t="str">
        <f>IF(入力!U62="",IF(入力!V62="","",入力!V62),IF(入力!V62="",入力!U62,IF(入力!U62&gt;入力!V62,入力!V62,入力!U62)))</f>
        <v/>
      </c>
      <c r="P54" s="103" t="str">
        <f>IF(入力!AI62="",IF(入力!AJ62="","",入力!AJ62),IF(入力!AJ62="",入力!AI62,IF(入力!AI62&gt;入力!AJ62,入力!AI62,入力!AJ62)))</f>
        <v/>
      </c>
      <c r="Q54" s="104" t="str">
        <f>IF(入力!Y62="", IF(入力!W62="",IF(入力!X62="","",入力!X62-入力!Q62),IF(入力!X62="",入力!W62-入力!Q62,IF(入力!W62&gt;入力!X62,入力!W62-入力!Q62,入力!X62-入力!Q62))),入力!Y62)</f>
        <v/>
      </c>
      <c r="R54" s="104" t="str">
        <f>IF(入力!AB62="", IF(入力!Z62="",IF(入力!AA62="","",入力!AA62-入力!Q62),IF(入力!AA62="",入力!Z62-入力!Q62,IF(入力!Z62&gt;入力!AA62,入力!Z62-入力!Q62,入力!AA62-入力!Q62))),入力!AB62)</f>
        <v/>
      </c>
      <c r="S54" s="103" t="str">
        <f>IF(入力!AK62="",IF(入力!AL62="","",入力!AL62),IF(入力!AL62="",入力!AK62,IF(入力!AK62&gt;入力!AL62,入力!AK62,入力!AL62)))</f>
        <v/>
      </c>
      <c r="T54" s="104" t="str">
        <f>IF(入力!AT62="","",入力!AT62)</f>
        <v/>
      </c>
      <c r="U54" s="105" t="str">
        <f>IF(入力!AS62="","",入力!AS62)</f>
        <v/>
      </c>
    </row>
    <row r="55" spans="1:21">
      <c r="A55" s="95">
        <f>IF(入力!A63="","",入力!A63)</f>
        <v>50</v>
      </c>
      <c r="B55" s="345" t="str">
        <f>IF(入力!B63="","",入力!B63)</f>
        <v/>
      </c>
      <c r="C55" s="112" t="str">
        <f>IF(入力!D63="","",入力!D63)</f>
        <v/>
      </c>
      <c r="D55" s="345" t="str">
        <f ca="1">IF(C55="","",VLOOKUP(DATEDIF(C55,DATE(IF(MONTH(TODAY())&lt;=3,YEAR(TODAY())-1,YEAR(TODAY())),4,1),"Y"),{0,"幼児";6,"小１";7,"小２";8,"小３";9,"小４";10,"小５";11,"小６";12,"中１";13,"中２";14,"中３";15,"高１";16,"高２";17,"高３";18,""},2,1))</f>
        <v/>
      </c>
      <c r="E55" s="345" t="str">
        <f>IF(入力!G63="","",入力!G63)</f>
        <v/>
      </c>
      <c r="F55" s="345" t="str">
        <f>IF(入力!H63="","",入力!H63)</f>
        <v/>
      </c>
      <c r="G55" s="345" t="str">
        <f>IF(入力!I63="","",入力!I63)</f>
        <v/>
      </c>
      <c r="H55" s="345" t="str">
        <f>IF(入力!J63="","",入力!J63)</f>
        <v/>
      </c>
      <c r="I55" s="79" t="str">
        <f>IF(入力!K63="","",入力!K63)</f>
        <v/>
      </c>
      <c r="J55" s="79" t="str">
        <f>IF(入力!L63="","",入力!L63)</f>
        <v/>
      </c>
      <c r="K55" s="79" t="str">
        <f>IF(OR(入力!K63="",入力!L63=""),"",(入力!L63/POWER(入力!K63/100,2)))</f>
        <v/>
      </c>
      <c r="L55" s="79" t="str">
        <f>IF(OR(入力!M63="",入力!N63=""),"",((4.57/(1.0868-0.00133*(入力!M63+入力!N63))-4.142)*100))</f>
        <v/>
      </c>
      <c r="M55" s="80" t="str">
        <f>IF(OR(入力!L63="",入力!M63="",入力!N63=""),"",(入力!L63-(入力!L63*(4.57/(1.0868-0.00133*(入力!M63+入力!N63))-4.142)*100)/100))</f>
        <v/>
      </c>
      <c r="N55" s="102" t="str">
        <f>IF(入力!S63="",IF(入力!T63="","",入力!T63),IF(入力!T63="",入力!S63,IF(入力!S63&gt;入力!T63,入力!T63,入力!S63)))</f>
        <v/>
      </c>
      <c r="O55" s="103" t="str">
        <f>IF(入力!U63="",IF(入力!V63="","",入力!V63),IF(入力!V63="",入力!U63,IF(入力!U63&gt;入力!V63,入力!V63,入力!U63)))</f>
        <v/>
      </c>
      <c r="P55" s="103" t="str">
        <f>IF(入力!AI63="",IF(入力!AJ63="","",入力!AJ63),IF(入力!AJ63="",入力!AI63,IF(入力!AI63&gt;入力!AJ63,入力!AI63,入力!AJ63)))</f>
        <v/>
      </c>
      <c r="Q55" s="104" t="str">
        <f>IF(入力!Y63="", IF(入力!W63="",IF(入力!X63="","",入力!X63-入力!Q63),IF(入力!X63="",入力!W63-入力!Q63,IF(入力!W63&gt;入力!X63,入力!W63-入力!Q63,入力!X63-入力!Q63))),入力!Y63)</f>
        <v/>
      </c>
      <c r="R55" s="104" t="str">
        <f>IF(入力!AB63="", IF(入力!Z63="",IF(入力!AA63="","",入力!AA63-入力!Q63),IF(入力!AA63="",入力!Z63-入力!Q63,IF(入力!Z63&gt;入力!AA63,入力!Z63-入力!Q63,入力!AA63-入力!Q63))),入力!AB63)</f>
        <v/>
      </c>
      <c r="S55" s="103" t="str">
        <f>IF(入力!AK63="",IF(入力!AL63="","",入力!AL63),IF(入力!AL63="",入力!AK63,IF(入力!AK63&gt;入力!AL63,入力!AK63,入力!AL63)))</f>
        <v/>
      </c>
      <c r="T55" s="104" t="str">
        <f>IF(入力!AT63="","",入力!AT63)</f>
        <v/>
      </c>
      <c r="U55" s="105" t="str">
        <f>IF(入力!AS63="","",入力!AS63)</f>
        <v/>
      </c>
    </row>
    <row r="56" spans="1:21">
      <c r="A56" s="95">
        <f>IF(入力!A64="","",入力!A64)</f>
        <v>51</v>
      </c>
      <c r="B56" s="345" t="str">
        <f>IF(入力!B64="","",入力!B64)</f>
        <v/>
      </c>
      <c r="C56" s="112" t="str">
        <f>IF(入力!D64="","",入力!D64)</f>
        <v/>
      </c>
      <c r="D56" s="345" t="str">
        <f ca="1">IF(C56="","",VLOOKUP(DATEDIF(C56,DATE(IF(MONTH(TODAY())&lt;=3,YEAR(TODAY())-1,YEAR(TODAY())),4,1),"Y"),{0,"幼児";6,"小１";7,"小２";8,"小３";9,"小４";10,"小５";11,"小６";12,"中１";13,"中２";14,"中３";15,"高１";16,"高２";17,"高３";18,""},2,1))</f>
        <v/>
      </c>
      <c r="E56" s="345" t="str">
        <f>IF(入力!G64="","",入力!G64)</f>
        <v/>
      </c>
      <c r="F56" s="345" t="str">
        <f>IF(入力!H64="","",入力!H64)</f>
        <v/>
      </c>
      <c r="G56" s="345" t="str">
        <f>IF(入力!I64="","",入力!I64)</f>
        <v/>
      </c>
      <c r="H56" s="345" t="str">
        <f>IF(入力!J64="","",入力!J64)</f>
        <v/>
      </c>
      <c r="I56" s="79" t="str">
        <f>IF(入力!K64="","",入力!K64)</f>
        <v/>
      </c>
      <c r="J56" s="79" t="str">
        <f>IF(入力!L64="","",入力!L64)</f>
        <v/>
      </c>
      <c r="K56" s="79" t="str">
        <f>IF(OR(入力!K64="",入力!L64=""),"",(入力!L64/POWER(入力!K64/100,2)))</f>
        <v/>
      </c>
      <c r="L56" s="79" t="str">
        <f>IF(OR(入力!M64="",入力!N64=""),"",((4.57/(1.0868-0.00133*(入力!M64+入力!N64))-4.142)*100))</f>
        <v/>
      </c>
      <c r="M56" s="80" t="str">
        <f>IF(OR(入力!L64="",入力!M64="",入力!N64=""),"",(入力!L64-(入力!L64*(4.57/(1.0868-0.00133*(入力!M64+入力!N64))-4.142)*100)/100))</f>
        <v/>
      </c>
      <c r="N56" s="102" t="str">
        <f>IF(入力!S64="",IF(入力!T64="","",入力!T64),IF(入力!T64="",入力!S64,IF(入力!S64&gt;入力!T64,入力!T64,入力!S64)))</f>
        <v/>
      </c>
      <c r="O56" s="103" t="str">
        <f>IF(入力!U64="",IF(入力!V64="","",入力!V64),IF(入力!V64="",入力!U64,IF(入力!U64&gt;入力!V64,入力!V64,入力!U64)))</f>
        <v/>
      </c>
      <c r="P56" s="103" t="str">
        <f>IF(入力!AI64="",IF(入力!AJ64="","",入力!AJ64),IF(入力!AJ64="",入力!AI64,IF(入力!AI64&gt;入力!AJ64,入力!AI64,入力!AJ64)))</f>
        <v/>
      </c>
      <c r="Q56" s="104" t="str">
        <f>IF(入力!Y64="", IF(入力!W64="",IF(入力!X64="","",入力!X64-入力!Q64),IF(入力!X64="",入力!W64-入力!Q64,IF(入力!W64&gt;入力!X64,入力!W64-入力!Q64,入力!X64-入力!Q64))),入力!Y64)</f>
        <v/>
      </c>
      <c r="R56" s="104" t="str">
        <f>IF(入力!AB64="", IF(入力!Z64="",IF(入力!AA64="","",入力!AA64-入力!Q64),IF(入力!AA64="",入力!Z64-入力!Q64,IF(入力!Z64&gt;入力!AA64,入力!Z64-入力!Q64,入力!AA64-入力!Q64))),入力!AB64)</f>
        <v/>
      </c>
      <c r="S56" s="103" t="str">
        <f>IF(入力!AK64="",IF(入力!AL64="","",入力!AL64),IF(入力!AL64="",入力!AK64,IF(入力!AK64&gt;入力!AL64,入力!AK64,入力!AL64)))</f>
        <v/>
      </c>
      <c r="T56" s="104" t="str">
        <f>IF(入力!AT64="","",入力!AT64)</f>
        <v/>
      </c>
      <c r="U56" s="105" t="str">
        <f>IF(入力!AS64="","",入力!AS64)</f>
        <v/>
      </c>
    </row>
    <row r="57" spans="1:21">
      <c r="A57" s="95">
        <f>IF(入力!A65="","",入力!A65)</f>
        <v>52</v>
      </c>
      <c r="B57" s="345" t="str">
        <f>IF(入力!B65="","",入力!B65)</f>
        <v/>
      </c>
      <c r="C57" s="112" t="str">
        <f>IF(入力!D65="","",入力!D65)</f>
        <v/>
      </c>
      <c r="D57" s="345" t="str">
        <f ca="1">IF(C57="","",VLOOKUP(DATEDIF(C57,DATE(IF(MONTH(TODAY())&lt;=3,YEAR(TODAY())-1,YEAR(TODAY())),4,1),"Y"),{0,"幼児";6,"小１";7,"小２";8,"小３";9,"小４";10,"小５";11,"小６";12,"中１";13,"中２";14,"中３";15,"高１";16,"高２";17,"高３";18,""},2,1))</f>
        <v/>
      </c>
      <c r="E57" s="345" t="str">
        <f>IF(入力!G65="","",入力!G65)</f>
        <v/>
      </c>
      <c r="F57" s="345" t="str">
        <f>IF(入力!H65="","",入力!H65)</f>
        <v/>
      </c>
      <c r="G57" s="345" t="str">
        <f>IF(入力!I65="","",入力!I65)</f>
        <v/>
      </c>
      <c r="H57" s="345" t="str">
        <f>IF(入力!J65="","",入力!J65)</f>
        <v/>
      </c>
      <c r="I57" s="79" t="str">
        <f>IF(入力!K65="","",入力!K65)</f>
        <v/>
      </c>
      <c r="J57" s="79" t="str">
        <f>IF(入力!L65="","",入力!L65)</f>
        <v/>
      </c>
      <c r="K57" s="79" t="str">
        <f>IF(OR(入力!K65="",入力!L65=""),"",(入力!L65/POWER(入力!K65/100,2)))</f>
        <v/>
      </c>
      <c r="L57" s="79" t="str">
        <f>IF(OR(入力!M65="",入力!N65=""),"",((4.57/(1.0868-0.00133*(入力!M65+入力!N65))-4.142)*100))</f>
        <v/>
      </c>
      <c r="M57" s="80" t="str">
        <f>IF(OR(入力!L65="",入力!M65="",入力!N65=""),"",(入力!L65-(入力!L65*(4.57/(1.0868-0.00133*(入力!M65+入力!N65))-4.142)*100)/100))</f>
        <v/>
      </c>
      <c r="N57" s="102" t="str">
        <f>IF(入力!S65="",IF(入力!T65="","",入力!T65),IF(入力!T65="",入力!S65,IF(入力!S65&gt;入力!T65,入力!T65,入力!S65)))</f>
        <v/>
      </c>
      <c r="O57" s="103" t="str">
        <f>IF(入力!U65="",IF(入力!V65="","",入力!V65),IF(入力!V65="",入力!U65,IF(入力!U65&gt;入力!V65,入力!V65,入力!U65)))</f>
        <v/>
      </c>
      <c r="P57" s="103" t="str">
        <f>IF(入力!AI65="",IF(入力!AJ65="","",入力!AJ65),IF(入力!AJ65="",入力!AI65,IF(入力!AI65&gt;入力!AJ65,入力!AI65,入力!AJ65)))</f>
        <v/>
      </c>
      <c r="Q57" s="104" t="str">
        <f>IF(入力!Y65="", IF(入力!W65="",IF(入力!X65="","",入力!X65-入力!Q65),IF(入力!X65="",入力!W65-入力!Q65,IF(入力!W65&gt;入力!X65,入力!W65-入力!Q65,入力!X65-入力!Q65))),入力!Y65)</f>
        <v/>
      </c>
      <c r="R57" s="104" t="str">
        <f>IF(入力!AB65="", IF(入力!Z65="",IF(入力!AA65="","",入力!AA65-入力!Q65),IF(入力!AA65="",入力!Z65-入力!Q65,IF(入力!Z65&gt;入力!AA65,入力!Z65-入力!Q65,入力!AA65-入力!Q65))),入力!AB65)</f>
        <v/>
      </c>
      <c r="S57" s="103" t="str">
        <f>IF(入力!AK65="",IF(入力!AL65="","",入力!AL65),IF(入力!AL65="",入力!AK65,IF(入力!AK65&gt;入力!AL65,入力!AK65,入力!AL65)))</f>
        <v/>
      </c>
      <c r="T57" s="104" t="str">
        <f>IF(入力!AT65="","",入力!AT65)</f>
        <v/>
      </c>
      <c r="U57" s="105" t="str">
        <f>IF(入力!AS65="","",入力!AS65)</f>
        <v/>
      </c>
    </row>
    <row r="58" spans="1:21">
      <c r="A58" s="95">
        <f>IF(入力!A66="","",入力!A66)</f>
        <v>53</v>
      </c>
      <c r="B58" s="345" t="str">
        <f>IF(入力!B66="","",入力!B66)</f>
        <v/>
      </c>
      <c r="C58" s="112" t="str">
        <f>IF(入力!D66="","",入力!D66)</f>
        <v/>
      </c>
      <c r="D58" s="345" t="str">
        <f ca="1">IF(C58="","",VLOOKUP(DATEDIF(C58,DATE(IF(MONTH(TODAY())&lt;=3,YEAR(TODAY())-1,YEAR(TODAY())),4,1),"Y"),{0,"幼児";6,"小１";7,"小２";8,"小３";9,"小４";10,"小５";11,"小６";12,"中１";13,"中２";14,"中３";15,"高１";16,"高２";17,"高３";18,""},2,1))</f>
        <v/>
      </c>
      <c r="E58" s="345" t="str">
        <f>IF(入力!G66="","",入力!G66)</f>
        <v/>
      </c>
      <c r="F58" s="345" t="str">
        <f>IF(入力!H66="","",入力!H66)</f>
        <v/>
      </c>
      <c r="G58" s="345" t="str">
        <f>IF(入力!I66="","",入力!I66)</f>
        <v/>
      </c>
      <c r="H58" s="345" t="str">
        <f>IF(入力!J66="","",入力!J66)</f>
        <v/>
      </c>
      <c r="I58" s="79" t="str">
        <f>IF(入力!K66="","",入力!K66)</f>
        <v/>
      </c>
      <c r="J58" s="79" t="str">
        <f>IF(入力!L66="","",入力!L66)</f>
        <v/>
      </c>
      <c r="K58" s="79" t="str">
        <f>IF(OR(入力!K66="",入力!L66=""),"",(入力!L66/POWER(入力!K66/100,2)))</f>
        <v/>
      </c>
      <c r="L58" s="79" t="str">
        <f>IF(OR(入力!M66="",入力!N66=""),"",((4.57/(1.0868-0.00133*(入力!M66+入力!N66))-4.142)*100))</f>
        <v/>
      </c>
      <c r="M58" s="80" t="str">
        <f>IF(OR(入力!L66="",入力!M66="",入力!N66=""),"",(入力!L66-(入力!L66*(4.57/(1.0868-0.00133*(入力!M66+入力!N66))-4.142)*100)/100))</f>
        <v/>
      </c>
      <c r="N58" s="102" t="str">
        <f>IF(入力!S66="",IF(入力!T66="","",入力!T66),IF(入力!T66="",入力!S66,IF(入力!S66&gt;入力!T66,入力!T66,入力!S66)))</f>
        <v/>
      </c>
      <c r="O58" s="103" t="str">
        <f>IF(入力!U66="",IF(入力!V66="","",入力!V66),IF(入力!V66="",入力!U66,IF(入力!U66&gt;入力!V66,入力!V66,入力!U66)))</f>
        <v/>
      </c>
      <c r="P58" s="103" t="str">
        <f>IF(入力!AI66="",IF(入力!AJ66="","",入力!AJ66),IF(入力!AJ66="",入力!AI66,IF(入力!AI66&gt;入力!AJ66,入力!AI66,入力!AJ66)))</f>
        <v/>
      </c>
      <c r="Q58" s="104" t="str">
        <f>IF(入力!Y66="", IF(入力!W66="",IF(入力!X66="","",入力!X66-入力!Q66),IF(入力!X66="",入力!W66-入力!Q66,IF(入力!W66&gt;入力!X66,入力!W66-入力!Q66,入力!X66-入力!Q66))),入力!Y66)</f>
        <v/>
      </c>
      <c r="R58" s="104" t="str">
        <f>IF(入力!AB66="", IF(入力!Z66="",IF(入力!AA66="","",入力!AA66-入力!Q66),IF(入力!AA66="",入力!Z66-入力!Q66,IF(入力!Z66&gt;入力!AA66,入力!Z66-入力!Q66,入力!AA66-入力!Q66))),入力!AB66)</f>
        <v/>
      </c>
      <c r="S58" s="103" t="str">
        <f>IF(入力!AK66="",IF(入力!AL66="","",入力!AL66),IF(入力!AL66="",入力!AK66,IF(入力!AK66&gt;入力!AL66,入力!AK66,入力!AL66)))</f>
        <v/>
      </c>
      <c r="T58" s="104" t="str">
        <f>IF(入力!AT66="","",入力!AT66)</f>
        <v/>
      </c>
      <c r="U58" s="105" t="str">
        <f>IF(入力!AS66="","",入力!AS66)</f>
        <v/>
      </c>
    </row>
    <row r="59" spans="1:21">
      <c r="A59" s="95">
        <f>IF(入力!A67="","",入力!A67)</f>
        <v>54</v>
      </c>
      <c r="B59" s="345" t="str">
        <f>IF(入力!B67="","",入力!B67)</f>
        <v/>
      </c>
      <c r="C59" s="112" t="str">
        <f>IF(入力!D67="","",入力!D67)</f>
        <v/>
      </c>
      <c r="D59" s="345" t="str">
        <f ca="1">IF(C59="","",VLOOKUP(DATEDIF(C59,DATE(IF(MONTH(TODAY())&lt;=3,YEAR(TODAY())-1,YEAR(TODAY())),4,1),"Y"),{0,"幼児";6,"小１";7,"小２";8,"小３";9,"小４";10,"小５";11,"小６";12,"中１";13,"中２";14,"中３";15,"高１";16,"高２";17,"高３";18,""},2,1))</f>
        <v/>
      </c>
      <c r="E59" s="345" t="str">
        <f>IF(入力!G67="","",入力!G67)</f>
        <v/>
      </c>
      <c r="F59" s="345" t="str">
        <f>IF(入力!H67="","",入力!H67)</f>
        <v/>
      </c>
      <c r="G59" s="345" t="str">
        <f>IF(入力!I67="","",入力!I67)</f>
        <v/>
      </c>
      <c r="H59" s="345" t="str">
        <f>IF(入力!J67="","",入力!J67)</f>
        <v/>
      </c>
      <c r="I59" s="79" t="str">
        <f>IF(入力!K67="","",入力!K67)</f>
        <v/>
      </c>
      <c r="J59" s="79" t="str">
        <f>IF(入力!L67="","",入力!L67)</f>
        <v/>
      </c>
      <c r="K59" s="79" t="str">
        <f>IF(OR(入力!K67="",入力!L67=""),"",(入力!L67/POWER(入力!K67/100,2)))</f>
        <v/>
      </c>
      <c r="L59" s="79" t="str">
        <f>IF(OR(入力!M67="",入力!N67=""),"",((4.57/(1.0868-0.00133*(入力!M67+入力!N67))-4.142)*100))</f>
        <v/>
      </c>
      <c r="M59" s="80" t="str">
        <f>IF(OR(入力!L67="",入力!M67="",入力!N67=""),"",(入力!L67-(入力!L67*(4.57/(1.0868-0.00133*(入力!M67+入力!N67))-4.142)*100)/100))</f>
        <v/>
      </c>
      <c r="N59" s="102" t="str">
        <f>IF(入力!S67="",IF(入力!T67="","",入力!T67),IF(入力!T67="",入力!S67,IF(入力!S67&gt;入力!T67,入力!T67,入力!S67)))</f>
        <v/>
      </c>
      <c r="O59" s="103" t="str">
        <f>IF(入力!U67="",IF(入力!V67="","",入力!V67),IF(入力!V67="",入力!U67,IF(入力!U67&gt;入力!V67,入力!V67,入力!U67)))</f>
        <v/>
      </c>
      <c r="P59" s="103" t="str">
        <f>IF(入力!AI67="",IF(入力!AJ67="","",入力!AJ67),IF(入力!AJ67="",入力!AI67,IF(入力!AI67&gt;入力!AJ67,入力!AI67,入力!AJ67)))</f>
        <v/>
      </c>
      <c r="Q59" s="104" t="str">
        <f>IF(入力!Y67="", IF(入力!W67="",IF(入力!X67="","",入力!X67-入力!Q67),IF(入力!X67="",入力!W67-入力!Q67,IF(入力!W67&gt;入力!X67,入力!W67-入力!Q67,入力!X67-入力!Q67))),入力!Y67)</f>
        <v/>
      </c>
      <c r="R59" s="104" t="str">
        <f>IF(入力!AB67="", IF(入力!Z67="",IF(入力!AA67="","",入力!AA67-入力!Q67),IF(入力!AA67="",入力!Z67-入力!Q67,IF(入力!Z67&gt;入力!AA67,入力!Z67-入力!Q67,入力!AA67-入力!Q67))),入力!AB67)</f>
        <v/>
      </c>
      <c r="S59" s="103" t="str">
        <f>IF(入力!AK67="",IF(入力!AL67="","",入力!AL67),IF(入力!AL67="",入力!AK67,IF(入力!AK67&gt;入力!AL67,入力!AK67,入力!AL67)))</f>
        <v/>
      </c>
      <c r="T59" s="104" t="str">
        <f>IF(入力!AT67="","",入力!AT67)</f>
        <v/>
      </c>
      <c r="U59" s="105" t="str">
        <f>IF(入力!AS67="","",入力!AS67)</f>
        <v/>
      </c>
    </row>
    <row r="60" spans="1:21">
      <c r="A60" s="95">
        <f>IF(入力!A68="","",入力!A68)</f>
        <v>55</v>
      </c>
      <c r="B60" s="345" t="str">
        <f>IF(入力!B68="","",入力!B68)</f>
        <v/>
      </c>
      <c r="C60" s="112" t="str">
        <f>IF(入力!D68="","",入力!D68)</f>
        <v/>
      </c>
      <c r="D60" s="345" t="str">
        <f ca="1">IF(C60="","",VLOOKUP(DATEDIF(C60,DATE(IF(MONTH(TODAY())&lt;=3,YEAR(TODAY())-1,YEAR(TODAY())),4,1),"Y"),{0,"幼児";6,"小１";7,"小２";8,"小３";9,"小４";10,"小５";11,"小６";12,"中１";13,"中２";14,"中３";15,"高１";16,"高２";17,"高３";18,""},2,1))</f>
        <v/>
      </c>
      <c r="E60" s="345" t="str">
        <f>IF(入力!G68="","",入力!G68)</f>
        <v/>
      </c>
      <c r="F60" s="345" t="str">
        <f>IF(入力!H68="","",入力!H68)</f>
        <v/>
      </c>
      <c r="G60" s="345" t="str">
        <f>IF(入力!I68="","",入力!I68)</f>
        <v/>
      </c>
      <c r="H60" s="345" t="str">
        <f>IF(入力!J68="","",入力!J68)</f>
        <v/>
      </c>
      <c r="I60" s="79" t="str">
        <f>IF(入力!K68="","",入力!K68)</f>
        <v/>
      </c>
      <c r="J60" s="79" t="str">
        <f>IF(入力!L68="","",入力!L68)</f>
        <v/>
      </c>
      <c r="K60" s="79" t="str">
        <f>IF(OR(入力!K68="",入力!L68=""),"",(入力!L68/POWER(入力!K68/100,2)))</f>
        <v/>
      </c>
      <c r="L60" s="79" t="str">
        <f>IF(OR(入力!M68="",入力!N68=""),"",((4.57/(1.0868-0.00133*(入力!M68+入力!N68))-4.142)*100))</f>
        <v/>
      </c>
      <c r="M60" s="80" t="str">
        <f>IF(OR(入力!L68="",入力!M68="",入力!N68=""),"",(入力!L68-(入力!L68*(4.57/(1.0868-0.00133*(入力!M68+入力!N68))-4.142)*100)/100))</f>
        <v/>
      </c>
      <c r="N60" s="102" t="str">
        <f>IF(入力!S68="",IF(入力!T68="","",入力!T68),IF(入力!T68="",入力!S68,IF(入力!S68&gt;入力!T68,入力!T68,入力!S68)))</f>
        <v/>
      </c>
      <c r="O60" s="103" t="str">
        <f>IF(入力!U68="",IF(入力!V68="","",入力!V68),IF(入力!V68="",入力!U68,IF(入力!U68&gt;入力!V68,入力!V68,入力!U68)))</f>
        <v/>
      </c>
      <c r="P60" s="103" t="str">
        <f>IF(入力!AI68="",IF(入力!AJ68="","",入力!AJ68),IF(入力!AJ68="",入力!AI68,IF(入力!AI68&gt;入力!AJ68,入力!AI68,入力!AJ68)))</f>
        <v/>
      </c>
      <c r="Q60" s="104" t="str">
        <f>IF(入力!Y68="", IF(入力!W68="",IF(入力!X68="","",入力!X68-入力!Q68),IF(入力!X68="",入力!W68-入力!Q68,IF(入力!W68&gt;入力!X68,入力!W68-入力!Q68,入力!X68-入力!Q68))),入力!Y68)</f>
        <v/>
      </c>
      <c r="R60" s="104" t="str">
        <f>IF(入力!AB68="", IF(入力!Z68="",IF(入力!AA68="","",入力!AA68-入力!Q68),IF(入力!AA68="",入力!Z68-入力!Q68,IF(入力!Z68&gt;入力!AA68,入力!Z68-入力!Q68,入力!AA68-入力!Q68))),入力!AB68)</f>
        <v/>
      </c>
      <c r="S60" s="103" t="str">
        <f>IF(入力!AK68="",IF(入力!AL68="","",入力!AL68),IF(入力!AL68="",入力!AK68,IF(入力!AK68&gt;入力!AL68,入力!AK68,入力!AL68)))</f>
        <v/>
      </c>
      <c r="T60" s="104" t="str">
        <f>IF(入力!AT68="","",入力!AT68)</f>
        <v/>
      </c>
      <c r="U60" s="105" t="str">
        <f>IF(入力!AS68="","",入力!AS68)</f>
        <v/>
      </c>
    </row>
    <row r="61" spans="1:21">
      <c r="A61" s="95">
        <f>IF(入力!A69="","",入力!A69)</f>
        <v>56</v>
      </c>
      <c r="B61" s="345" t="str">
        <f>IF(入力!B69="","",入力!B69)</f>
        <v/>
      </c>
      <c r="C61" s="112" t="str">
        <f>IF(入力!D69="","",入力!D69)</f>
        <v/>
      </c>
      <c r="D61" s="345" t="str">
        <f ca="1">IF(C61="","",VLOOKUP(DATEDIF(C61,DATE(IF(MONTH(TODAY())&lt;=3,YEAR(TODAY())-1,YEAR(TODAY())),4,1),"Y"),{0,"幼児";6,"小１";7,"小２";8,"小３";9,"小４";10,"小５";11,"小６";12,"中１";13,"中２";14,"中３";15,"高１";16,"高２";17,"高３";18,""},2,1))</f>
        <v/>
      </c>
      <c r="E61" s="345" t="str">
        <f>IF(入力!G69="","",入力!G69)</f>
        <v/>
      </c>
      <c r="F61" s="345" t="str">
        <f>IF(入力!H69="","",入力!H69)</f>
        <v/>
      </c>
      <c r="G61" s="345" t="str">
        <f>IF(入力!I69="","",入力!I69)</f>
        <v/>
      </c>
      <c r="H61" s="345" t="str">
        <f>IF(入力!J69="","",入力!J69)</f>
        <v/>
      </c>
      <c r="I61" s="79" t="str">
        <f>IF(入力!K69="","",入力!K69)</f>
        <v/>
      </c>
      <c r="J61" s="79" t="str">
        <f>IF(入力!L69="","",入力!L69)</f>
        <v/>
      </c>
      <c r="K61" s="79" t="str">
        <f>IF(OR(入力!K69="",入力!L69=""),"",(入力!L69/POWER(入力!K69/100,2)))</f>
        <v/>
      </c>
      <c r="L61" s="79" t="str">
        <f>IF(OR(入力!M69="",入力!N69=""),"",((4.57/(1.0868-0.00133*(入力!M69+入力!N69))-4.142)*100))</f>
        <v/>
      </c>
      <c r="M61" s="80" t="str">
        <f>IF(OR(入力!L69="",入力!M69="",入力!N69=""),"",(入力!L69-(入力!L69*(4.57/(1.0868-0.00133*(入力!M69+入力!N69))-4.142)*100)/100))</f>
        <v/>
      </c>
      <c r="N61" s="102" t="str">
        <f>IF(入力!S69="",IF(入力!T69="","",入力!T69),IF(入力!T69="",入力!S69,IF(入力!S69&gt;入力!T69,入力!T69,入力!S69)))</f>
        <v/>
      </c>
      <c r="O61" s="103" t="str">
        <f>IF(入力!U69="",IF(入力!V69="","",入力!V69),IF(入力!V69="",入力!U69,IF(入力!U69&gt;入力!V69,入力!V69,入力!U69)))</f>
        <v/>
      </c>
      <c r="P61" s="103" t="str">
        <f>IF(入力!AI69="",IF(入力!AJ69="","",入力!AJ69),IF(入力!AJ69="",入力!AI69,IF(入力!AI69&gt;入力!AJ69,入力!AI69,入力!AJ69)))</f>
        <v/>
      </c>
      <c r="Q61" s="104" t="str">
        <f>IF(入力!Y69="", IF(入力!W69="",IF(入力!X69="","",入力!X69-入力!Q69),IF(入力!X69="",入力!W69-入力!Q69,IF(入力!W69&gt;入力!X69,入力!W69-入力!Q69,入力!X69-入力!Q69))),入力!Y69)</f>
        <v/>
      </c>
      <c r="R61" s="104" t="str">
        <f>IF(入力!AB69="", IF(入力!Z69="",IF(入力!AA69="","",入力!AA69-入力!Q69),IF(入力!AA69="",入力!Z69-入力!Q69,IF(入力!Z69&gt;入力!AA69,入力!Z69-入力!Q69,入力!AA69-入力!Q69))),入力!AB69)</f>
        <v/>
      </c>
      <c r="S61" s="103" t="str">
        <f>IF(入力!AK69="",IF(入力!AL69="","",入力!AL69),IF(入力!AL69="",入力!AK69,IF(入力!AK69&gt;入力!AL69,入力!AK69,入力!AL69)))</f>
        <v/>
      </c>
      <c r="T61" s="104" t="str">
        <f>IF(入力!AT69="","",入力!AT69)</f>
        <v/>
      </c>
      <c r="U61" s="105" t="str">
        <f>IF(入力!AS69="","",入力!AS69)</f>
        <v/>
      </c>
    </row>
    <row r="62" spans="1:21">
      <c r="A62" s="95">
        <f>IF(入力!A70="","",入力!A70)</f>
        <v>57</v>
      </c>
      <c r="B62" s="345" t="str">
        <f>IF(入力!B70="","",入力!B70)</f>
        <v/>
      </c>
      <c r="C62" s="112" t="str">
        <f>IF(入力!D70="","",入力!D70)</f>
        <v/>
      </c>
      <c r="D62" s="345" t="str">
        <f ca="1">IF(C62="","",VLOOKUP(DATEDIF(C62,DATE(IF(MONTH(TODAY())&lt;=3,YEAR(TODAY())-1,YEAR(TODAY())),4,1),"Y"),{0,"幼児";6,"小１";7,"小２";8,"小３";9,"小４";10,"小５";11,"小６";12,"中１";13,"中２";14,"中３";15,"高１";16,"高２";17,"高３";18,""},2,1))</f>
        <v/>
      </c>
      <c r="E62" s="345" t="str">
        <f>IF(入力!G70="","",入力!G70)</f>
        <v/>
      </c>
      <c r="F62" s="345" t="str">
        <f>IF(入力!H70="","",入力!H70)</f>
        <v/>
      </c>
      <c r="G62" s="345" t="str">
        <f>IF(入力!I70="","",入力!I70)</f>
        <v/>
      </c>
      <c r="H62" s="345" t="str">
        <f>IF(入力!J70="","",入力!J70)</f>
        <v/>
      </c>
      <c r="I62" s="79" t="str">
        <f>IF(入力!K70="","",入力!K70)</f>
        <v/>
      </c>
      <c r="J62" s="79" t="str">
        <f>IF(入力!L70="","",入力!L70)</f>
        <v/>
      </c>
      <c r="K62" s="79" t="str">
        <f>IF(OR(入力!K70="",入力!L70=""),"",(入力!L70/POWER(入力!K70/100,2)))</f>
        <v/>
      </c>
      <c r="L62" s="79" t="str">
        <f>IF(OR(入力!M70="",入力!N70=""),"",((4.57/(1.0868-0.00133*(入力!M70+入力!N70))-4.142)*100))</f>
        <v/>
      </c>
      <c r="M62" s="80" t="str">
        <f>IF(OR(入力!L70="",入力!M70="",入力!N70=""),"",(入力!L70-(入力!L70*(4.57/(1.0868-0.00133*(入力!M70+入力!N70))-4.142)*100)/100))</f>
        <v/>
      </c>
      <c r="N62" s="102" t="str">
        <f>IF(入力!S70="",IF(入力!T70="","",入力!T70),IF(入力!T70="",入力!S70,IF(入力!S70&gt;入力!T70,入力!T70,入力!S70)))</f>
        <v/>
      </c>
      <c r="O62" s="103" t="str">
        <f>IF(入力!U70="",IF(入力!V70="","",入力!V70),IF(入力!V70="",入力!U70,IF(入力!U70&gt;入力!V70,入力!V70,入力!U70)))</f>
        <v/>
      </c>
      <c r="P62" s="103" t="str">
        <f>IF(入力!AI70="",IF(入力!AJ70="","",入力!AJ70),IF(入力!AJ70="",入力!AI70,IF(入力!AI70&gt;入力!AJ70,入力!AI70,入力!AJ70)))</f>
        <v/>
      </c>
      <c r="Q62" s="104" t="str">
        <f>IF(入力!Y70="", IF(入力!W70="",IF(入力!X70="","",入力!X70-入力!Q70),IF(入力!X70="",入力!W70-入力!Q70,IF(入力!W70&gt;入力!X70,入力!W70-入力!Q70,入力!X70-入力!Q70))),入力!Y70)</f>
        <v/>
      </c>
      <c r="R62" s="104" t="str">
        <f>IF(入力!AB70="", IF(入力!Z70="",IF(入力!AA70="","",入力!AA70-入力!Q70),IF(入力!AA70="",入力!Z70-入力!Q70,IF(入力!Z70&gt;入力!AA70,入力!Z70-入力!Q70,入力!AA70-入力!Q70))),入力!AB70)</f>
        <v/>
      </c>
      <c r="S62" s="103" t="str">
        <f>IF(入力!AK70="",IF(入力!AL70="","",入力!AL70),IF(入力!AL70="",入力!AK70,IF(入力!AK70&gt;入力!AL70,入力!AK70,入力!AL70)))</f>
        <v/>
      </c>
      <c r="T62" s="104" t="str">
        <f>IF(入力!AT70="","",入力!AT70)</f>
        <v/>
      </c>
      <c r="U62" s="105" t="str">
        <f>IF(入力!AS70="","",入力!AS70)</f>
        <v/>
      </c>
    </row>
    <row r="63" spans="1:21">
      <c r="A63" s="95">
        <f>IF(入力!A71="","",入力!A71)</f>
        <v>58</v>
      </c>
      <c r="B63" s="345" t="str">
        <f>IF(入力!B71="","",入力!B71)</f>
        <v/>
      </c>
      <c r="C63" s="112" t="str">
        <f>IF(入力!D71="","",入力!D71)</f>
        <v/>
      </c>
      <c r="D63" s="345" t="str">
        <f ca="1">IF(C63="","",VLOOKUP(DATEDIF(C63,DATE(IF(MONTH(TODAY())&lt;=3,YEAR(TODAY())-1,YEAR(TODAY())),4,1),"Y"),{0,"幼児";6,"小１";7,"小２";8,"小３";9,"小４";10,"小５";11,"小６";12,"中１";13,"中２";14,"中３";15,"高１";16,"高２";17,"高３";18,""},2,1))</f>
        <v/>
      </c>
      <c r="E63" s="345" t="str">
        <f>IF(入力!G71="","",入力!G71)</f>
        <v/>
      </c>
      <c r="F63" s="345" t="str">
        <f>IF(入力!H71="","",入力!H71)</f>
        <v/>
      </c>
      <c r="G63" s="345" t="str">
        <f>IF(入力!I71="","",入力!I71)</f>
        <v/>
      </c>
      <c r="H63" s="345" t="str">
        <f>IF(入力!J71="","",入力!J71)</f>
        <v/>
      </c>
      <c r="I63" s="79" t="str">
        <f>IF(入力!K71="","",入力!K71)</f>
        <v/>
      </c>
      <c r="J63" s="79" t="str">
        <f>IF(入力!L71="","",入力!L71)</f>
        <v/>
      </c>
      <c r="K63" s="79" t="str">
        <f>IF(OR(入力!K71="",入力!L71=""),"",(入力!L71/POWER(入力!K71/100,2)))</f>
        <v/>
      </c>
      <c r="L63" s="79" t="str">
        <f>IF(OR(入力!M71="",入力!N71=""),"",((4.57/(1.0868-0.00133*(入力!M71+入力!N71))-4.142)*100))</f>
        <v/>
      </c>
      <c r="M63" s="80" t="str">
        <f>IF(OR(入力!L71="",入力!M71="",入力!N71=""),"",(入力!L71-(入力!L71*(4.57/(1.0868-0.00133*(入力!M71+入力!N71))-4.142)*100)/100))</f>
        <v/>
      </c>
      <c r="N63" s="102" t="str">
        <f>IF(入力!S71="",IF(入力!T71="","",入力!T71),IF(入力!T71="",入力!S71,IF(入力!S71&gt;入力!T71,入力!T71,入力!S71)))</f>
        <v/>
      </c>
      <c r="O63" s="103" t="str">
        <f>IF(入力!U71="",IF(入力!V71="","",入力!V71),IF(入力!V71="",入力!U71,IF(入力!U71&gt;入力!V71,入力!V71,入力!U71)))</f>
        <v/>
      </c>
      <c r="P63" s="103" t="str">
        <f>IF(入力!AI71="",IF(入力!AJ71="","",入力!AJ71),IF(入力!AJ71="",入力!AI71,IF(入力!AI71&gt;入力!AJ71,入力!AI71,入力!AJ71)))</f>
        <v/>
      </c>
      <c r="Q63" s="104" t="str">
        <f>IF(入力!Y71="", IF(入力!W71="",IF(入力!X71="","",入力!X71-入力!Q71),IF(入力!X71="",入力!W71-入力!Q71,IF(入力!W71&gt;入力!X71,入力!W71-入力!Q71,入力!X71-入力!Q71))),入力!Y71)</f>
        <v/>
      </c>
      <c r="R63" s="104" t="str">
        <f>IF(入力!AB71="", IF(入力!Z71="",IF(入力!AA71="","",入力!AA71-入力!Q71),IF(入力!AA71="",入力!Z71-入力!Q71,IF(入力!Z71&gt;入力!AA71,入力!Z71-入力!Q71,入力!AA71-入力!Q71))),入力!AB71)</f>
        <v/>
      </c>
      <c r="S63" s="103" t="str">
        <f>IF(入力!AK71="",IF(入力!AL71="","",入力!AL71),IF(入力!AL71="",入力!AK71,IF(入力!AK71&gt;入力!AL71,入力!AK71,入力!AL71)))</f>
        <v/>
      </c>
      <c r="T63" s="104" t="str">
        <f>IF(入力!AT71="","",入力!AT71)</f>
        <v/>
      </c>
      <c r="U63" s="105" t="str">
        <f>IF(入力!AS71="","",入力!AS71)</f>
        <v/>
      </c>
    </row>
    <row r="64" spans="1:21">
      <c r="A64" s="95">
        <f>IF(入力!A72="","",入力!A72)</f>
        <v>59</v>
      </c>
      <c r="B64" s="345" t="str">
        <f>IF(入力!B72="","",入力!B72)</f>
        <v/>
      </c>
      <c r="C64" s="112" t="str">
        <f>IF(入力!D72="","",入力!D72)</f>
        <v/>
      </c>
      <c r="D64" s="345" t="str">
        <f ca="1">IF(C64="","",VLOOKUP(DATEDIF(C64,DATE(IF(MONTH(TODAY())&lt;=3,YEAR(TODAY())-1,YEAR(TODAY())),4,1),"Y"),{0,"幼児";6,"小１";7,"小２";8,"小３";9,"小４";10,"小５";11,"小６";12,"中１";13,"中２";14,"中３";15,"高１";16,"高２";17,"高３";18,""},2,1))</f>
        <v/>
      </c>
      <c r="E64" s="345" t="str">
        <f>IF(入力!G72="","",入力!G72)</f>
        <v/>
      </c>
      <c r="F64" s="345" t="str">
        <f>IF(入力!H72="","",入力!H72)</f>
        <v/>
      </c>
      <c r="G64" s="345" t="str">
        <f>IF(入力!I72="","",入力!I72)</f>
        <v/>
      </c>
      <c r="H64" s="345" t="str">
        <f>IF(入力!J72="","",入力!J72)</f>
        <v/>
      </c>
      <c r="I64" s="79" t="str">
        <f>IF(入力!K72="","",入力!K72)</f>
        <v/>
      </c>
      <c r="J64" s="79" t="str">
        <f>IF(入力!L72="","",入力!L72)</f>
        <v/>
      </c>
      <c r="K64" s="79" t="str">
        <f>IF(OR(入力!K72="",入力!L72=""),"",(入力!L72/POWER(入力!K72/100,2)))</f>
        <v/>
      </c>
      <c r="L64" s="79" t="str">
        <f>IF(OR(入力!M72="",入力!N72=""),"",((4.57/(1.0868-0.00133*(入力!M72+入力!N72))-4.142)*100))</f>
        <v/>
      </c>
      <c r="M64" s="80" t="str">
        <f>IF(OR(入力!L72="",入力!M72="",入力!N72=""),"",(入力!L72-(入力!L72*(4.57/(1.0868-0.00133*(入力!M72+入力!N72))-4.142)*100)/100))</f>
        <v/>
      </c>
      <c r="N64" s="102" t="str">
        <f>IF(入力!S72="",IF(入力!T72="","",入力!T72),IF(入力!T72="",入力!S72,IF(入力!S72&gt;入力!T72,入力!T72,入力!S72)))</f>
        <v/>
      </c>
      <c r="O64" s="103" t="str">
        <f>IF(入力!U72="",IF(入力!V72="","",入力!V72),IF(入力!V72="",入力!U72,IF(入力!U72&gt;入力!V72,入力!V72,入力!U72)))</f>
        <v/>
      </c>
      <c r="P64" s="103" t="str">
        <f>IF(入力!AI72="",IF(入力!AJ72="","",入力!AJ72),IF(入力!AJ72="",入力!AI72,IF(入力!AI72&gt;入力!AJ72,入力!AI72,入力!AJ72)))</f>
        <v/>
      </c>
      <c r="Q64" s="104" t="str">
        <f>IF(入力!Y72="", IF(入力!W72="",IF(入力!X72="","",入力!X72-入力!Q72),IF(入力!X72="",入力!W72-入力!Q72,IF(入力!W72&gt;入力!X72,入力!W72-入力!Q72,入力!X72-入力!Q72))),入力!Y72)</f>
        <v/>
      </c>
      <c r="R64" s="104" t="str">
        <f>IF(入力!AB72="", IF(入力!Z72="",IF(入力!AA72="","",入力!AA72-入力!Q72),IF(入力!AA72="",入力!Z72-入力!Q72,IF(入力!Z72&gt;入力!AA72,入力!Z72-入力!Q72,入力!AA72-入力!Q72))),入力!AB72)</f>
        <v/>
      </c>
      <c r="S64" s="103" t="str">
        <f>IF(入力!AK72="",IF(入力!AL72="","",入力!AL72),IF(入力!AL72="",入力!AK72,IF(入力!AK72&gt;入力!AL72,入力!AK72,入力!AL72)))</f>
        <v/>
      </c>
      <c r="T64" s="104" t="str">
        <f>IF(入力!AT72="","",入力!AT72)</f>
        <v/>
      </c>
      <c r="U64" s="105" t="str">
        <f>IF(入力!AS72="","",入力!AS72)</f>
        <v/>
      </c>
    </row>
    <row r="65" spans="1:21" ht="14.25" thickBot="1">
      <c r="A65" s="188">
        <f>IF(入力!A73="","",入力!A73)</f>
        <v>60</v>
      </c>
      <c r="B65" s="98" t="str">
        <f>IF(入力!B73="","",入力!B73)</f>
        <v/>
      </c>
      <c r="C65" s="148" t="str">
        <f>IF(入力!D73="","",入力!D73)</f>
        <v/>
      </c>
      <c r="D65" s="98" t="str">
        <f ca="1">IF(C65="","",VLOOKUP(DATEDIF(C65,DATE(IF(MONTH(TODAY())&lt;=3,YEAR(TODAY())-1,YEAR(TODAY())),4,1),"Y"),{0,"幼児";6,"小１";7,"小２";8,"小３";9,"小４";10,"小５";11,"小６";12,"中１";13,"中２";14,"中３";15,"高１";16,"高２";17,"高３";18,""},2,1))</f>
        <v/>
      </c>
      <c r="E65" s="98" t="str">
        <f>IF(入力!G73="","",入力!G73)</f>
        <v/>
      </c>
      <c r="F65" s="98" t="str">
        <f>IF(入力!H73="","",入力!H73)</f>
        <v/>
      </c>
      <c r="G65" s="98" t="str">
        <f>IF(入力!I73="","",入力!I73)</f>
        <v/>
      </c>
      <c r="H65" s="98" t="str">
        <f>IF(入力!J73="","",入力!J73)</f>
        <v/>
      </c>
      <c r="I65" s="115" t="str">
        <f>IF(入力!K73="","",入力!K73)</f>
        <v/>
      </c>
      <c r="J65" s="115" t="str">
        <f>IF(入力!L73="","",入力!L73)</f>
        <v/>
      </c>
      <c r="K65" s="115" t="str">
        <f>IF(OR(入力!K73="",入力!L73=""),"",(入力!L73/POWER(入力!K73/100,2)))</f>
        <v/>
      </c>
      <c r="L65" s="79" t="str">
        <f>IF(OR(入力!M73="",入力!N73=""),"",((4.57/(1.0868-0.00133*(入力!M73+入力!N73))-4.142)*100))</f>
        <v/>
      </c>
      <c r="M65" s="80" t="str">
        <f>IF(OR(入力!L73="",入力!M73="",入力!N73=""),"",(入力!L73-(入力!L73*(4.57/(1.0868-0.00133*(入力!M73+入力!N73))-4.142)*100)/100))</f>
        <v/>
      </c>
      <c r="N65" s="108" t="str">
        <f>IF(入力!S73="",IF(入力!T73="","",入力!T73),IF(入力!T73="",入力!S73,IF(入力!S73&gt;入力!T73,入力!T73,入力!S73)))</f>
        <v/>
      </c>
      <c r="O65" s="149" t="str">
        <f>IF(入力!U73="",IF(入力!V73="","",入力!V73),IF(入力!V73="",入力!U73,IF(入力!U73&gt;入力!V73,入力!V73,入力!U73)))</f>
        <v/>
      </c>
      <c r="P65" s="460" t="str">
        <f>IF(入力!AI73="",IF(入力!AJ73="","",入力!AJ73),IF(入力!AJ73="",入力!AI73,IF(入力!AI73&gt;入力!AJ73,入力!AI73,入力!AJ73)))</f>
        <v/>
      </c>
      <c r="Q65" s="154" t="str">
        <f>IF(入力!Y73="", IF(入力!W73="",IF(入力!X73="","",入力!X73-入力!Q73),IF(入力!X73="",入力!W73-入力!Q73,IF(入力!W73&gt;入力!X73,入力!W73-入力!Q73,入力!X73-入力!Q73))),入力!Y73)</f>
        <v/>
      </c>
      <c r="R65" s="154" t="str">
        <f>IF(入力!AB73="", IF(入力!Z73="",IF(入力!AA73="","",入力!AA73-入力!Q73),IF(入力!AA73="",入力!Z73-入力!Q73,IF(入力!Z73&gt;入力!AA73,入力!Z73-入力!Q73,入力!AA73-入力!Q73))),入力!AB73)</f>
        <v/>
      </c>
      <c r="S65" s="149" t="str">
        <f>IF(入力!AK73="",IF(入力!AL73="","",入力!AL73),IF(入力!AL73="",入力!AK73,IF(入力!AK73&gt;入力!AL73,入力!AK73,入力!AL73)))</f>
        <v/>
      </c>
      <c r="T65" s="154" t="str">
        <f>IF(入力!AT73="","",入力!AT73)</f>
        <v/>
      </c>
      <c r="U65" s="110" t="str">
        <f>IF(入力!AS73="","",入力!AS73)</f>
        <v/>
      </c>
    </row>
    <row r="66" spans="1:21">
      <c r="L66" s="444"/>
      <c r="M66" s="444"/>
    </row>
    <row r="67" spans="1:21">
      <c r="B67" s="146"/>
      <c r="C67" s="114"/>
    </row>
    <row r="68" spans="1:21">
      <c r="B68" s="146"/>
      <c r="C68" s="147"/>
    </row>
    <row r="73" spans="1:21">
      <c r="F73" s="65"/>
      <c r="G73" s="65"/>
    </row>
  </sheetData>
  <sheetProtection password="AC76" sheet="1" objects="1" scenarios="1"/>
  <mergeCells count="15">
    <mergeCell ref="L3:L5"/>
    <mergeCell ref="K3:K5"/>
    <mergeCell ref="I3:I5"/>
    <mergeCell ref="A1:U1"/>
    <mergeCell ref="A2:U2"/>
    <mergeCell ref="M3:M5"/>
    <mergeCell ref="C3:C5"/>
    <mergeCell ref="G3:G5"/>
    <mergeCell ref="H3:H5"/>
    <mergeCell ref="J3:J5"/>
    <mergeCell ref="E3:E5"/>
    <mergeCell ref="A3:A5"/>
    <mergeCell ref="B3:B5"/>
    <mergeCell ref="D3:D5"/>
    <mergeCell ref="F3:F5"/>
  </mergeCells>
  <phoneticPr fontId="26"/>
  <pageMargins left="0.70866141732283472" right="0.70866141732283472" top="0.74803149606299213" bottom="0.74803149606299213" header="0.31496062992125984" footer="0.31496062992125984"/>
  <pageSetup paperSize="9" orientation="landscape" horizontalDpi="1200" verticalDpi="1200" r:id="rId1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>
  <sheetPr codeName="Sheet3"/>
  <dimension ref="A1:AY100"/>
  <sheetViews>
    <sheetView workbookViewId="0">
      <selection sqref="A1:F1"/>
    </sheetView>
  </sheetViews>
  <sheetFormatPr defaultColWidth="8.875" defaultRowHeight="13.5"/>
  <cols>
    <col min="1" max="1" width="3" customWidth="1"/>
    <col min="2" max="3" width="13" customWidth="1"/>
    <col min="4" max="4" width="11.625" bestFit="1" customWidth="1"/>
    <col min="5" max="6" width="4.125" bestFit="1" customWidth="1"/>
    <col min="8" max="8" width="17.375" bestFit="1" customWidth="1"/>
    <col min="9" max="9" width="5.375" bestFit="1" customWidth="1"/>
    <col min="13" max="14" width="13.125" customWidth="1"/>
    <col min="42" max="44" width="9" customWidth="1"/>
  </cols>
  <sheetData>
    <row r="1" spans="1:50" ht="14.25">
      <c r="A1" s="618" t="s">
        <v>262</v>
      </c>
      <c r="B1" s="618"/>
      <c r="C1" s="618"/>
      <c r="D1" s="618"/>
      <c r="E1" s="618"/>
      <c r="F1" s="618"/>
      <c r="G1" s="192"/>
      <c r="H1" s="192"/>
      <c r="I1" s="192"/>
      <c r="J1" s="192"/>
      <c r="K1" s="192"/>
      <c r="L1" s="192"/>
      <c r="M1" s="192"/>
      <c r="N1" s="192"/>
      <c r="O1" s="192"/>
      <c r="P1" s="192"/>
      <c r="Q1" s="192"/>
      <c r="R1" s="192"/>
      <c r="S1" s="192"/>
      <c r="T1" s="192"/>
      <c r="U1" s="192"/>
      <c r="V1" s="192"/>
      <c r="W1" s="192"/>
      <c r="X1" s="192"/>
      <c r="Y1" s="192"/>
      <c r="Z1" s="192"/>
      <c r="AA1" s="192"/>
      <c r="AB1" s="192"/>
      <c r="AC1" s="192"/>
      <c r="AD1" s="192"/>
      <c r="AE1" s="192"/>
      <c r="AF1" s="192"/>
      <c r="AG1" s="192"/>
      <c r="AH1" s="192"/>
      <c r="AI1" s="192"/>
      <c r="AJ1" s="192"/>
      <c r="AK1" s="192"/>
      <c r="AL1" s="192"/>
    </row>
    <row r="2" spans="1:50" ht="14.25" thickBot="1"/>
    <row r="3" spans="1:50">
      <c r="A3" s="561" t="str">
        <f>IF(入力!A3="","",入力!A3)</f>
        <v>測定日【関数】</v>
      </c>
      <c r="B3" s="562"/>
      <c r="C3" s="554">
        <f>IF(入力!C3="","",入力!C3)</f>
        <v>42370</v>
      </c>
      <c r="D3" s="554"/>
      <c r="E3" s="554"/>
      <c r="F3" s="555"/>
      <c r="G3" s="412"/>
      <c r="H3" s="227" t="s">
        <v>160</v>
      </c>
    </row>
    <row r="4" spans="1:50">
      <c r="A4" s="563" t="str">
        <f>IF(入力!A4="","",入力!A4)</f>
        <v>測定日【表示】</v>
      </c>
      <c r="B4" s="558"/>
      <c r="C4" s="556" t="str">
        <f>IF(入力!C4="","",入力!C4)</f>
        <v>2016.01.01</v>
      </c>
      <c r="D4" s="556"/>
      <c r="E4" s="556"/>
      <c r="F4" s="557"/>
      <c r="G4" s="412"/>
      <c r="H4" s="227" t="s">
        <v>162</v>
      </c>
    </row>
    <row r="5" spans="1:50">
      <c r="A5" s="563" t="str">
        <f>IF(入力!A5="","",入力!A5)</f>
        <v>測定場所</v>
      </c>
      <c r="B5" s="558"/>
      <c r="C5" s="558" t="str">
        <f>IF(入力!C5="","",入力!C5)</f>
        <v>●●トレーニングセンター</v>
      </c>
      <c r="D5" s="558"/>
      <c r="E5" s="558"/>
      <c r="F5" s="559"/>
      <c r="G5" s="412"/>
      <c r="H5" s="227" t="s">
        <v>163</v>
      </c>
    </row>
    <row r="6" spans="1:50">
      <c r="A6" s="563" t="str">
        <f>IF(入力!A6="","",入力!A6)</f>
        <v>チームカテゴリー</v>
      </c>
      <c r="B6" s="558"/>
      <c r="C6" s="558" t="str">
        <f>IF(入力!C6="","",入力!C6)</f>
        <v>●●チーム</v>
      </c>
      <c r="D6" s="558"/>
      <c r="E6" s="558"/>
      <c r="F6" s="559"/>
      <c r="G6" s="412"/>
      <c r="H6" s="227"/>
    </row>
    <row r="7" spans="1:50" ht="15" thickBot="1">
      <c r="A7" s="552" t="str">
        <f>IF(入力!A7="","",入力!A7)</f>
        <v>入力者</v>
      </c>
      <c r="B7" s="553"/>
      <c r="C7" s="625" t="str">
        <f>IF(入力!C7="","",入力!C7)</f>
        <v>○○ ○○</v>
      </c>
      <c r="D7" s="625"/>
      <c r="E7" s="625"/>
      <c r="F7" s="626"/>
    </row>
    <row r="8" spans="1:50" ht="13.5" customHeight="1" thickBot="1">
      <c r="Q8" s="65"/>
      <c r="R8" s="65"/>
      <c r="V8" s="65"/>
      <c r="W8" s="65"/>
      <c r="X8" s="65"/>
      <c r="Y8" s="65"/>
      <c r="Z8" s="65"/>
      <c r="AA8" s="65"/>
      <c r="AB8" s="65"/>
    </row>
    <row r="9" spans="1:50">
      <c r="A9" s="564" t="s">
        <v>33</v>
      </c>
      <c r="B9" s="526" t="s">
        <v>46</v>
      </c>
      <c r="C9" s="526" t="s">
        <v>96</v>
      </c>
      <c r="D9" s="526" t="s">
        <v>65</v>
      </c>
      <c r="E9" s="526" t="s">
        <v>70</v>
      </c>
      <c r="F9" s="526" t="s">
        <v>97</v>
      </c>
      <c r="G9" s="526" t="s">
        <v>68</v>
      </c>
      <c r="H9" s="526" t="s">
        <v>255</v>
      </c>
      <c r="I9" s="526" t="s">
        <v>66</v>
      </c>
      <c r="J9" s="539" t="s">
        <v>67</v>
      </c>
      <c r="K9" s="529" t="s">
        <v>106</v>
      </c>
      <c r="L9" s="530"/>
      <c r="M9" s="530"/>
      <c r="N9" s="530"/>
      <c r="O9" s="530"/>
      <c r="P9" s="530"/>
      <c r="Q9" s="530"/>
      <c r="R9" s="531"/>
      <c r="S9" s="548" t="s">
        <v>300</v>
      </c>
      <c r="T9" s="549"/>
      <c r="U9" s="542" t="s">
        <v>110</v>
      </c>
      <c r="V9" s="543"/>
      <c r="W9" s="512" t="s">
        <v>118</v>
      </c>
      <c r="X9" s="513"/>
      <c r="Y9" s="513"/>
      <c r="Z9" s="513"/>
      <c r="AA9" s="513"/>
      <c r="AB9" s="513"/>
      <c r="AC9" s="513"/>
      <c r="AD9" s="513"/>
      <c r="AE9" s="513"/>
      <c r="AF9" s="513"/>
      <c r="AG9" s="513"/>
      <c r="AH9" s="513"/>
      <c r="AI9" s="513"/>
      <c r="AJ9" s="513"/>
      <c r="AK9" s="513"/>
      <c r="AL9" s="514"/>
      <c r="AM9" s="585" t="s">
        <v>121</v>
      </c>
      <c r="AN9" s="586"/>
      <c r="AO9" s="586"/>
      <c r="AP9" s="586"/>
      <c r="AQ9" s="586"/>
      <c r="AR9" s="587"/>
      <c r="AS9" s="579" t="s">
        <v>127</v>
      </c>
      <c r="AT9" s="580"/>
      <c r="AU9" s="571" t="s">
        <v>185</v>
      </c>
      <c r="AV9" s="571"/>
      <c r="AW9" s="571"/>
      <c r="AX9" s="572"/>
    </row>
    <row r="10" spans="1:50">
      <c r="A10" s="565"/>
      <c r="B10" s="527"/>
      <c r="C10" s="527"/>
      <c r="D10" s="527"/>
      <c r="E10" s="527"/>
      <c r="F10" s="527"/>
      <c r="G10" s="527"/>
      <c r="H10" s="527"/>
      <c r="I10" s="527"/>
      <c r="J10" s="540"/>
      <c r="K10" s="532"/>
      <c r="L10" s="533"/>
      <c r="M10" s="533"/>
      <c r="N10" s="533"/>
      <c r="O10" s="533"/>
      <c r="P10" s="533"/>
      <c r="Q10" s="533"/>
      <c r="R10" s="534"/>
      <c r="S10" s="550"/>
      <c r="T10" s="551"/>
      <c r="U10" s="544"/>
      <c r="V10" s="617"/>
      <c r="W10" s="520" t="s">
        <v>119</v>
      </c>
      <c r="X10" s="521"/>
      <c r="Y10" s="521"/>
      <c r="Z10" s="521"/>
      <c r="AA10" s="521"/>
      <c r="AB10" s="521"/>
      <c r="AC10" s="521"/>
      <c r="AD10" s="521"/>
      <c r="AE10" s="521"/>
      <c r="AF10" s="521"/>
      <c r="AG10" s="521"/>
      <c r="AH10" s="521"/>
      <c r="AI10" s="521"/>
      <c r="AJ10" s="522"/>
      <c r="AK10" s="510" t="s">
        <v>111</v>
      </c>
      <c r="AL10" s="511"/>
      <c r="AM10" s="567" t="s">
        <v>122</v>
      </c>
      <c r="AN10" s="568"/>
      <c r="AO10" s="583" t="s">
        <v>123</v>
      </c>
      <c r="AP10" s="568"/>
      <c r="AQ10" s="583" t="s">
        <v>124</v>
      </c>
      <c r="AR10" s="568"/>
      <c r="AS10" s="581"/>
      <c r="AT10" s="582"/>
      <c r="AU10" s="573"/>
      <c r="AV10" s="573"/>
      <c r="AW10" s="573"/>
      <c r="AX10" s="574"/>
    </row>
    <row r="11" spans="1:50">
      <c r="A11" s="565"/>
      <c r="B11" s="527"/>
      <c r="C11" s="527"/>
      <c r="D11" s="527"/>
      <c r="E11" s="527"/>
      <c r="F11" s="527"/>
      <c r="G11" s="527"/>
      <c r="H11" s="527"/>
      <c r="I11" s="527"/>
      <c r="J11" s="540"/>
      <c r="K11" s="195" t="s">
        <v>98</v>
      </c>
      <c r="L11" s="196" t="s">
        <v>99</v>
      </c>
      <c r="M11" s="197" t="s">
        <v>179</v>
      </c>
      <c r="N11" s="197" t="s">
        <v>180</v>
      </c>
      <c r="O11" s="197" t="s">
        <v>114</v>
      </c>
      <c r="P11" s="197" t="s">
        <v>105</v>
      </c>
      <c r="Q11" s="537" t="s">
        <v>133</v>
      </c>
      <c r="R11" s="538"/>
      <c r="S11" s="546" t="s">
        <v>298</v>
      </c>
      <c r="T11" s="547"/>
      <c r="U11" s="535" t="s">
        <v>296</v>
      </c>
      <c r="V11" s="536"/>
      <c r="W11" s="523" t="s">
        <v>120</v>
      </c>
      <c r="X11" s="524"/>
      <c r="Y11" s="525"/>
      <c r="Z11" s="516" t="s">
        <v>112</v>
      </c>
      <c r="AA11" s="517"/>
      <c r="AB11" s="518"/>
      <c r="AC11" s="516" t="s">
        <v>257</v>
      </c>
      <c r="AD11" s="517"/>
      <c r="AE11" s="518"/>
      <c r="AF11" s="516" t="s">
        <v>258</v>
      </c>
      <c r="AG11" s="517"/>
      <c r="AH11" s="518"/>
      <c r="AI11" s="516" t="s">
        <v>113</v>
      </c>
      <c r="AJ11" s="519"/>
      <c r="AK11" s="517" t="s">
        <v>259</v>
      </c>
      <c r="AL11" s="519"/>
      <c r="AM11" s="584" t="s">
        <v>125</v>
      </c>
      <c r="AN11" s="570"/>
      <c r="AO11" s="492" t="s">
        <v>126</v>
      </c>
      <c r="AP11" s="496" t="s">
        <v>183</v>
      </c>
      <c r="AQ11" s="569" t="s">
        <v>254</v>
      </c>
      <c r="AR11" s="570"/>
      <c r="AS11" s="200" t="s">
        <v>128</v>
      </c>
      <c r="AT11" s="305" t="s">
        <v>129</v>
      </c>
      <c r="AU11" s="575" t="s">
        <v>186</v>
      </c>
      <c r="AV11" s="576"/>
      <c r="AW11" s="577" t="s">
        <v>187</v>
      </c>
      <c r="AX11" s="578"/>
    </row>
    <row r="12" spans="1:50">
      <c r="A12" s="565"/>
      <c r="B12" s="527"/>
      <c r="C12" s="527"/>
      <c r="D12" s="527"/>
      <c r="E12" s="527"/>
      <c r="F12" s="527"/>
      <c r="G12" s="527"/>
      <c r="H12" s="527"/>
      <c r="I12" s="527"/>
      <c r="J12" s="540"/>
      <c r="K12" s="183"/>
      <c r="L12" s="184"/>
      <c r="M12" s="185"/>
      <c r="N12" s="185"/>
      <c r="O12" s="185"/>
      <c r="P12" s="185"/>
      <c r="Q12" s="198" t="s">
        <v>134</v>
      </c>
      <c r="R12" s="199" t="s">
        <v>135</v>
      </c>
      <c r="S12" s="286" t="s">
        <v>177</v>
      </c>
      <c r="T12" s="186" t="s">
        <v>178</v>
      </c>
      <c r="U12" s="187" t="s">
        <v>115</v>
      </c>
      <c r="V12" s="475" t="s">
        <v>116</v>
      </c>
      <c r="W12" s="466" t="s">
        <v>115</v>
      </c>
      <c r="X12" s="169" t="s">
        <v>116</v>
      </c>
      <c r="Y12" s="169" t="s">
        <v>132</v>
      </c>
      <c r="Z12" s="167" t="s">
        <v>115</v>
      </c>
      <c r="AA12" s="169" t="s">
        <v>116</v>
      </c>
      <c r="AB12" s="169" t="s">
        <v>132</v>
      </c>
      <c r="AC12" s="167" t="s">
        <v>115</v>
      </c>
      <c r="AD12" s="169" t="s">
        <v>116</v>
      </c>
      <c r="AE12" s="169" t="s">
        <v>132</v>
      </c>
      <c r="AF12" s="167" t="s">
        <v>115</v>
      </c>
      <c r="AG12" s="169" t="s">
        <v>116</v>
      </c>
      <c r="AH12" s="169" t="s">
        <v>132</v>
      </c>
      <c r="AI12" s="167" t="s">
        <v>115</v>
      </c>
      <c r="AJ12" s="402" t="s">
        <v>116</v>
      </c>
      <c r="AK12" s="167" t="s">
        <v>115</v>
      </c>
      <c r="AL12" s="402" t="s">
        <v>116</v>
      </c>
      <c r="AM12" s="168" t="s">
        <v>137</v>
      </c>
      <c r="AN12" s="493" t="s">
        <v>138</v>
      </c>
      <c r="AO12" s="498"/>
      <c r="AP12" s="497"/>
      <c r="AQ12" s="168" t="s">
        <v>194</v>
      </c>
      <c r="AR12" s="181" t="s">
        <v>195</v>
      </c>
      <c r="AS12" s="182"/>
      <c r="AT12" s="306"/>
      <c r="AU12" s="319" t="s">
        <v>188</v>
      </c>
      <c r="AV12" s="320" t="s">
        <v>189</v>
      </c>
      <c r="AW12" s="319" t="s">
        <v>188</v>
      </c>
      <c r="AX12" s="332" t="s">
        <v>189</v>
      </c>
    </row>
    <row r="13" spans="1:50">
      <c r="A13" s="566"/>
      <c r="B13" s="528"/>
      <c r="C13" s="528"/>
      <c r="D13" s="528"/>
      <c r="E13" s="528"/>
      <c r="F13" s="528"/>
      <c r="G13" s="528"/>
      <c r="H13" s="528"/>
      <c r="I13" s="528"/>
      <c r="J13" s="541"/>
      <c r="K13" s="170" t="s">
        <v>102</v>
      </c>
      <c r="L13" s="171" t="s">
        <v>101</v>
      </c>
      <c r="M13" s="172" t="s">
        <v>196</v>
      </c>
      <c r="N13" s="172" t="s">
        <v>196</v>
      </c>
      <c r="O13" s="172" t="s">
        <v>101</v>
      </c>
      <c r="P13" s="172" t="s">
        <v>136</v>
      </c>
      <c r="Q13" s="224" t="s">
        <v>102</v>
      </c>
      <c r="R13" s="225" t="s">
        <v>102</v>
      </c>
      <c r="S13" s="287" t="s">
        <v>109</v>
      </c>
      <c r="T13" s="174" t="s">
        <v>109</v>
      </c>
      <c r="U13" s="177" t="s">
        <v>109</v>
      </c>
      <c r="V13" s="476" t="s">
        <v>109</v>
      </c>
      <c r="W13" s="477" t="s">
        <v>102</v>
      </c>
      <c r="X13" s="178" t="s">
        <v>102</v>
      </c>
      <c r="Y13" s="178" t="s">
        <v>102</v>
      </c>
      <c r="Z13" s="176" t="s">
        <v>102</v>
      </c>
      <c r="AA13" s="178" t="s">
        <v>102</v>
      </c>
      <c r="AB13" s="178" t="s">
        <v>102</v>
      </c>
      <c r="AC13" s="176" t="s">
        <v>102</v>
      </c>
      <c r="AD13" s="178" t="s">
        <v>102</v>
      </c>
      <c r="AE13" s="178" t="s">
        <v>102</v>
      </c>
      <c r="AF13" s="176" t="s">
        <v>102</v>
      </c>
      <c r="AG13" s="178" t="s">
        <v>102</v>
      </c>
      <c r="AH13" s="178" t="s">
        <v>102</v>
      </c>
      <c r="AI13" s="176" t="s">
        <v>117</v>
      </c>
      <c r="AJ13" s="403" t="s">
        <v>117</v>
      </c>
      <c r="AK13" s="176" t="s">
        <v>117</v>
      </c>
      <c r="AL13" s="486" t="s">
        <v>117</v>
      </c>
      <c r="AM13" s="175" t="s">
        <v>102</v>
      </c>
      <c r="AN13" s="494" t="s">
        <v>102</v>
      </c>
      <c r="AO13" s="489" t="s">
        <v>102</v>
      </c>
      <c r="AP13" s="494" t="s">
        <v>184</v>
      </c>
      <c r="AQ13" s="489" t="s">
        <v>102</v>
      </c>
      <c r="AR13" s="201" t="s">
        <v>102</v>
      </c>
      <c r="AS13" s="202" t="s">
        <v>117</v>
      </c>
      <c r="AT13" s="307" t="s">
        <v>141</v>
      </c>
      <c r="AU13" s="328" t="s">
        <v>14</v>
      </c>
      <c r="AV13" s="321" t="s">
        <v>14</v>
      </c>
      <c r="AW13" s="321" t="s">
        <v>14</v>
      </c>
      <c r="AX13" s="333" t="s">
        <v>14</v>
      </c>
    </row>
    <row r="14" spans="1:50">
      <c r="A14" s="95">
        <f>IF(入力!A14="","",入力!A14)</f>
        <v>1</v>
      </c>
      <c r="B14" s="189" t="str">
        <f>IF(入力!B14="","",入力!B14)</f>
        <v/>
      </c>
      <c r="C14" s="189" t="str">
        <f>IF(入力!C14="","",入力!C14)</f>
        <v/>
      </c>
      <c r="D14" s="112" t="str">
        <f>IF(入力!D14="","",入力!D14)</f>
        <v/>
      </c>
      <c r="E14" s="362" t="str">
        <f>IF(入力!E14="", IF(D14="","",DATEDIF(D14,入力!$C$3,"Y")),入力!E14)</f>
        <v/>
      </c>
      <c r="F14" s="362" t="str">
        <f>IF(入力!F14="","",入力!F14)</f>
        <v/>
      </c>
      <c r="G14" s="189" t="str">
        <f>IF(入力!G14="","",入力!G14)</f>
        <v/>
      </c>
      <c r="H14" s="189" t="str">
        <f>IF(入力!H14="","",入力!H14)</f>
        <v/>
      </c>
      <c r="I14" s="362" t="str">
        <f>IF(入力!I14="","",入力!I14)</f>
        <v/>
      </c>
      <c r="J14" s="160" t="str">
        <f>IF(入力!J14="","",入力!J14)</f>
        <v/>
      </c>
      <c r="K14" s="161" t="str">
        <f>IF(入力!K14="","",入力!K14)</f>
        <v/>
      </c>
      <c r="L14" s="79" t="str">
        <f>IF(入力!L14="","",入力!L14)</f>
        <v/>
      </c>
      <c r="M14" s="79" t="str">
        <f>IF(入力!M14="","",入力!M14)</f>
        <v/>
      </c>
      <c r="N14" s="79" t="str">
        <f>IF(入力!N14="","",入力!N14)</f>
        <v/>
      </c>
      <c r="O14" s="79" t="str">
        <f>IF(OR(入力!L14="",入力!M14="",入力!N14=""),"",(入力!L14-(入力!L14*(4.57/(1.0868-0.00133*(入力!M14+入力!N14))-4.142)*100)/100))</f>
        <v/>
      </c>
      <c r="P14" s="79" t="str">
        <f>IF(入力!P14="", IF(K14="","",L14/POWER(K14/100,2)),入力!P14)</f>
        <v/>
      </c>
      <c r="Q14" s="194" t="str">
        <f>IF(入力!Q14="","",入力!Q14)</f>
        <v/>
      </c>
      <c r="R14" s="164" t="str">
        <f>IF(入力!R14="","",入力!R14)</f>
        <v/>
      </c>
      <c r="S14" s="280" t="str">
        <f>IF(入力!S14="","",入力!S14)</f>
        <v/>
      </c>
      <c r="T14" s="205" t="str">
        <f>IF(入力!T14="","",入力!T14)</f>
        <v/>
      </c>
      <c r="U14" s="106" t="str">
        <f>IF(入力!U14="","",入力!U14)</f>
        <v/>
      </c>
      <c r="V14" s="107" t="str">
        <f>IF(入力!V14="","",入力!V14)</f>
        <v/>
      </c>
      <c r="W14" s="208" t="str">
        <f>IF(入力!W14="","",入力!W14)</f>
        <v/>
      </c>
      <c r="X14" s="207" t="str">
        <f>IF(入力!X14="","",入力!X14)</f>
        <v/>
      </c>
      <c r="Y14" s="218" t="str">
        <f>IF(入力!Y14="", IF(入力!W14="",IF(入力!X14="","",入力!X14-入力!Q14),IF(入力!X14="",入力!W14-入力!Q14,IF(入力!W14&gt;入力!X14,入力!W14-入力!Q14,入力!X14-入力!Q14))),入力!Y14)</f>
        <v/>
      </c>
      <c r="Z14" s="218" t="str">
        <f>IF(入力!Z14="","",入力!Z14)</f>
        <v/>
      </c>
      <c r="AA14" s="218" t="str">
        <f>IF(入力!AA14="","",入力!AA14)</f>
        <v/>
      </c>
      <c r="AB14" s="218" t="str">
        <f>IF(入力!AB14="", IF(入力!Z14="",IF(入力!AA14="","",入力!AA14-入力!Q14),IF(入力!AA14="",入力!Z14-入力!Q14,IF(入力!Z14&gt;入力!AA14,入力!Z14-入力!Q14,入力!AA14-入力!Q14))),入力!AB14)</f>
        <v/>
      </c>
      <c r="AC14" s="218" t="str">
        <f>IF(入力!AC14="","",入力!AC14)</f>
        <v/>
      </c>
      <c r="AD14" s="218" t="str">
        <f>IF(入力!AD14="","",入力!AD14)</f>
        <v/>
      </c>
      <c r="AE14" s="218" t="str">
        <f>IF(入力!AE14="", IF(入力!AC14="",IF(入力!AD14="","",入力!AD14-入力!Q14),IF(入力!AD14="",入力!AC14-入力!Q14,IF(入力!AC14&gt;入力!AD14,入力!AC14-入力!Q14,入力!AD14-入力!Q14))),入力!AE14)</f>
        <v/>
      </c>
      <c r="AF14" s="218" t="str">
        <f>IF(入力!AF14="","",入力!AF14)</f>
        <v/>
      </c>
      <c r="AG14" s="218" t="str">
        <f>IF(入力!AG14="","",入力!AG14)</f>
        <v/>
      </c>
      <c r="AH14" s="218" t="str">
        <f>IF(入力!AH14="", IF(入力!AF14="",IF(入力!AG14="","",入力!AG14-入力!Q14),IF(入力!AG14="",入力!AF14-入力!Q14,IF(入力!AF14&gt;入力!AG14,入力!AF14-入力!Q14,入力!AG14-入力!Q14))),入力!AH14)</f>
        <v/>
      </c>
      <c r="AI14" s="214" t="str">
        <f>IF(入力!AI14="","",入力!AI14)</f>
        <v/>
      </c>
      <c r="AJ14" s="126" t="str">
        <f>IF(入力!AJ14="","",入力!AJ14)</f>
        <v/>
      </c>
      <c r="AK14" s="209" t="str">
        <f>IF(入力!AK14="","",入力!AK14)</f>
        <v/>
      </c>
      <c r="AL14" s="212" t="str">
        <f>IF(入力!AL14="","",入力!AL14)</f>
        <v/>
      </c>
      <c r="AM14" s="158" t="str">
        <f>IF(入力!AM14="","",入力!AM14)</f>
        <v/>
      </c>
      <c r="AN14" s="164" t="str">
        <f>IF(入力!AN14="","",入力!AN14)</f>
        <v/>
      </c>
      <c r="AO14" s="158" t="str">
        <f>IF(入力!AO14="","",入力!AO14)</f>
        <v/>
      </c>
      <c r="AP14" s="164" t="str">
        <f>IF(入力!AP14="","",入力!AP14)</f>
        <v/>
      </c>
      <c r="AQ14" s="158" t="str">
        <f>IF(入力!AQ14="","",入力!AQ14)</f>
        <v/>
      </c>
      <c r="AR14" s="164" t="str">
        <f>IF(入力!AR14="","",入力!AR14)</f>
        <v/>
      </c>
      <c r="AS14" s="134" t="str">
        <f>IF(入力!AS14="","",入力!AS14)</f>
        <v/>
      </c>
      <c r="AT14" s="329" t="str">
        <f>IF(入力!AT14="","",入力!AT14)</f>
        <v/>
      </c>
      <c r="AU14" s="128" t="str">
        <f>IF(入力!AU14="","",入力!AU14)</f>
        <v/>
      </c>
      <c r="AV14" s="322" t="str">
        <f>IF(入力!AV14="","",入力!AV14)</f>
        <v/>
      </c>
      <c r="AW14" s="128" t="str">
        <f>IF(入力!AW14="","",入力!AW14)</f>
        <v/>
      </c>
      <c r="AX14" s="324" t="str">
        <f>IF(入力!AX14="","",入力!AX14)</f>
        <v/>
      </c>
    </row>
    <row r="15" spans="1:50">
      <c r="A15" s="95">
        <f>IF(入力!A15="","",入力!A15)</f>
        <v>2</v>
      </c>
      <c r="B15" s="189" t="str">
        <f>IF(入力!B15="","",入力!B15)</f>
        <v/>
      </c>
      <c r="C15" s="189" t="str">
        <f>IF(入力!C15="","",入力!C15)</f>
        <v/>
      </c>
      <c r="D15" s="112" t="str">
        <f>IF(入力!D15="","",入力!D15)</f>
        <v/>
      </c>
      <c r="E15" s="362" t="str">
        <f>IF(入力!E15="", IF(D15="","",DATEDIF(D15,入力!$C$3,"Y")),入力!E15)</f>
        <v/>
      </c>
      <c r="F15" s="362" t="str">
        <f>IF(入力!F15="","",入力!F15)</f>
        <v/>
      </c>
      <c r="G15" s="189" t="str">
        <f>IF(入力!G15="","",入力!G15)</f>
        <v/>
      </c>
      <c r="H15" s="189" t="str">
        <f>IF(入力!H15="","",入力!H15)</f>
        <v/>
      </c>
      <c r="I15" s="362" t="str">
        <f>IF(入力!I15="","",入力!I15)</f>
        <v/>
      </c>
      <c r="J15" s="160" t="str">
        <f>IF(入力!J15="","",入力!J15)</f>
        <v/>
      </c>
      <c r="K15" s="161" t="str">
        <f>IF(入力!K15="","",入力!K15)</f>
        <v/>
      </c>
      <c r="L15" s="79" t="str">
        <f>IF(入力!L15="","",入力!L15)</f>
        <v/>
      </c>
      <c r="M15" s="79" t="str">
        <f>IF(入力!M15="","",入力!M15)</f>
        <v/>
      </c>
      <c r="N15" s="79" t="str">
        <f>IF(入力!N15="","",入力!N15)</f>
        <v/>
      </c>
      <c r="O15" s="79" t="str">
        <f>IF(OR(入力!L15="",入力!M15="",入力!N15=""),"",(入力!L15-(入力!L15*(4.57/(1.0868-0.00133*(入力!M15+入力!N15))-4.142)*100)/100))</f>
        <v/>
      </c>
      <c r="P15" s="79" t="str">
        <f>IF(入力!P15="", IF(K15="","",L15/POWER(K15/100,2)),入力!P15)</f>
        <v/>
      </c>
      <c r="Q15" s="194" t="str">
        <f>IF(入力!Q15="","",入力!Q15)</f>
        <v/>
      </c>
      <c r="R15" s="164" t="str">
        <f>IF(入力!R15="","",入力!R15)</f>
        <v/>
      </c>
      <c r="S15" s="280" t="str">
        <f>IF(入力!S15="","",入力!S15)</f>
        <v/>
      </c>
      <c r="T15" s="205" t="str">
        <f>IF(入力!T15="","",入力!T15)</f>
        <v/>
      </c>
      <c r="U15" s="106" t="str">
        <f>IF(入力!U15="","",入力!U15)</f>
        <v/>
      </c>
      <c r="V15" s="107" t="str">
        <f>IF(入力!V15="","",入力!V15)</f>
        <v/>
      </c>
      <c r="W15" s="208" t="str">
        <f>IF(入力!W15="","",入力!W15)</f>
        <v/>
      </c>
      <c r="X15" s="207" t="str">
        <f>IF(入力!X15="","",入力!X15)</f>
        <v/>
      </c>
      <c r="Y15" s="218" t="str">
        <f>IF(入力!Y15="", IF(入力!W15="",IF(入力!X15="","",入力!X15-入力!Q15),IF(入力!X15="",入力!W15-入力!Q15,IF(入力!W15&gt;入力!X15,入力!W15-入力!Q15,入力!X15-入力!Q15))),入力!Y15)</f>
        <v/>
      </c>
      <c r="Z15" s="218" t="str">
        <f>IF(入力!Z15="","",入力!Z15)</f>
        <v/>
      </c>
      <c r="AA15" s="218" t="str">
        <f>IF(入力!AA15="","",入力!AA15)</f>
        <v/>
      </c>
      <c r="AB15" s="218" t="str">
        <f>IF(入力!AB15="", IF(入力!Z15="",IF(入力!AA15="","",入力!AA15-入力!Q15),IF(入力!AA15="",入力!Z15-入力!Q15,IF(入力!Z15&gt;入力!AA15,入力!Z15-入力!Q15,入力!AA15-入力!Q15))),入力!AB15)</f>
        <v/>
      </c>
      <c r="AC15" s="218" t="str">
        <f>IF(入力!AC15="","",入力!AC15)</f>
        <v/>
      </c>
      <c r="AD15" s="218" t="str">
        <f>IF(入力!AD15="","",入力!AD15)</f>
        <v/>
      </c>
      <c r="AE15" s="218" t="str">
        <f>IF(入力!AE15="", IF(入力!AC15="",IF(入力!AD15="","",入力!AD15-入力!Q15),IF(入力!AD15="",入力!AC15-入力!Q15,IF(入力!AC15&gt;入力!AD15,入力!AC15-入力!Q15,入力!AD15-入力!Q15))),入力!AE15)</f>
        <v/>
      </c>
      <c r="AF15" s="218" t="str">
        <f>IF(入力!AF15="","",入力!AF15)</f>
        <v/>
      </c>
      <c r="AG15" s="218" t="str">
        <f>IF(入力!AG15="","",入力!AG15)</f>
        <v/>
      </c>
      <c r="AH15" s="218" t="str">
        <f>IF(入力!AH15="", IF(入力!AF15="",IF(入力!AG15="","",入力!AG15-入力!Q15),IF(入力!AG15="",入力!AF15-入力!Q15,IF(入力!AF15&gt;入力!AG15,入力!AF15-入力!Q15,入力!AG15-入力!Q15))),入力!AH15)</f>
        <v/>
      </c>
      <c r="AI15" s="214" t="str">
        <f>IF(入力!AI15="","",入力!AI15)</f>
        <v/>
      </c>
      <c r="AJ15" s="126" t="str">
        <f>IF(入力!AJ15="","",入力!AJ15)</f>
        <v/>
      </c>
      <c r="AK15" s="209" t="str">
        <f>IF(入力!AK15="","",入力!AK15)</f>
        <v/>
      </c>
      <c r="AL15" s="212" t="str">
        <f>IF(入力!AL15="","",入力!AL15)</f>
        <v/>
      </c>
      <c r="AM15" s="158" t="str">
        <f>IF(入力!AM15="","",入力!AM15)</f>
        <v/>
      </c>
      <c r="AN15" s="164" t="str">
        <f>IF(入力!AN15="","",入力!AN15)</f>
        <v/>
      </c>
      <c r="AO15" s="158" t="str">
        <f>IF(入力!AO15="","",入力!AO15)</f>
        <v/>
      </c>
      <c r="AP15" s="164" t="str">
        <f>IF(入力!AP15="","",入力!AP15)</f>
        <v/>
      </c>
      <c r="AQ15" s="158" t="str">
        <f>IF(入力!AQ15="","",入力!AQ15)</f>
        <v/>
      </c>
      <c r="AR15" s="164" t="str">
        <f>IF(入力!AR15="","",入力!AR15)</f>
        <v/>
      </c>
      <c r="AS15" s="134" t="str">
        <f>IF(入力!AS15="","",入力!AS15)</f>
        <v/>
      </c>
      <c r="AT15" s="329" t="str">
        <f>IF(入力!AT15="","",入力!AT15)</f>
        <v/>
      </c>
      <c r="AU15" s="128" t="str">
        <f>IF(入力!AU15="","",入力!AU15)</f>
        <v/>
      </c>
      <c r="AV15" s="322" t="str">
        <f>IF(入力!AV15="","",入力!AV15)</f>
        <v/>
      </c>
      <c r="AW15" s="128" t="str">
        <f>IF(入力!AW15="","",入力!AW15)</f>
        <v/>
      </c>
      <c r="AX15" s="324" t="str">
        <f>IF(入力!AX15="","",入力!AX15)</f>
        <v/>
      </c>
    </row>
    <row r="16" spans="1:50">
      <c r="A16" s="95">
        <f>IF(入力!A16="","",入力!A16)</f>
        <v>3</v>
      </c>
      <c r="B16" s="189" t="str">
        <f>IF(入力!B16="","",入力!B16)</f>
        <v/>
      </c>
      <c r="C16" s="189" t="str">
        <f>IF(入力!C16="","",入力!C16)</f>
        <v/>
      </c>
      <c r="D16" s="112" t="str">
        <f>IF(入力!D16="","",入力!D16)</f>
        <v/>
      </c>
      <c r="E16" s="362" t="str">
        <f>IF(入力!E16="", IF(D16="","",DATEDIF(D16,入力!$C$3,"Y")),入力!E16)</f>
        <v/>
      </c>
      <c r="F16" s="362" t="str">
        <f>IF(入力!F16="","",入力!F16)</f>
        <v/>
      </c>
      <c r="G16" s="189" t="str">
        <f>IF(入力!G16="","",入力!G16)</f>
        <v/>
      </c>
      <c r="H16" s="189" t="str">
        <f>IF(入力!H16="","",入力!H16)</f>
        <v/>
      </c>
      <c r="I16" s="362" t="str">
        <f>IF(入力!I16="","",入力!I16)</f>
        <v/>
      </c>
      <c r="J16" s="160" t="str">
        <f>IF(入力!J16="","",入力!J16)</f>
        <v/>
      </c>
      <c r="K16" s="161" t="str">
        <f>IF(入力!K16="","",入力!K16)</f>
        <v/>
      </c>
      <c r="L16" s="79" t="str">
        <f>IF(入力!L16="","",入力!L16)</f>
        <v/>
      </c>
      <c r="M16" s="79" t="str">
        <f>IF(入力!M16="","",入力!M16)</f>
        <v/>
      </c>
      <c r="N16" s="79" t="str">
        <f>IF(入力!N16="","",入力!N16)</f>
        <v/>
      </c>
      <c r="O16" s="79" t="str">
        <f>IF(OR(入力!L16="",入力!M16="",入力!N16=""),"",(入力!L16-(入力!L16*(4.57/(1.0868-0.00133*(入力!M16+入力!N16))-4.142)*100)/100))</f>
        <v/>
      </c>
      <c r="P16" s="79" t="str">
        <f>IF(入力!P16="", IF(K16="","",L16/POWER(K16/100,2)),入力!P16)</f>
        <v/>
      </c>
      <c r="Q16" s="194" t="str">
        <f>IF(入力!Q16="","",入力!Q16)</f>
        <v/>
      </c>
      <c r="R16" s="164" t="str">
        <f>IF(入力!R16="","",入力!R16)</f>
        <v/>
      </c>
      <c r="S16" s="280" t="str">
        <f>IF(入力!S16="","",入力!S16)</f>
        <v/>
      </c>
      <c r="T16" s="205" t="str">
        <f>IF(入力!T16="","",入力!T16)</f>
        <v/>
      </c>
      <c r="U16" s="106" t="str">
        <f>IF(入力!U16="","",入力!U16)</f>
        <v/>
      </c>
      <c r="V16" s="107" t="str">
        <f>IF(入力!V16="","",入力!V16)</f>
        <v/>
      </c>
      <c r="W16" s="208" t="str">
        <f>IF(入力!W16="","",入力!W16)</f>
        <v/>
      </c>
      <c r="X16" s="207" t="str">
        <f>IF(入力!X16="","",入力!X16)</f>
        <v/>
      </c>
      <c r="Y16" s="218" t="str">
        <f>IF(入力!Y16="", IF(入力!W16="",IF(入力!X16="","",入力!X16-入力!Q16),IF(入力!X16="",入力!W16-入力!Q16,IF(入力!W16&gt;入力!X16,入力!W16-入力!Q16,入力!X16-入力!Q16))),入力!Y16)</f>
        <v/>
      </c>
      <c r="Z16" s="218" t="str">
        <f>IF(入力!Z16="","",入力!Z16)</f>
        <v/>
      </c>
      <c r="AA16" s="218" t="str">
        <f>IF(入力!AA16="","",入力!AA16)</f>
        <v/>
      </c>
      <c r="AB16" s="218" t="str">
        <f>IF(入力!AB16="", IF(入力!Z16="",IF(入力!AA16="","",入力!AA16-入力!Q16),IF(入力!AA16="",入力!Z16-入力!Q16,IF(入力!Z16&gt;入力!AA16,入力!Z16-入力!Q16,入力!AA16-入力!Q16))),入力!AB16)</f>
        <v/>
      </c>
      <c r="AC16" s="218" t="str">
        <f>IF(入力!AC16="","",入力!AC16)</f>
        <v/>
      </c>
      <c r="AD16" s="218" t="str">
        <f>IF(入力!AD16="","",入力!AD16)</f>
        <v/>
      </c>
      <c r="AE16" s="218" t="str">
        <f>IF(入力!AE16="", IF(入力!AC16="",IF(入力!AD16="","",入力!AD16-入力!Q16),IF(入力!AD16="",入力!AC16-入力!Q16,IF(入力!AC16&gt;入力!AD16,入力!AC16-入力!Q16,入力!AD16-入力!Q16))),入力!AE16)</f>
        <v/>
      </c>
      <c r="AF16" s="218" t="str">
        <f>IF(入力!AF16="","",入力!AF16)</f>
        <v/>
      </c>
      <c r="AG16" s="218" t="str">
        <f>IF(入力!AG16="","",入力!AG16)</f>
        <v/>
      </c>
      <c r="AH16" s="218" t="str">
        <f>IF(入力!AH16="", IF(入力!AF16="",IF(入力!AG16="","",入力!AG16-入力!Q16),IF(入力!AG16="",入力!AF16-入力!Q16,IF(入力!AF16&gt;入力!AG16,入力!AF16-入力!Q16,入力!AG16-入力!Q16))),入力!AH16)</f>
        <v/>
      </c>
      <c r="AI16" s="214" t="str">
        <f>IF(入力!AI16="","",入力!AI16)</f>
        <v/>
      </c>
      <c r="AJ16" s="126" t="str">
        <f>IF(入力!AJ16="","",入力!AJ16)</f>
        <v/>
      </c>
      <c r="AK16" s="209" t="str">
        <f>IF(入力!AK16="","",入力!AK16)</f>
        <v/>
      </c>
      <c r="AL16" s="212" t="str">
        <f>IF(入力!AL16="","",入力!AL16)</f>
        <v/>
      </c>
      <c r="AM16" s="158" t="str">
        <f>IF(入力!AM16="","",入力!AM16)</f>
        <v/>
      </c>
      <c r="AN16" s="164" t="str">
        <f>IF(入力!AN16="","",入力!AN16)</f>
        <v/>
      </c>
      <c r="AO16" s="158" t="str">
        <f>IF(入力!AO16="","",入力!AO16)</f>
        <v/>
      </c>
      <c r="AP16" s="164" t="str">
        <f>IF(入力!AP16="","",入力!AP16)</f>
        <v/>
      </c>
      <c r="AQ16" s="158" t="str">
        <f>IF(入力!AQ16="","",入力!AQ16)</f>
        <v/>
      </c>
      <c r="AR16" s="164" t="str">
        <f>IF(入力!AR16="","",入力!AR16)</f>
        <v/>
      </c>
      <c r="AS16" s="134" t="str">
        <f>IF(入力!AS16="","",入力!AS16)</f>
        <v/>
      </c>
      <c r="AT16" s="329" t="str">
        <f>IF(入力!AT16="","",入力!AT16)</f>
        <v/>
      </c>
      <c r="AU16" s="128" t="str">
        <f>IF(入力!AU16="","",入力!AU16)</f>
        <v/>
      </c>
      <c r="AV16" s="322" t="str">
        <f>IF(入力!AV16="","",入力!AV16)</f>
        <v/>
      </c>
      <c r="AW16" s="128" t="str">
        <f>IF(入力!AW16="","",入力!AW16)</f>
        <v/>
      </c>
      <c r="AX16" s="324" t="str">
        <f>IF(入力!AX16="","",入力!AX16)</f>
        <v/>
      </c>
    </row>
    <row r="17" spans="1:50">
      <c r="A17" s="95">
        <f>IF(入力!A17="","",入力!A17)</f>
        <v>4</v>
      </c>
      <c r="B17" s="189" t="str">
        <f>IF(入力!B17="","",入力!B17)</f>
        <v/>
      </c>
      <c r="C17" s="189" t="str">
        <f>IF(入力!C17="","",入力!C17)</f>
        <v/>
      </c>
      <c r="D17" s="112" t="str">
        <f>IF(入力!D17="","",入力!D17)</f>
        <v/>
      </c>
      <c r="E17" s="362" t="str">
        <f>IF(入力!E17="", IF(D17="","",DATEDIF(D17,入力!$C$3,"Y")),入力!E17)</f>
        <v/>
      </c>
      <c r="F17" s="362" t="str">
        <f>IF(入力!F17="","",入力!F17)</f>
        <v/>
      </c>
      <c r="G17" s="189" t="str">
        <f>IF(入力!G17="","",入力!G17)</f>
        <v/>
      </c>
      <c r="H17" s="189" t="str">
        <f>IF(入力!H17="","",入力!H17)</f>
        <v/>
      </c>
      <c r="I17" s="362" t="str">
        <f>IF(入力!I17="","",入力!I17)</f>
        <v/>
      </c>
      <c r="J17" s="160" t="str">
        <f>IF(入力!J17="","",入力!J17)</f>
        <v/>
      </c>
      <c r="K17" s="161" t="str">
        <f>IF(入力!K17="","",入力!K17)</f>
        <v/>
      </c>
      <c r="L17" s="79" t="str">
        <f>IF(入力!L17="","",入力!L17)</f>
        <v/>
      </c>
      <c r="M17" s="79" t="str">
        <f>IF(入力!M17="","",入力!M17)</f>
        <v/>
      </c>
      <c r="N17" s="79" t="str">
        <f>IF(入力!N17="","",入力!N17)</f>
        <v/>
      </c>
      <c r="O17" s="79" t="str">
        <f>IF(OR(入力!L17="",入力!M17="",入力!N17=""),"",(入力!L17-(入力!L17*(4.57/(1.0868-0.00133*(入力!M17+入力!N17))-4.142)*100)/100))</f>
        <v/>
      </c>
      <c r="P17" s="79" t="str">
        <f>IF(入力!P17="", IF(K17="","",L17/POWER(K17/100,2)),入力!P17)</f>
        <v/>
      </c>
      <c r="Q17" s="194" t="str">
        <f>IF(入力!Q17="","",入力!Q17)</f>
        <v/>
      </c>
      <c r="R17" s="164" t="str">
        <f>IF(入力!R17="","",入力!R17)</f>
        <v/>
      </c>
      <c r="S17" s="280" t="str">
        <f>IF(入力!S17="","",入力!S17)</f>
        <v/>
      </c>
      <c r="T17" s="205" t="str">
        <f>IF(入力!T17="","",入力!T17)</f>
        <v/>
      </c>
      <c r="U17" s="106" t="str">
        <f>IF(入力!U17="","",入力!U17)</f>
        <v/>
      </c>
      <c r="V17" s="107" t="str">
        <f>IF(入力!V17="","",入力!V17)</f>
        <v/>
      </c>
      <c r="W17" s="208" t="str">
        <f>IF(入力!W17="","",入力!W17)</f>
        <v/>
      </c>
      <c r="X17" s="207" t="str">
        <f>IF(入力!X17="","",入力!X17)</f>
        <v/>
      </c>
      <c r="Y17" s="218" t="str">
        <f>IF(入力!Y17="", IF(入力!W17="",IF(入力!X17="","",入力!X17-入力!Q17),IF(入力!X17="",入力!W17-入力!Q17,IF(入力!W17&gt;入力!X17,入力!W17-入力!Q17,入力!X17-入力!Q17))),入力!Y17)</f>
        <v/>
      </c>
      <c r="Z17" s="218" t="str">
        <f>IF(入力!Z17="","",入力!Z17)</f>
        <v/>
      </c>
      <c r="AA17" s="218" t="str">
        <f>IF(入力!AA17="","",入力!AA17)</f>
        <v/>
      </c>
      <c r="AB17" s="218" t="str">
        <f>IF(入力!AB17="", IF(入力!Z17="",IF(入力!AA17="","",入力!AA17-入力!Q17),IF(入力!AA17="",入力!Z17-入力!Q17,IF(入力!Z17&gt;入力!AA17,入力!Z17-入力!Q17,入力!AA17-入力!Q17))),入力!AB17)</f>
        <v/>
      </c>
      <c r="AC17" s="218" t="str">
        <f>IF(入力!AC17="","",入力!AC17)</f>
        <v/>
      </c>
      <c r="AD17" s="218" t="str">
        <f>IF(入力!AD17="","",入力!AD17)</f>
        <v/>
      </c>
      <c r="AE17" s="218" t="str">
        <f>IF(入力!AE17="", IF(入力!AC17="",IF(入力!AD17="","",入力!AD17-入力!Q17),IF(入力!AD17="",入力!AC17-入力!Q17,IF(入力!AC17&gt;入力!AD17,入力!AC17-入力!Q17,入力!AD17-入力!Q17))),入力!AE17)</f>
        <v/>
      </c>
      <c r="AF17" s="218" t="str">
        <f>IF(入力!AF17="","",入力!AF17)</f>
        <v/>
      </c>
      <c r="AG17" s="218" t="str">
        <f>IF(入力!AG17="","",入力!AG17)</f>
        <v/>
      </c>
      <c r="AH17" s="218" t="str">
        <f>IF(入力!AH17="", IF(入力!AF17="",IF(入力!AG17="","",入力!AG17-入力!Q17),IF(入力!AG17="",入力!AF17-入力!Q17,IF(入力!AF17&gt;入力!AG17,入力!AF17-入力!Q17,入力!AG17-入力!Q17))),入力!AH17)</f>
        <v/>
      </c>
      <c r="AI17" s="214" t="str">
        <f>IF(入力!AI17="","",入力!AI17)</f>
        <v/>
      </c>
      <c r="AJ17" s="126" t="str">
        <f>IF(入力!AJ17="","",入力!AJ17)</f>
        <v/>
      </c>
      <c r="AK17" s="209" t="str">
        <f>IF(入力!AK17="","",入力!AK17)</f>
        <v/>
      </c>
      <c r="AL17" s="212" t="str">
        <f>IF(入力!AL17="","",入力!AL17)</f>
        <v/>
      </c>
      <c r="AM17" s="158" t="str">
        <f>IF(入力!AM17="","",入力!AM17)</f>
        <v/>
      </c>
      <c r="AN17" s="164" t="str">
        <f>IF(入力!AN17="","",入力!AN17)</f>
        <v/>
      </c>
      <c r="AO17" s="158" t="str">
        <f>IF(入力!AO17="","",入力!AO17)</f>
        <v/>
      </c>
      <c r="AP17" s="164" t="str">
        <f>IF(入力!AP17="","",入力!AP17)</f>
        <v/>
      </c>
      <c r="AQ17" s="158" t="str">
        <f>IF(入力!AQ17="","",入力!AQ17)</f>
        <v/>
      </c>
      <c r="AR17" s="164" t="str">
        <f>IF(入力!AR17="","",入力!AR17)</f>
        <v/>
      </c>
      <c r="AS17" s="134" t="str">
        <f>IF(入力!AS17="","",入力!AS17)</f>
        <v/>
      </c>
      <c r="AT17" s="329" t="str">
        <f>IF(入力!AT17="","",入力!AT17)</f>
        <v/>
      </c>
      <c r="AU17" s="128" t="str">
        <f>IF(入力!AU17="","",入力!AU17)</f>
        <v/>
      </c>
      <c r="AV17" s="322" t="str">
        <f>IF(入力!AV17="","",入力!AV17)</f>
        <v/>
      </c>
      <c r="AW17" s="128" t="str">
        <f>IF(入力!AW17="","",入力!AW17)</f>
        <v/>
      </c>
      <c r="AX17" s="324" t="str">
        <f>IF(入力!AX17="","",入力!AX17)</f>
        <v/>
      </c>
    </row>
    <row r="18" spans="1:50">
      <c r="A18" s="95">
        <f>IF(入力!A18="","",入力!A18)</f>
        <v>5</v>
      </c>
      <c r="B18" s="189" t="str">
        <f>IF(入力!B18="","",入力!B18)</f>
        <v/>
      </c>
      <c r="C18" s="189" t="str">
        <f>IF(入力!C18="","",入力!C18)</f>
        <v/>
      </c>
      <c r="D18" s="112" t="str">
        <f>IF(入力!D18="","",入力!D18)</f>
        <v/>
      </c>
      <c r="E18" s="362" t="str">
        <f>IF(入力!E18="", IF(D18="","",DATEDIF(D18,入力!$C$3,"Y")),入力!E18)</f>
        <v/>
      </c>
      <c r="F18" s="362" t="str">
        <f>IF(入力!F18="","",入力!F18)</f>
        <v/>
      </c>
      <c r="G18" s="189" t="str">
        <f>IF(入力!G18="","",入力!G18)</f>
        <v/>
      </c>
      <c r="H18" s="189" t="str">
        <f>IF(入力!H18="","",入力!H18)</f>
        <v/>
      </c>
      <c r="I18" s="362" t="str">
        <f>IF(入力!I18="","",入力!I18)</f>
        <v/>
      </c>
      <c r="J18" s="160" t="str">
        <f>IF(入力!J18="","",入力!J18)</f>
        <v/>
      </c>
      <c r="K18" s="161" t="str">
        <f>IF(入力!K18="","",入力!K18)</f>
        <v/>
      </c>
      <c r="L18" s="79" t="str">
        <f>IF(入力!L18="","",入力!L18)</f>
        <v/>
      </c>
      <c r="M18" s="79" t="str">
        <f>IF(入力!M18="","",入力!M18)</f>
        <v/>
      </c>
      <c r="N18" s="79" t="str">
        <f>IF(入力!N18="","",入力!N18)</f>
        <v/>
      </c>
      <c r="O18" s="79" t="str">
        <f>IF(OR(入力!L18="",入力!M18="",入力!N18=""),"",(入力!L18-(入力!L18*(4.57/(1.0868-0.00133*(入力!M18+入力!N18))-4.142)*100)/100))</f>
        <v/>
      </c>
      <c r="P18" s="79" t="str">
        <f>IF(入力!P18="", IF(K18="","",L18/POWER(K18/100,2)),入力!P18)</f>
        <v/>
      </c>
      <c r="Q18" s="194" t="str">
        <f>IF(入力!Q18="","",入力!Q18)</f>
        <v/>
      </c>
      <c r="R18" s="164" t="str">
        <f>IF(入力!R18="","",入力!R18)</f>
        <v/>
      </c>
      <c r="S18" s="280" t="str">
        <f>IF(入力!S18="","",入力!S18)</f>
        <v/>
      </c>
      <c r="T18" s="205" t="str">
        <f>IF(入力!T18="","",入力!T18)</f>
        <v/>
      </c>
      <c r="U18" s="106" t="str">
        <f>IF(入力!U18="","",入力!U18)</f>
        <v/>
      </c>
      <c r="V18" s="107" t="str">
        <f>IF(入力!V18="","",入力!V18)</f>
        <v/>
      </c>
      <c r="W18" s="208" t="str">
        <f>IF(入力!W18="","",入力!W18)</f>
        <v/>
      </c>
      <c r="X18" s="207" t="str">
        <f>IF(入力!X18="","",入力!X18)</f>
        <v/>
      </c>
      <c r="Y18" s="218" t="str">
        <f>IF(入力!Y18="", IF(入力!W18="",IF(入力!X18="","",入力!X18-入力!Q18),IF(入力!X18="",入力!W18-入力!Q18,IF(入力!W18&gt;入力!X18,入力!W18-入力!Q18,入力!X18-入力!Q18))),入力!Y18)</f>
        <v/>
      </c>
      <c r="Z18" s="218" t="str">
        <f>IF(入力!Z18="","",入力!Z18)</f>
        <v/>
      </c>
      <c r="AA18" s="218" t="str">
        <f>IF(入力!AA18="","",入力!AA18)</f>
        <v/>
      </c>
      <c r="AB18" s="218" t="str">
        <f>IF(入力!AB18="", IF(入力!Z18="",IF(入力!AA18="","",入力!AA18-入力!Q18),IF(入力!AA18="",入力!Z18-入力!Q18,IF(入力!Z18&gt;入力!AA18,入力!Z18-入力!Q18,入力!AA18-入力!Q18))),入力!AB18)</f>
        <v/>
      </c>
      <c r="AC18" s="218" t="str">
        <f>IF(入力!AC18="","",入力!AC18)</f>
        <v/>
      </c>
      <c r="AD18" s="218" t="str">
        <f>IF(入力!AD18="","",入力!AD18)</f>
        <v/>
      </c>
      <c r="AE18" s="218" t="str">
        <f>IF(入力!AE18="", IF(入力!AC18="",IF(入力!AD18="","",入力!AD18-入力!Q18),IF(入力!AD18="",入力!AC18-入力!Q18,IF(入力!AC18&gt;入力!AD18,入力!AC18-入力!Q18,入力!AD18-入力!Q18))),入力!AE18)</f>
        <v/>
      </c>
      <c r="AF18" s="218" t="str">
        <f>IF(入力!AF18="","",入力!AF18)</f>
        <v/>
      </c>
      <c r="AG18" s="218" t="str">
        <f>IF(入力!AG18="","",入力!AG18)</f>
        <v/>
      </c>
      <c r="AH18" s="218" t="str">
        <f>IF(入力!AH18="", IF(入力!AF18="",IF(入力!AG18="","",入力!AG18-入力!Q18),IF(入力!AG18="",入力!AF18-入力!Q18,IF(入力!AF18&gt;入力!AG18,入力!AF18-入力!Q18,入力!AG18-入力!Q18))),入力!AH18)</f>
        <v/>
      </c>
      <c r="AI18" s="214" t="str">
        <f>IF(入力!AI18="","",入力!AI18)</f>
        <v/>
      </c>
      <c r="AJ18" s="126" t="str">
        <f>IF(入力!AJ18="","",入力!AJ18)</f>
        <v/>
      </c>
      <c r="AK18" s="209" t="str">
        <f>IF(入力!AK18="","",入力!AK18)</f>
        <v/>
      </c>
      <c r="AL18" s="212" t="str">
        <f>IF(入力!AL18="","",入力!AL18)</f>
        <v/>
      </c>
      <c r="AM18" s="158" t="str">
        <f>IF(入力!AM18="","",入力!AM18)</f>
        <v/>
      </c>
      <c r="AN18" s="164" t="str">
        <f>IF(入力!AN18="","",入力!AN18)</f>
        <v/>
      </c>
      <c r="AO18" s="158" t="str">
        <f>IF(入力!AO18="","",入力!AO18)</f>
        <v/>
      </c>
      <c r="AP18" s="164" t="str">
        <f>IF(入力!AP18="","",入力!AP18)</f>
        <v/>
      </c>
      <c r="AQ18" s="158" t="str">
        <f>IF(入力!AQ18="","",入力!AQ18)</f>
        <v/>
      </c>
      <c r="AR18" s="164" t="str">
        <f>IF(入力!AR18="","",入力!AR18)</f>
        <v/>
      </c>
      <c r="AS18" s="134" t="str">
        <f>IF(入力!AS18="","",入力!AS18)</f>
        <v/>
      </c>
      <c r="AT18" s="329" t="str">
        <f>IF(入力!AT18="","",入力!AT18)</f>
        <v/>
      </c>
      <c r="AU18" s="128" t="str">
        <f>IF(入力!AU18="","",入力!AU18)</f>
        <v/>
      </c>
      <c r="AV18" s="322" t="str">
        <f>IF(入力!AV18="","",入力!AV18)</f>
        <v/>
      </c>
      <c r="AW18" s="128" t="str">
        <f>IF(入力!AW18="","",入力!AW18)</f>
        <v/>
      </c>
      <c r="AX18" s="324" t="str">
        <f>IF(入力!AX18="","",入力!AX18)</f>
        <v/>
      </c>
    </row>
    <row r="19" spans="1:50">
      <c r="A19" s="95">
        <f>IF(入力!A19="","",入力!A19)</f>
        <v>6</v>
      </c>
      <c r="B19" s="189" t="str">
        <f>IF(入力!B19="","",入力!B19)</f>
        <v/>
      </c>
      <c r="C19" s="189" t="str">
        <f>IF(入力!C19="","",入力!C19)</f>
        <v/>
      </c>
      <c r="D19" s="112" t="str">
        <f>IF(入力!D19="","",入力!D19)</f>
        <v/>
      </c>
      <c r="E19" s="362" t="str">
        <f>IF(入力!E19="", IF(D19="","",DATEDIF(D19,入力!$C$3,"Y")),入力!E19)</f>
        <v/>
      </c>
      <c r="F19" s="362" t="str">
        <f>IF(入力!F19="","",入力!F19)</f>
        <v/>
      </c>
      <c r="G19" s="189" t="str">
        <f>IF(入力!G19="","",入力!G19)</f>
        <v/>
      </c>
      <c r="H19" s="189" t="str">
        <f>IF(入力!H19="","",入力!H19)</f>
        <v/>
      </c>
      <c r="I19" s="362" t="str">
        <f>IF(入力!I19="","",入力!I19)</f>
        <v/>
      </c>
      <c r="J19" s="160" t="str">
        <f>IF(入力!J19="","",入力!J19)</f>
        <v/>
      </c>
      <c r="K19" s="161" t="str">
        <f>IF(入力!K19="","",入力!K19)</f>
        <v/>
      </c>
      <c r="L19" s="79" t="str">
        <f>IF(入力!L19="","",入力!L19)</f>
        <v/>
      </c>
      <c r="M19" s="79" t="str">
        <f>IF(入力!M19="","",入力!M19)</f>
        <v/>
      </c>
      <c r="N19" s="79" t="str">
        <f>IF(入力!N19="","",入力!N19)</f>
        <v/>
      </c>
      <c r="O19" s="79" t="str">
        <f>IF(OR(入力!L19="",入力!M19="",入力!N19=""),"",(入力!L19-(入力!L19*(4.57/(1.0868-0.00133*(入力!M19+入力!N19))-4.142)*100)/100))</f>
        <v/>
      </c>
      <c r="P19" s="79" t="str">
        <f>IF(入力!P19="", IF(K19="","",L19/POWER(K19/100,2)),入力!P19)</f>
        <v/>
      </c>
      <c r="Q19" s="194" t="str">
        <f>IF(入力!Q19="","",入力!Q19)</f>
        <v/>
      </c>
      <c r="R19" s="164" t="str">
        <f>IF(入力!R19="","",入力!R19)</f>
        <v/>
      </c>
      <c r="S19" s="280" t="str">
        <f>IF(入力!S19="","",入力!S19)</f>
        <v/>
      </c>
      <c r="T19" s="205" t="str">
        <f>IF(入力!T19="","",入力!T19)</f>
        <v/>
      </c>
      <c r="U19" s="106" t="str">
        <f>IF(入力!U19="","",入力!U19)</f>
        <v/>
      </c>
      <c r="V19" s="107" t="str">
        <f>IF(入力!V19="","",入力!V19)</f>
        <v/>
      </c>
      <c r="W19" s="208" t="str">
        <f>IF(入力!W19="","",入力!W19)</f>
        <v/>
      </c>
      <c r="X19" s="207" t="str">
        <f>IF(入力!X19="","",入力!X19)</f>
        <v/>
      </c>
      <c r="Y19" s="218" t="str">
        <f>IF(入力!Y19="", IF(入力!W19="",IF(入力!X19="","",入力!X19-入力!Q19),IF(入力!X19="",入力!W19-入力!Q19,IF(入力!W19&gt;入力!X19,入力!W19-入力!Q19,入力!X19-入力!Q19))),入力!Y19)</f>
        <v/>
      </c>
      <c r="Z19" s="218" t="str">
        <f>IF(入力!Z19="","",入力!Z19)</f>
        <v/>
      </c>
      <c r="AA19" s="218" t="str">
        <f>IF(入力!AA19="","",入力!AA19)</f>
        <v/>
      </c>
      <c r="AB19" s="218" t="str">
        <f>IF(入力!AB19="", IF(入力!Z19="",IF(入力!AA19="","",入力!AA19-入力!Q19),IF(入力!AA19="",入力!Z19-入力!Q19,IF(入力!Z19&gt;入力!AA19,入力!Z19-入力!Q19,入力!AA19-入力!Q19))),入力!AB19)</f>
        <v/>
      </c>
      <c r="AC19" s="218" t="str">
        <f>IF(入力!AC19="","",入力!AC19)</f>
        <v/>
      </c>
      <c r="AD19" s="218" t="str">
        <f>IF(入力!AD19="","",入力!AD19)</f>
        <v/>
      </c>
      <c r="AE19" s="218" t="str">
        <f>IF(入力!AE19="", IF(入力!AC19="",IF(入力!AD19="","",入力!AD19-入力!Q19),IF(入力!AD19="",入力!AC19-入力!Q19,IF(入力!AC19&gt;入力!AD19,入力!AC19-入力!Q19,入力!AD19-入力!Q19))),入力!AE19)</f>
        <v/>
      </c>
      <c r="AF19" s="218" t="str">
        <f>IF(入力!AF19="","",入力!AF19)</f>
        <v/>
      </c>
      <c r="AG19" s="218" t="str">
        <f>IF(入力!AG19="","",入力!AG19)</f>
        <v/>
      </c>
      <c r="AH19" s="218" t="str">
        <f>IF(入力!AH19="", IF(入力!AF19="",IF(入力!AG19="","",入力!AG19-入力!Q19),IF(入力!AG19="",入力!AF19-入力!Q19,IF(入力!AF19&gt;入力!AG19,入力!AF19-入力!Q19,入力!AG19-入力!Q19))),入力!AH19)</f>
        <v/>
      </c>
      <c r="AI19" s="214" t="str">
        <f>IF(入力!AI19="","",入力!AI19)</f>
        <v/>
      </c>
      <c r="AJ19" s="126" t="str">
        <f>IF(入力!AJ19="","",入力!AJ19)</f>
        <v/>
      </c>
      <c r="AK19" s="209" t="str">
        <f>IF(入力!AK19="","",入力!AK19)</f>
        <v/>
      </c>
      <c r="AL19" s="212" t="str">
        <f>IF(入力!AL19="","",入力!AL19)</f>
        <v/>
      </c>
      <c r="AM19" s="158" t="str">
        <f>IF(入力!AM19="","",入力!AM19)</f>
        <v/>
      </c>
      <c r="AN19" s="164" t="str">
        <f>IF(入力!AN19="","",入力!AN19)</f>
        <v/>
      </c>
      <c r="AO19" s="158" t="str">
        <f>IF(入力!AO19="","",入力!AO19)</f>
        <v/>
      </c>
      <c r="AP19" s="164" t="str">
        <f>IF(入力!AP19="","",入力!AP19)</f>
        <v/>
      </c>
      <c r="AQ19" s="158" t="str">
        <f>IF(入力!AQ19="","",入力!AQ19)</f>
        <v/>
      </c>
      <c r="AR19" s="164" t="str">
        <f>IF(入力!AR19="","",入力!AR19)</f>
        <v/>
      </c>
      <c r="AS19" s="134" t="str">
        <f>IF(入力!AS19="","",入力!AS19)</f>
        <v/>
      </c>
      <c r="AT19" s="329" t="str">
        <f>IF(入力!AT19="","",入力!AT19)</f>
        <v/>
      </c>
      <c r="AU19" s="128" t="str">
        <f>IF(入力!AU19="","",入力!AU19)</f>
        <v/>
      </c>
      <c r="AV19" s="322" t="str">
        <f>IF(入力!AV19="","",入力!AV19)</f>
        <v/>
      </c>
      <c r="AW19" s="128" t="str">
        <f>IF(入力!AW19="","",入力!AW19)</f>
        <v/>
      </c>
      <c r="AX19" s="324" t="str">
        <f>IF(入力!AX19="","",入力!AX19)</f>
        <v/>
      </c>
    </row>
    <row r="20" spans="1:50">
      <c r="A20" s="95">
        <f>IF(入力!A20="","",入力!A20)</f>
        <v>7</v>
      </c>
      <c r="B20" s="189" t="str">
        <f>IF(入力!B20="","",入力!B20)</f>
        <v/>
      </c>
      <c r="C20" s="189" t="str">
        <f>IF(入力!C20="","",入力!C20)</f>
        <v/>
      </c>
      <c r="D20" s="112" t="str">
        <f>IF(入力!D20="","",入力!D20)</f>
        <v/>
      </c>
      <c r="E20" s="362" t="str">
        <f>IF(入力!E20="", IF(D20="","",DATEDIF(D20,入力!$C$3,"Y")),入力!E20)</f>
        <v/>
      </c>
      <c r="F20" s="362" t="str">
        <f>IF(入力!F20="","",入力!F20)</f>
        <v/>
      </c>
      <c r="G20" s="189" t="str">
        <f>IF(入力!G20="","",入力!G20)</f>
        <v/>
      </c>
      <c r="H20" s="189" t="str">
        <f>IF(入力!H20="","",入力!H20)</f>
        <v/>
      </c>
      <c r="I20" s="362" t="str">
        <f>IF(入力!I20="","",入力!I20)</f>
        <v/>
      </c>
      <c r="J20" s="160" t="str">
        <f>IF(入力!J20="","",入力!J20)</f>
        <v/>
      </c>
      <c r="K20" s="161" t="str">
        <f>IF(入力!K20="","",入力!K20)</f>
        <v/>
      </c>
      <c r="L20" s="79" t="str">
        <f>IF(入力!L20="","",入力!L20)</f>
        <v/>
      </c>
      <c r="M20" s="79" t="str">
        <f>IF(入力!M20="","",入力!M20)</f>
        <v/>
      </c>
      <c r="N20" s="79" t="str">
        <f>IF(入力!N20="","",入力!N20)</f>
        <v/>
      </c>
      <c r="O20" s="79" t="str">
        <f>IF(OR(入力!L20="",入力!M20="",入力!N20=""),"",(入力!L20-(入力!L20*(4.57/(1.0868-0.00133*(入力!M20+入力!N20))-4.142)*100)/100))</f>
        <v/>
      </c>
      <c r="P20" s="79" t="str">
        <f>IF(入力!P20="", IF(K20="","",L20/POWER(K20/100,2)),入力!P20)</f>
        <v/>
      </c>
      <c r="Q20" s="194" t="str">
        <f>IF(入力!Q20="","",入力!Q20)</f>
        <v/>
      </c>
      <c r="R20" s="164" t="str">
        <f>IF(入力!R20="","",入力!R20)</f>
        <v/>
      </c>
      <c r="S20" s="280" t="str">
        <f>IF(入力!S20="","",入力!S20)</f>
        <v/>
      </c>
      <c r="T20" s="205" t="str">
        <f>IF(入力!T20="","",入力!T20)</f>
        <v/>
      </c>
      <c r="U20" s="106" t="str">
        <f>IF(入力!U20="","",入力!U20)</f>
        <v/>
      </c>
      <c r="V20" s="107" t="str">
        <f>IF(入力!V20="","",入力!V20)</f>
        <v/>
      </c>
      <c r="W20" s="208" t="str">
        <f>IF(入力!W20="","",入力!W20)</f>
        <v/>
      </c>
      <c r="X20" s="207" t="str">
        <f>IF(入力!X20="","",入力!X20)</f>
        <v/>
      </c>
      <c r="Y20" s="218" t="str">
        <f>IF(入力!Y20="", IF(入力!W20="",IF(入力!X20="","",入力!X20-入力!Q20),IF(入力!X20="",入力!W20-入力!Q20,IF(入力!W20&gt;入力!X20,入力!W20-入力!Q20,入力!X20-入力!Q20))),入力!Y20)</f>
        <v/>
      </c>
      <c r="Z20" s="218" t="str">
        <f>IF(入力!Z20="","",入力!Z20)</f>
        <v/>
      </c>
      <c r="AA20" s="218" t="str">
        <f>IF(入力!AA20="","",入力!AA20)</f>
        <v/>
      </c>
      <c r="AB20" s="218" t="str">
        <f>IF(入力!AB20="", IF(入力!Z20="",IF(入力!AA20="","",入力!AA20-入力!Q20),IF(入力!AA20="",入力!Z20-入力!Q20,IF(入力!Z20&gt;入力!AA20,入力!Z20-入力!Q20,入力!AA20-入力!Q20))),入力!AB20)</f>
        <v/>
      </c>
      <c r="AC20" s="218" t="str">
        <f>IF(入力!AC20="","",入力!AC20)</f>
        <v/>
      </c>
      <c r="AD20" s="218" t="str">
        <f>IF(入力!AD20="","",入力!AD20)</f>
        <v/>
      </c>
      <c r="AE20" s="218" t="str">
        <f>IF(入力!AE20="", IF(入力!AC20="",IF(入力!AD20="","",入力!AD20-入力!Q20),IF(入力!AD20="",入力!AC20-入力!Q20,IF(入力!AC20&gt;入力!AD20,入力!AC20-入力!Q20,入力!AD20-入力!Q20))),入力!AE20)</f>
        <v/>
      </c>
      <c r="AF20" s="218" t="str">
        <f>IF(入力!AF20="","",入力!AF20)</f>
        <v/>
      </c>
      <c r="AG20" s="218" t="str">
        <f>IF(入力!AG20="","",入力!AG20)</f>
        <v/>
      </c>
      <c r="AH20" s="218" t="str">
        <f>IF(入力!AH20="", IF(入力!AF20="",IF(入力!AG20="","",入力!AG20-入力!Q20),IF(入力!AG20="",入力!AF20-入力!Q20,IF(入力!AF20&gt;入力!AG20,入力!AF20-入力!Q20,入力!AG20-入力!Q20))),入力!AH20)</f>
        <v/>
      </c>
      <c r="AI20" s="214" t="str">
        <f>IF(入力!AI20="","",入力!AI20)</f>
        <v/>
      </c>
      <c r="AJ20" s="126" t="str">
        <f>IF(入力!AJ20="","",入力!AJ20)</f>
        <v/>
      </c>
      <c r="AK20" s="209" t="str">
        <f>IF(入力!AK20="","",入力!AK20)</f>
        <v/>
      </c>
      <c r="AL20" s="212" t="str">
        <f>IF(入力!AL20="","",入力!AL20)</f>
        <v/>
      </c>
      <c r="AM20" s="158" t="str">
        <f>IF(入力!AM20="","",入力!AM20)</f>
        <v/>
      </c>
      <c r="AN20" s="164" t="str">
        <f>IF(入力!AN20="","",入力!AN20)</f>
        <v/>
      </c>
      <c r="AO20" s="158" t="str">
        <f>IF(入力!AO20="","",入力!AO20)</f>
        <v/>
      </c>
      <c r="AP20" s="164" t="str">
        <f>IF(入力!AP20="","",入力!AP20)</f>
        <v/>
      </c>
      <c r="AQ20" s="158" t="str">
        <f>IF(入力!AQ20="","",入力!AQ20)</f>
        <v/>
      </c>
      <c r="AR20" s="164" t="str">
        <f>IF(入力!AR20="","",入力!AR20)</f>
        <v/>
      </c>
      <c r="AS20" s="134" t="str">
        <f>IF(入力!AS20="","",入力!AS20)</f>
        <v/>
      </c>
      <c r="AT20" s="329" t="str">
        <f>IF(入力!AT20="","",入力!AT20)</f>
        <v/>
      </c>
      <c r="AU20" s="128" t="str">
        <f>IF(入力!AU20="","",入力!AU20)</f>
        <v/>
      </c>
      <c r="AV20" s="322" t="str">
        <f>IF(入力!AV20="","",入力!AV20)</f>
        <v/>
      </c>
      <c r="AW20" s="128" t="str">
        <f>IF(入力!AW20="","",入力!AW20)</f>
        <v/>
      </c>
      <c r="AX20" s="324" t="str">
        <f>IF(入力!AX20="","",入力!AX20)</f>
        <v/>
      </c>
    </row>
    <row r="21" spans="1:50">
      <c r="A21" s="95">
        <f>IF(入力!A21="","",入力!A21)</f>
        <v>8</v>
      </c>
      <c r="B21" s="189" t="str">
        <f>IF(入力!B21="","",入力!B21)</f>
        <v/>
      </c>
      <c r="C21" s="189" t="str">
        <f>IF(入力!C21="","",入力!C21)</f>
        <v/>
      </c>
      <c r="D21" s="112" t="str">
        <f>IF(入力!D21="","",入力!D21)</f>
        <v/>
      </c>
      <c r="E21" s="362" t="str">
        <f>IF(入力!E21="", IF(D21="","",DATEDIF(D21,入力!$C$3,"Y")),入力!E21)</f>
        <v/>
      </c>
      <c r="F21" s="362" t="str">
        <f>IF(入力!F21="","",入力!F21)</f>
        <v/>
      </c>
      <c r="G21" s="189" t="str">
        <f>IF(入力!G21="","",入力!G21)</f>
        <v/>
      </c>
      <c r="H21" s="189" t="str">
        <f>IF(入力!H21="","",入力!H21)</f>
        <v/>
      </c>
      <c r="I21" s="362" t="str">
        <f>IF(入力!I21="","",入力!I21)</f>
        <v/>
      </c>
      <c r="J21" s="160" t="str">
        <f>IF(入力!J21="","",入力!J21)</f>
        <v/>
      </c>
      <c r="K21" s="161" t="str">
        <f>IF(入力!K21="","",入力!K21)</f>
        <v/>
      </c>
      <c r="L21" s="79" t="str">
        <f>IF(入力!L21="","",入力!L21)</f>
        <v/>
      </c>
      <c r="M21" s="79" t="str">
        <f>IF(入力!M21="","",入力!M21)</f>
        <v/>
      </c>
      <c r="N21" s="79" t="str">
        <f>IF(入力!N21="","",入力!N21)</f>
        <v/>
      </c>
      <c r="O21" s="79" t="str">
        <f>IF(OR(入力!L21="",入力!M21="",入力!N21=""),"",(入力!L21-(入力!L21*(4.57/(1.0868-0.00133*(入力!M21+入力!N21))-4.142)*100)/100))</f>
        <v/>
      </c>
      <c r="P21" s="79" t="str">
        <f>IF(入力!P21="", IF(K21="","",L21/POWER(K21/100,2)),入力!P21)</f>
        <v/>
      </c>
      <c r="Q21" s="194" t="str">
        <f>IF(入力!Q21="","",入力!Q21)</f>
        <v/>
      </c>
      <c r="R21" s="164" t="str">
        <f>IF(入力!R21="","",入力!R21)</f>
        <v/>
      </c>
      <c r="S21" s="280" t="str">
        <f>IF(入力!S21="","",入力!S21)</f>
        <v/>
      </c>
      <c r="T21" s="205" t="str">
        <f>IF(入力!T21="","",入力!T21)</f>
        <v/>
      </c>
      <c r="U21" s="106" t="str">
        <f>IF(入力!U21="","",入力!U21)</f>
        <v/>
      </c>
      <c r="V21" s="107" t="str">
        <f>IF(入力!V21="","",入力!V21)</f>
        <v/>
      </c>
      <c r="W21" s="208" t="str">
        <f>IF(入力!W21="","",入力!W21)</f>
        <v/>
      </c>
      <c r="X21" s="207" t="str">
        <f>IF(入力!X21="","",入力!X21)</f>
        <v/>
      </c>
      <c r="Y21" s="218" t="str">
        <f>IF(入力!Y21="", IF(入力!W21="",IF(入力!X21="","",入力!X21-入力!Q21),IF(入力!X21="",入力!W21-入力!Q21,IF(入力!W21&gt;入力!X21,入力!W21-入力!Q21,入力!X21-入力!Q21))),入力!Y21)</f>
        <v/>
      </c>
      <c r="Z21" s="218" t="str">
        <f>IF(入力!Z21="","",入力!Z21)</f>
        <v/>
      </c>
      <c r="AA21" s="218" t="str">
        <f>IF(入力!AA21="","",入力!AA21)</f>
        <v/>
      </c>
      <c r="AB21" s="218" t="str">
        <f>IF(入力!AB21="", IF(入力!Z21="",IF(入力!AA21="","",入力!AA21-入力!Q21),IF(入力!AA21="",入力!Z21-入力!Q21,IF(入力!Z21&gt;入力!AA21,入力!Z21-入力!Q21,入力!AA21-入力!Q21))),入力!AB21)</f>
        <v/>
      </c>
      <c r="AC21" s="218" t="str">
        <f>IF(入力!AC21="","",入力!AC21)</f>
        <v/>
      </c>
      <c r="AD21" s="218" t="str">
        <f>IF(入力!AD21="","",入力!AD21)</f>
        <v/>
      </c>
      <c r="AE21" s="218" t="str">
        <f>IF(入力!AE21="", IF(入力!AC21="",IF(入力!AD21="","",入力!AD21-入力!Q21),IF(入力!AD21="",入力!AC21-入力!Q21,IF(入力!AC21&gt;入力!AD21,入力!AC21-入力!Q21,入力!AD21-入力!Q21))),入力!AE21)</f>
        <v/>
      </c>
      <c r="AF21" s="218" t="str">
        <f>IF(入力!AF21="","",入力!AF21)</f>
        <v/>
      </c>
      <c r="AG21" s="218" t="str">
        <f>IF(入力!AG21="","",入力!AG21)</f>
        <v/>
      </c>
      <c r="AH21" s="218" t="str">
        <f>IF(入力!AH21="", IF(入力!AF21="",IF(入力!AG21="","",入力!AG21-入力!Q21),IF(入力!AG21="",入力!AF21-入力!Q21,IF(入力!AF21&gt;入力!AG21,入力!AF21-入力!Q21,入力!AG21-入力!Q21))),入力!AH21)</f>
        <v/>
      </c>
      <c r="AI21" s="214" t="str">
        <f>IF(入力!AI21="","",入力!AI21)</f>
        <v/>
      </c>
      <c r="AJ21" s="126" t="str">
        <f>IF(入力!AJ21="","",入力!AJ21)</f>
        <v/>
      </c>
      <c r="AK21" s="209" t="str">
        <f>IF(入力!AK21="","",入力!AK21)</f>
        <v/>
      </c>
      <c r="AL21" s="212" t="str">
        <f>IF(入力!AL21="","",入力!AL21)</f>
        <v/>
      </c>
      <c r="AM21" s="158" t="str">
        <f>IF(入力!AM21="","",入力!AM21)</f>
        <v/>
      </c>
      <c r="AN21" s="164" t="str">
        <f>IF(入力!AN21="","",入力!AN21)</f>
        <v/>
      </c>
      <c r="AO21" s="158" t="str">
        <f>IF(入力!AO21="","",入力!AO21)</f>
        <v/>
      </c>
      <c r="AP21" s="164" t="str">
        <f>IF(入力!AP21="","",入力!AP21)</f>
        <v/>
      </c>
      <c r="AQ21" s="158" t="str">
        <f>IF(入力!AQ21="","",入力!AQ21)</f>
        <v/>
      </c>
      <c r="AR21" s="164" t="str">
        <f>IF(入力!AR21="","",入力!AR21)</f>
        <v/>
      </c>
      <c r="AS21" s="134" t="str">
        <f>IF(入力!AS21="","",入力!AS21)</f>
        <v/>
      </c>
      <c r="AT21" s="329" t="str">
        <f>IF(入力!AT21="","",入力!AT21)</f>
        <v/>
      </c>
      <c r="AU21" s="128" t="str">
        <f>IF(入力!AU21="","",入力!AU21)</f>
        <v/>
      </c>
      <c r="AV21" s="322" t="str">
        <f>IF(入力!AV21="","",入力!AV21)</f>
        <v/>
      </c>
      <c r="AW21" s="128" t="str">
        <f>IF(入力!AW21="","",入力!AW21)</f>
        <v/>
      </c>
      <c r="AX21" s="324" t="str">
        <f>IF(入力!AX21="","",入力!AX21)</f>
        <v/>
      </c>
    </row>
    <row r="22" spans="1:50">
      <c r="A22" s="95">
        <f>IF(入力!A22="","",入力!A22)</f>
        <v>9</v>
      </c>
      <c r="B22" s="189" t="str">
        <f>IF(入力!B22="","",入力!B22)</f>
        <v/>
      </c>
      <c r="C22" s="189" t="str">
        <f>IF(入力!C22="","",入力!C22)</f>
        <v/>
      </c>
      <c r="D22" s="112" t="str">
        <f>IF(入力!D22="","",入力!D22)</f>
        <v/>
      </c>
      <c r="E22" s="362" t="str">
        <f>IF(入力!E22="", IF(D22="","",DATEDIF(D22,入力!$C$3,"Y")),入力!E22)</f>
        <v/>
      </c>
      <c r="F22" s="362" t="str">
        <f>IF(入力!F22="","",入力!F22)</f>
        <v/>
      </c>
      <c r="G22" s="189" t="str">
        <f>IF(入力!G22="","",入力!G22)</f>
        <v/>
      </c>
      <c r="H22" s="189" t="str">
        <f>IF(入力!H22="","",入力!H22)</f>
        <v/>
      </c>
      <c r="I22" s="362" t="str">
        <f>IF(入力!I22="","",入力!I22)</f>
        <v/>
      </c>
      <c r="J22" s="160" t="str">
        <f>IF(入力!J22="","",入力!J22)</f>
        <v/>
      </c>
      <c r="K22" s="161" t="str">
        <f>IF(入力!K22="","",入力!K22)</f>
        <v/>
      </c>
      <c r="L22" s="79" t="str">
        <f>IF(入力!L22="","",入力!L22)</f>
        <v/>
      </c>
      <c r="M22" s="79" t="str">
        <f>IF(入力!M22="","",入力!M22)</f>
        <v/>
      </c>
      <c r="N22" s="79" t="str">
        <f>IF(入力!N22="","",入力!N22)</f>
        <v/>
      </c>
      <c r="O22" s="79" t="str">
        <f>IF(OR(入力!L22="",入力!M22="",入力!N22=""),"",(入力!L22-(入力!L22*(4.57/(1.0868-0.00133*(入力!M22+入力!N22))-4.142)*100)/100))</f>
        <v/>
      </c>
      <c r="P22" s="79" t="str">
        <f>IF(入力!P22="", IF(K22="","",L22/POWER(K22/100,2)),入力!P22)</f>
        <v/>
      </c>
      <c r="Q22" s="194" t="str">
        <f>IF(入力!Q22="","",入力!Q22)</f>
        <v/>
      </c>
      <c r="R22" s="164" t="str">
        <f>IF(入力!R22="","",入力!R22)</f>
        <v/>
      </c>
      <c r="S22" s="280" t="str">
        <f>IF(入力!S22="","",入力!S22)</f>
        <v/>
      </c>
      <c r="T22" s="205" t="str">
        <f>IF(入力!T22="","",入力!T22)</f>
        <v/>
      </c>
      <c r="U22" s="106" t="str">
        <f>IF(入力!U22="","",入力!U22)</f>
        <v/>
      </c>
      <c r="V22" s="107" t="str">
        <f>IF(入力!V22="","",入力!V22)</f>
        <v/>
      </c>
      <c r="W22" s="208" t="str">
        <f>IF(入力!W22="","",入力!W22)</f>
        <v/>
      </c>
      <c r="X22" s="207" t="str">
        <f>IF(入力!X22="","",入力!X22)</f>
        <v/>
      </c>
      <c r="Y22" s="218" t="str">
        <f>IF(入力!Y22="", IF(入力!W22="",IF(入力!X22="","",入力!X22-入力!Q22),IF(入力!X22="",入力!W22-入力!Q22,IF(入力!W22&gt;入力!X22,入力!W22-入力!Q22,入力!X22-入力!Q22))),入力!Y22)</f>
        <v/>
      </c>
      <c r="Z22" s="218" t="str">
        <f>IF(入力!Z22="","",入力!Z22)</f>
        <v/>
      </c>
      <c r="AA22" s="218" t="str">
        <f>IF(入力!AA22="","",入力!AA22)</f>
        <v/>
      </c>
      <c r="AB22" s="218" t="str">
        <f>IF(入力!AB22="", IF(入力!Z22="",IF(入力!AA22="","",入力!AA22-入力!Q22),IF(入力!AA22="",入力!Z22-入力!Q22,IF(入力!Z22&gt;入力!AA22,入力!Z22-入力!Q22,入力!AA22-入力!Q22))),入力!AB22)</f>
        <v/>
      </c>
      <c r="AC22" s="218" t="str">
        <f>IF(入力!AC22="","",入力!AC22)</f>
        <v/>
      </c>
      <c r="AD22" s="218" t="str">
        <f>IF(入力!AD22="","",入力!AD22)</f>
        <v/>
      </c>
      <c r="AE22" s="218" t="str">
        <f>IF(入力!AE22="", IF(入力!AC22="",IF(入力!AD22="","",入力!AD22-入力!Q22),IF(入力!AD22="",入力!AC22-入力!Q22,IF(入力!AC22&gt;入力!AD22,入力!AC22-入力!Q22,入力!AD22-入力!Q22))),入力!AE22)</f>
        <v/>
      </c>
      <c r="AF22" s="218" t="str">
        <f>IF(入力!AF22="","",入力!AF22)</f>
        <v/>
      </c>
      <c r="AG22" s="218" t="str">
        <f>IF(入力!AG22="","",入力!AG22)</f>
        <v/>
      </c>
      <c r="AH22" s="218" t="str">
        <f>IF(入力!AH22="", IF(入力!AF22="",IF(入力!AG22="","",入力!AG22-入力!Q22),IF(入力!AG22="",入力!AF22-入力!Q22,IF(入力!AF22&gt;入力!AG22,入力!AF22-入力!Q22,入力!AG22-入力!Q22))),入力!AH22)</f>
        <v/>
      </c>
      <c r="AI22" s="214" t="str">
        <f>IF(入力!AI22="","",入力!AI22)</f>
        <v/>
      </c>
      <c r="AJ22" s="126" t="str">
        <f>IF(入力!AJ22="","",入力!AJ22)</f>
        <v/>
      </c>
      <c r="AK22" s="209" t="str">
        <f>IF(入力!AK22="","",入力!AK22)</f>
        <v/>
      </c>
      <c r="AL22" s="212" t="str">
        <f>IF(入力!AL22="","",入力!AL22)</f>
        <v/>
      </c>
      <c r="AM22" s="158" t="str">
        <f>IF(入力!AM22="","",入力!AM22)</f>
        <v/>
      </c>
      <c r="AN22" s="164" t="str">
        <f>IF(入力!AN22="","",入力!AN22)</f>
        <v/>
      </c>
      <c r="AO22" s="158" t="str">
        <f>IF(入力!AO22="","",入力!AO22)</f>
        <v/>
      </c>
      <c r="AP22" s="164" t="str">
        <f>IF(入力!AP22="","",入力!AP22)</f>
        <v/>
      </c>
      <c r="AQ22" s="158" t="str">
        <f>IF(入力!AQ22="","",入力!AQ22)</f>
        <v/>
      </c>
      <c r="AR22" s="164" t="str">
        <f>IF(入力!AR22="","",入力!AR22)</f>
        <v/>
      </c>
      <c r="AS22" s="134" t="str">
        <f>IF(入力!AS22="","",入力!AS22)</f>
        <v/>
      </c>
      <c r="AT22" s="329" t="str">
        <f>IF(入力!AT22="","",入力!AT22)</f>
        <v/>
      </c>
      <c r="AU22" s="128" t="str">
        <f>IF(入力!AU22="","",入力!AU22)</f>
        <v/>
      </c>
      <c r="AV22" s="322" t="str">
        <f>IF(入力!AV22="","",入力!AV22)</f>
        <v/>
      </c>
      <c r="AW22" s="128" t="str">
        <f>IF(入力!AW22="","",入力!AW22)</f>
        <v/>
      </c>
      <c r="AX22" s="324" t="str">
        <f>IF(入力!AX22="","",入力!AX22)</f>
        <v/>
      </c>
    </row>
    <row r="23" spans="1:50">
      <c r="A23" s="95">
        <f>IF(入力!A23="","",入力!A23)</f>
        <v>10</v>
      </c>
      <c r="B23" s="189" t="str">
        <f>IF(入力!B23="","",入力!B23)</f>
        <v/>
      </c>
      <c r="C23" s="189" t="str">
        <f>IF(入力!C23="","",入力!C23)</f>
        <v/>
      </c>
      <c r="D23" s="112" t="str">
        <f>IF(入力!D23="","",入力!D23)</f>
        <v/>
      </c>
      <c r="E23" s="362" t="str">
        <f>IF(入力!E23="", IF(D23="","",DATEDIF(D23,入力!$C$3,"Y")),入力!E23)</f>
        <v/>
      </c>
      <c r="F23" s="362" t="str">
        <f>IF(入力!F23="","",入力!F23)</f>
        <v/>
      </c>
      <c r="G23" s="189" t="str">
        <f>IF(入力!G23="","",入力!G23)</f>
        <v/>
      </c>
      <c r="H23" s="189" t="str">
        <f>IF(入力!H23="","",入力!H23)</f>
        <v/>
      </c>
      <c r="I23" s="362" t="str">
        <f>IF(入力!I23="","",入力!I23)</f>
        <v/>
      </c>
      <c r="J23" s="160" t="str">
        <f>IF(入力!J23="","",入力!J23)</f>
        <v/>
      </c>
      <c r="K23" s="161" t="str">
        <f>IF(入力!K23="","",入力!K23)</f>
        <v/>
      </c>
      <c r="L23" s="79" t="str">
        <f>IF(入力!L23="","",入力!L23)</f>
        <v/>
      </c>
      <c r="M23" s="79" t="str">
        <f>IF(入力!M23="","",入力!M23)</f>
        <v/>
      </c>
      <c r="N23" s="79" t="str">
        <f>IF(入力!N23="","",入力!N23)</f>
        <v/>
      </c>
      <c r="O23" s="79" t="str">
        <f>IF(OR(入力!L23="",入力!M23="",入力!N23=""),"",(入力!L23-(入力!L23*(4.57/(1.0868-0.00133*(入力!M23+入力!N23))-4.142)*100)/100))</f>
        <v/>
      </c>
      <c r="P23" s="79" t="str">
        <f>IF(入力!P23="", IF(K23="","",L23/POWER(K23/100,2)),入力!P23)</f>
        <v/>
      </c>
      <c r="Q23" s="194" t="str">
        <f>IF(入力!Q23="","",入力!Q23)</f>
        <v/>
      </c>
      <c r="R23" s="164" t="str">
        <f>IF(入力!R23="","",入力!R23)</f>
        <v/>
      </c>
      <c r="S23" s="280" t="str">
        <f>IF(入力!S23="","",入力!S23)</f>
        <v/>
      </c>
      <c r="T23" s="205" t="str">
        <f>IF(入力!T23="","",入力!T23)</f>
        <v/>
      </c>
      <c r="U23" s="106" t="str">
        <f>IF(入力!U23="","",入力!U23)</f>
        <v/>
      </c>
      <c r="V23" s="107" t="str">
        <f>IF(入力!V23="","",入力!V23)</f>
        <v/>
      </c>
      <c r="W23" s="208" t="str">
        <f>IF(入力!W23="","",入力!W23)</f>
        <v/>
      </c>
      <c r="X23" s="207" t="str">
        <f>IF(入力!X23="","",入力!X23)</f>
        <v/>
      </c>
      <c r="Y23" s="218" t="str">
        <f>IF(入力!Y23="", IF(入力!W23="",IF(入力!X23="","",入力!X23-入力!Q23),IF(入力!X23="",入力!W23-入力!Q23,IF(入力!W23&gt;入力!X23,入力!W23-入力!Q23,入力!X23-入力!Q23))),入力!Y23)</f>
        <v/>
      </c>
      <c r="Z23" s="218" t="str">
        <f>IF(入力!Z23="","",入力!Z23)</f>
        <v/>
      </c>
      <c r="AA23" s="218" t="str">
        <f>IF(入力!AA23="","",入力!AA23)</f>
        <v/>
      </c>
      <c r="AB23" s="218" t="str">
        <f>IF(入力!AB23="", IF(入力!Z23="",IF(入力!AA23="","",入力!AA23-入力!Q23),IF(入力!AA23="",入力!Z23-入力!Q23,IF(入力!Z23&gt;入力!AA23,入力!Z23-入力!Q23,入力!AA23-入力!Q23))),入力!AB23)</f>
        <v/>
      </c>
      <c r="AC23" s="218" t="str">
        <f>IF(入力!AC23="","",入力!AC23)</f>
        <v/>
      </c>
      <c r="AD23" s="218" t="str">
        <f>IF(入力!AD23="","",入力!AD23)</f>
        <v/>
      </c>
      <c r="AE23" s="218" t="str">
        <f>IF(入力!AE23="", IF(入力!AC23="",IF(入力!AD23="","",入力!AD23-入力!Q23),IF(入力!AD23="",入力!AC23-入力!Q23,IF(入力!AC23&gt;入力!AD23,入力!AC23-入力!Q23,入力!AD23-入力!Q23))),入力!AE23)</f>
        <v/>
      </c>
      <c r="AF23" s="218" t="str">
        <f>IF(入力!AF23="","",入力!AF23)</f>
        <v/>
      </c>
      <c r="AG23" s="218" t="str">
        <f>IF(入力!AG23="","",入力!AG23)</f>
        <v/>
      </c>
      <c r="AH23" s="218" t="str">
        <f>IF(入力!AH23="", IF(入力!AF23="",IF(入力!AG23="","",入力!AG23-入力!Q23),IF(入力!AG23="",入力!AF23-入力!Q23,IF(入力!AF23&gt;入力!AG23,入力!AF23-入力!Q23,入力!AG23-入力!Q23))),入力!AH23)</f>
        <v/>
      </c>
      <c r="AI23" s="214" t="str">
        <f>IF(入力!AI23="","",入力!AI23)</f>
        <v/>
      </c>
      <c r="AJ23" s="126" t="str">
        <f>IF(入力!AJ23="","",入力!AJ23)</f>
        <v/>
      </c>
      <c r="AK23" s="209" t="str">
        <f>IF(入力!AK23="","",入力!AK23)</f>
        <v/>
      </c>
      <c r="AL23" s="212" t="str">
        <f>IF(入力!AL23="","",入力!AL23)</f>
        <v/>
      </c>
      <c r="AM23" s="158" t="str">
        <f>IF(入力!AM23="","",入力!AM23)</f>
        <v/>
      </c>
      <c r="AN23" s="164" t="str">
        <f>IF(入力!AN23="","",入力!AN23)</f>
        <v/>
      </c>
      <c r="AO23" s="158" t="str">
        <f>IF(入力!AO23="","",入力!AO23)</f>
        <v/>
      </c>
      <c r="AP23" s="164" t="str">
        <f>IF(入力!AP23="","",入力!AP23)</f>
        <v/>
      </c>
      <c r="AQ23" s="158" t="str">
        <f>IF(入力!AQ23="","",入力!AQ23)</f>
        <v/>
      </c>
      <c r="AR23" s="164" t="str">
        <f>IF(入力!AR23="","",入力!AR23)</f>
        <v/>
      </c>
      <c r="AS23" s="134" t="str">
        <f>IF(入力!AS23="","",入力!AS23)</f>
        <v/>
      </c>
      <c r="AT23" s="329" t="str">
        <f>IF(入力!AT23="","",入力!AT23)</f>
        <v/>
      </c>
      <c r="AU23" s="128" t="str">
        <f>IF(入力!AU23="","",入力!AU23)</f>
        <v/>
      </c>
      <c r="AV23" s="322" t="str">
        <f>IF(入力!AV23="","",入力!AV23)</f>
        <v/>
      </c>
      <c r="AW23" s="128" t="str">
        <f>IF(入力!AW23="","",入力!AW23)</f>
        <v/>
      </c>
      <c r="AX23" s="324" t="str">
        <f>IF(入力!AX23="","",入力!AX23)</f>
        <v/>
      </c>
    </row>
    <row r="24" spans="1:50">
      <c r="A24" s="95">
        <f>IF(入力!A24="","",入力!A24)</f>
        <v>11</v>
      </c>
      <c r="B24" s="189" t="str">
        <f>IF(入力!B24="","",入力!B24)</f>
        <v/>
      </c>
      <c r="C24" s="189" t="str">
        <f>IF(入力!C24="","",入力!C24)</f>
        <v/>
      </c>
      <c r="D24" s="112" t="str">
        <f>IF(入力!D24="","",入力!D24)</f>
        <v/>
      </c>
      <c r="E24" s="362" t="str">
        <f>IF(入力!E24="", IF(D24="","",DATEDIF(D24,入力!$C$3,"Y")),入力!E24)</f>
        <v/>
      </c>
      <c r="F24" s="362" t="str">
        <f>IF(入力!F24="","",入力!F24)</f>
        <v/>
      </c>
      <c r="G24" s="189" t="str">
        <f>IF(入力!G24="","",入力!G24)</f>
        <v/>
      </c>
      <c r="H24" s="189" t="str">
        <f>IF(入力!H24="","",入力!H24)</f>
        <v/>
      </c>
      <c r="I24" s="362" t="str">
        <f>IF(入力!I24="","",入力!I24)</f>
        <v/>
      </c>
      <c r="J24" s="160" t="str">
        <f>IF(入力!J24="","",入力!J24)</f>
        <v/>
      </c>
      <c r="K24" s="161" t="str">
        <f>IF(入力!K24="","",入力!K24)</f>
        <v/>
      </c>
      <c r="L24" s="79" t="str">
        <f>IF(入力!L24="","",入力!L24)</f>
        <v/>
      </c>
      <c r="M24" s="79" t="str">
        <f>IF(入力!M24="","",入力!M24)</f>
        <v/>
      </c>
      <c r="N24" s="79" t="str">
        <f>IF(入力!N24="","",入力!N24)</f>
        <v/>
      </c>
      <c r="O24" s="79" t="str">
        <f>IF(OR(入力!L24="",入力!M24="",入力!N24=""),"",(入力!L24-(入力!L24*(4.57/(1.0868-0.00133*(入力!M24+入力!N24))-4.142)*100)/100))</f>
        <v/>
      </c>
      <c r="P24" s="79" t="str">
        <f>IF(入力!P24="", IF(K24="","",L24/POWER(K24/100,2)),入力!P24)</f>
        <v/>
      </c>
      <c r="Q24" s="194" t="str">
        <f>IF(入力!Q24="","",入力!Q24)</f>
        <v/>
      </c>
      <c r="R24" s="164" t="str">
        <f>IF(入力!R24="","",入力!R24)</f>
        <v/>
      </c>
      <c r="S24" s="280" t="str">
        <f>IF(入力!S24="","",入力!S24)</f>
        <v/>
      </c>
      <c r="T24" s="205" t="str">
        <f>IF(入力!T24="","",入力!T24)</f>
        <v/>
      </c>
      <c r="U24" s="106" t="str">
        <f>IF(入力!U24="","",入力!U24)</f>
        <v/>
      </c>
      <c r="V24" s="107" t="str">
        <f>IF(入力!V24="","",入力!V24)</f>
        <v/>
      </c>
      <c r="W24" s="134" t="str">
        <f>IF(入力!W24="","",入力!W24)</f>
        <v/>
      </c>
      <c r="X24" s="207" t="str">
        <f>IF(入力!X24="","",入力!X24)</f>
        <v/>
      </c>
      <c r="Y24" s="218" t="str">
        <f>IF(入力!Y24="", IF(入力!W24="",IF(入力!X24="","",入力!X24-入力!Q24),IF(入力!X24="",入力!W24-入力!Q24,IF(入力!W24&gt;入力!X24,入力!W24-入力!Q24,入力!X24-入力!Q24))),入力!Y24)</f>
        <v/>
      </c>
      <c r="Z24" s="218" t="str">
        <f>IF(入力!Z24="","",入力!Z24)</f>
        <v/>
      </c>
      <c r="AA24" s="218" t="str">
        <f>IF(入力!AA24="","",入力!AA24)</f>
        <v/>
      </c>
      <c r="AB24" s="218" t="str">
        <f>IF(入力!AB24="", IF(入力!Z24="",IF(入力!AA24="","",入力!AA24-入力!Q24),IF(入力!AA24="",入力!Z24-入力!Q24,IF(入力!Z24&gt;入力!AA24,入力!Z24-入力!Q24,入力!AA24-入力!Q24))),入力!AB24)</f>
        <v/>
      </c>
      <c r="AC24" s="218" t="str">
        <f>IF(入力!AC24="","",入力!AC24)</f>
        <v/>
      </c>
      <c r="AD24" s="218" t="str">
        <f>IF(入力!AD24="","",入力!AD24)</f>
        <v/>
      </c>
      <c r="AE24" s="218" t="str">
        <f>IF(入力!AE24="", IF(入力!AC24="",IF(入力!AD24="","",入力!AD24-入力!Q24),IF(入力!AD24="",入力!AC24-入力!Q24,IF(入力!AC24&gt;入力!AD24,入力!AC24-入力!Q24,入力!AD24-入力!Q24))),入力!AE24)</f>
        <v/>
      </c>
      <c r="AF24" s="218" t="str">
        <f>IF(入力!AF24="","",入力!AF24)</f>
        <v/>
      </c>
      <c r="AG24" s="218" t="str">
        <f>IF(入力!AG24="","",入力!AG24)</f>
        <v/>
      </c>
      <c r="AH24" s="218" t="str">
        <f>IF(入力!AH24="", IF(入力!AF24="",IF(入力!AG24="","",入力!AG24-入力!Q24),IF(入力!AG24="",入力!AF24-入力!Q24,IF(入力!AF24&gt;入力!AG24,入力!AF24-入力!Q24,入力!AG24-入力!Q24))),入力!AH24)</f>
        <v/>
      </c>
      <c r="AI24" s="214" t="str">
        <f>IF(入力!AI24="","",入力!AI24)</f>
        <v/>
      </c>
      <c r="AJ24" s="126" t="str">
        <f>IF(入力!AJ24="","",入力!AJ24)</f>
        <v/>
      </c>
      <c r="AK24" s="209" t="str">
        <f>IF(入力!AK24="","",入力!AK24)</f>
        <v/>
      </c>
      <c r="AL24" s="212" t="str">
        <f>IF(入力!AL24="","",入力!AL24)</f>
        <v/>
      </c>
      <c r="AM24" s="158" t="str">
        <f>IF(入力!AM24="","",入力!AM24)</f>
        <v/>
      </c>
      <c r="AN24" s="164" t="str">
        <f>IF(入力!AN24="","",入力!AN24)</f>
        <v/>
      </c>
      <c r="AO24" s="158" t="str">
        <f>IF(入力!AO24="","",入力!AO24)</f>
        <v/>
      </c>
      <c r="AP24" s="164" t="str">
        <f>IF(入力!AP24="","",入力!AP24)</f>
        <v/>
      </c>
      <c r="AQ24" s="158" t="str">
        <f>IF(入力!AQ24="","",入力!AQ24)</f>
        <v/>
      </c>
      <c r="AR24" s="164" t="str">
        <f>IF(入力!AR24="","",入力!AR24)</f>
        <v/>
      </c>
      <c r="AS24" s="134" t="str">
        <f>IF(入力!AS24="","",入力!AS24)</f>
        <v/>
      </c>
      <c r="AT24" s="329" t="str">
        <f>IF(入力!AT24="","",入力!AT24)</f>
        <v/>
      </c>
      <c r="AU24" s="128" t="str">
        <f>IF(入力!AU24="","",入力!AU24)</f>
        <v/>
      </c>
      <c r="AV24" s="322" t="str">
        <f>IF(入力!AV24="","",入力!AV24)</f>
        <v/>
      </c>
      <c r="AW24" s="128" t="str">
        <f>IF(入力!AW24="","",入力!AW24)</f>
        <v/>
      </c>
      <c r="AX24" s="324" t="str">
        <f>IF(入力!AX24="","",入力!AX24)</f>
        <v/>
      </c>
    </row>
    <row r="25" spans="1:50">
      <c r="A25" s="95">
        <f>IF(入力!A25="","",入力!A25)</f>
        <v>12</v>
      </c>
      <c r="B25" s="189" t="str">
        <f>IF(入力!B25="","",入力!B25)</f>
        <v/>
      </c>
      <c r="C25" s="189" t="str">
        <f>IF(入力!C25="","",入力!C25)</f>
        <v/>
      </c>
      <c r="D25" s="112" t="str">
        <f>IF(入力!D25="","",入力!D25)</f>
        <v/>
      </c>
      <c r="E25" s="362" t="str">
        <f>IF(入力!E25="", IF(D25="","",DATEDIF(D25,入力!$C$3,"Y")),入力!E25)</f>
        <v/>
      </c>
      <c r="F25" s="362" t="str">
        <f>IF(入力!F25="","",入力!F25)</f>
        <v/>
      </c>
      <c r="G25" s="189" t="str">
        <f>IF(入力!G25="","",入力!G25)</f>
        <v/>
      </c>
      <c r="H25" s="189" t="str">
        <f>IF(入力!H25="","",入力!H25)</f>
        <v/>
      </c>
      <c r="I25" s="362" t="str">
        <f>IF(入力!I25="","",入力!I25)</f>
        <v/>
      </c>
      <c r="J25" s="160" t="str">
        <f>IF(入力!J25="","",入力!J25)</f>
        <v/>
      </c>
      <c r="K25" s="161" t="str">
        <f>IF(入力!K25="","",入力!K25)</f>
        <v/>
      </c>
      <c r="L25" s="79" t="str">
        <f>IF(入力!L25="","",入力!L25)</f>
        <v/>
      </c>
      <c r="M25" s="79" t="str">
        <f>IF(入力!M25="","",入力!M25)</f>
        <v/>
      </c>
      <c r="N25" s="79" t="str">
        <f>IF(入力!N25="","",入力!N25)</f>
        <v/>
      </c>
      <c r="O25" s="79" t="str">
        <f>IF(OR(入力!L25="",入力!M25="",入力!N25=""),"",(入力!L25-(入力!L25*(4.57/(1.0868-0.00133*(入力!M25+入力!N25))-4.142)*100)/100))</f>
        <v/>
      </c>
      <c r="P25" s="79" t="str">
        <f>IF(入力!P25="", IF(K25="","",L25/POWER(K25/100,2)),入力!P25)</f>
        <v/>
      </c>
      <c r="Q25" s="194" t="str">
        <f>IF(入力!Q25="","",入力!Q25)</f>
        <v/>
      </c>
      <c r="R25" s="164" t="str">
        <f>IF(入力!R25="","",入力!R25)</f>
        <v/>
      </c>
      <c r="S25" s="280" t="str">
        <f>IF(入力!S25="","",入力!S25)</f>
        <v/>
      </c>
      <c r="T25" s="205" t="str">
        <f>IF(入力!T25="","",入力!T25)</f>
        <v/>
      </c>
      <c r="U25" s="106" t="str">
        <f>IF(入力!U25="","",入力!U25)</f>
        <v/>
      </c>
      <c r="V25" s="107" t="str">
        <f>IF(入力!V25="","",入力!V25)</f>
        <v/>
      </c>
      <c r="W25" s="208" t="str">
        <f>IF(入力!W25="","",入力!W25)</f>
        <v/>
      </c>
      <c r="X25" s="207" t="str">
        <f>IF(入力!X25="","",入力!X25)</f>
        <v/>
      </c>
      <c r="Y25" s="218" t="str">
        <f>IF(入力!Y25="", IF(入力!W25="",IF(入力!X25="","",入力!X25-入力!Q25),IF(入力!X25="",入力!W25-入力!Q25,IF(入力!W25&gt;入力!X25,入力!W25-入力!Q25,入力!X25-入力!Q25))),入力!Y25)</f>
        <v/>
      </c>
      <c r="Z25" s="218" t="str">
        <f>IF(入力!Z25="","",入力!Z25)</f>
        <v/>
      </c>
      <c r="AA25" s="218" t="str">
        <f>IF(入力!AA25="","",入力!AA25)</f>
        <v/>
      </c>
      <c r="AB25" s="218" t="str">
        <f>IF(入力!AB25="", IF(入力!Z25="",IF(入力!AA25="","",入力!AA25-入力!Q25),IF(入力!AA25="",入力!Z25-入力!Q25,IF(入力!Z25&gt;入力!AA25,入力!Z25-入力!Q25,入力!AA25-入力!Q25))),入力!AB25)</f>
        <v/>
      </c>
      <c r="AC25" s="218" t="str">
        <f>IF(入力!AC25="","",入力!AC25)</f>
        <v/>
      </c>
      <c r="AD25" s="218" t="str">
        <f>IF(入力!AD25="","",入力!AD25)</f>
        <v/>
      </c>
      <c r="AE25" s="218" t="str">
        <f>IF(入力!AE25="", IF(入力!AC25="",IF(入力!AD25="","",入力!AD25-入力!Q25),IF(入力!AD25="",入力!AC25-入力!Q25,IF(入力!AC25&gt;入力!AD25,入力!AC25-入力!Q25,入力!AD25-入力!Q25))),入力!AE25)</f>
        <v/>
      </c>
      <c r="AF25" s="218" t="str">
        <f>IF(入力!AF25="","",入力!AF25)</f>
        <v/>
      </c>
      <c r="AG25" s="218" t="str">
        <f>IF(入力!AG25="","",入力!AG25)</f>
        <v/>
      </c>
      <c r="AH25" s="218" t="str">
        <f>IF(入力!AH25="", IF(入力!AF25="",IF(入力!AG25="","",入力!AG25-入力!Q25),IF(入力!AG25="",入力!AF25-入力!Q25,IF(入力!AF25&gt;入力!AG25,入力!AF25-入力!Q25,入力!AG25-入力!Q25))),入力!AH25)</f>
        <v/>
      </c>
      <c r="AI25" s="214" t="str">
        <f>IF(入力!AI25="","",入力!AI25)</f>
        <v/>
      </c>
      <c r="AJ25" s="126" t="str">
        <f>IF(入力!AJ25="","",入力!AJ25)</f>
        <v/>
      </c>
      <c r="AK25" s="209" t="str">
        <f>IF(入力!AK25="","",入力!AK25)</f>
        <v/>
      </c>
      <c r="AL25" s="212" t="str">
        <f>IF(入力!AL25="","",入力!AL25)</f>
        <v/>
      </c>
      <c r="AM25" s="158" t="str">
        <f>IF(入力!AM25="","",入力!AM25)</f>
        <v/>
      </c>
      <c r="AN25" s="164" t="str">
        <f>IF(入力!AN25="","",入力!AN25)</f>
        <v/>
      </c>
      <c r="AO25" s="158" t="str">
        <f>IF(入力!AO25="","",入力!AO25)</f>
        <v/>
      </c>
      <c r="AP25" s="164" t="str">
        <f>IF(入力!AP25="","",入力!AP25)</f>
        <v/>
      </c>
      <c r="AQ25" s="158" t="str">
        <f>IF(入力!AQ25="","",入力!AQ25)</f>
        <v/>
      </c>
      <c r="AR25" s="164" t="str">
        <f>IF(入力!AR25="","",入力!AR25)</f>
        <v/>
      </c>
      <c r="AS25" s="134" t="str">
        <f>IF(入力!AS25="","",入力!AS25)</f>
        <v/>
      </c>
      <c r="AT25" s="329" t="str">
        <f>IF(入力!AT25="","",入力!AT25)</f>
        <v/>
      </c>
      <c r="AU25" s="128" t="str">
        <f>IF(入力!AU25="","",入力!AU25)</f>
        <v/>
      </c>
      <c r="AV25" s="322" t="str">
        <f>IF(入力!AV25="","",入力!AV25)</f>
        <v/>
      </c>
      <c r="AW25" s="128" t="str">
        <f>IF(入力!AW25="","",入力!AW25)</f>
        <v/>
      </c>
      <c r="AX25" s="324" t="str">
        <f>IF(入力!AX25="","",入力!AX25)</f>
        <v/>
      </c>
    </row>
    <row r="26" spans="1:50">
      <c r="A26" s="95">
        <f>IF(入力!A26="","",入力!A26)</f>
        <v>13</v>
      </c>
      <c r="B26" s="189" t="str">
        <f>IF(入力!B26="","",入力!B26)</f>
        <v/>
      </c>
      <c r="C26" s="189" t="str">
        <f>IF(入力!C26="","",入力!C26)</f>
        <v/>
      </c>
      <c r="D26" s="112" t="str">
        <f>IF(入力!D26="","",入力!D26)</f>
        <v/>
      </c>
      <c r="E26" s="362" t="str">
        <f>IF(入力!E26="", IF(D26="","",DATEDIF(D26,入力!$C$3,"Y")),入力!E26)</f>
        <v/>
      </c>
      <c r="F26" s="362" t="str">
        <f>IF(入力!F26="","",入力!F26)</f>
        <v/>
      </c>
      <c r="G26" s="189" t="str">
        <f>IF(入力!G26="","",入力!G26)</f>
        <v/>
      </c>
      <c r="H26" s="189" t="str">
        <f>IF(入力!H26="","",入力!H26)</f>
        <v/>
      </c>
      <c r="I26" s="362" t="str">
        <f>IF(入力!I26="","",入力!I26)</f>
        <v/>
      </c>
      <c r="J26" s="160" t="str">
        <f>IF(入力!J26="","",入力!J26)</f>
        <v/>
      </c>
      <c r="K26" s="161" t="str">
        <f>IF(入力!K26="","",入力!K26)</f>
        <v/>
      </c>
      <c r="L26" s="79" t="str">
        <f>IF(入力!L26="","",入力!L26)</f>
        <v/>
      </c>
      <c r="M26" s="79" t="str">
        <f>IF(入力!M26="","",入力!M26)</f>
        <v/>
      </c>
      <c r="N26" s="79" t="str">
        <f>IF(入力!N26="","",入力!N26)</f>
        <v/>
      </c>
      <c r="O26" s="79" t="str">
        <f>IF(OR(入力!L26="",入力!M26="",入力!N26=""),"",(入力!L26-(入力!L26*(4.57/(1.0868-0.00133*(入力!M26+入力!N26))-4.142)*100)/100))</f>
        <v/>
      </c>
      <c r="P26" s="79" t="str">
        <f>IF(入力!P26="", IF(K26="","",L26/POWER(K26/100,2)),入力!P26)</f>
        <v/>
      </c>
      <c r="Q26" s="194" t="str">
        <f>IF(入力!Q26="","",入力!Q26)</f>
        <v/>
      </c>
      <c r="R26" s="164" t="str">
        <f>IF(入力!R26="","",入力!R26)</f>
        <v/>
      </c>
      <c r="S26" s="280" t="str">
        <f>IF(入力!S26="","",入力!S26)</f>
        <v/>
      </c>
      <c r="T26" s="205" t="str">
        <f>IF(入力!T26="","",入力!T26)</f>
        <v/>
      </c>
      <c r="U26" s="106" t="str">
        <f>IF(入力!U26="","",入力!U26)</f>
        <v/>
      </c>
      <c r="V26" s="107" t="str">
        <f>IF(入力!V26="","",入力!V26)</f>
        <v/>
      </c>
      <c r="W26" s="208" t="str">
        <f>IF(入力!W26="","",入力!W26)</f>
        <v/>
      </c>
      <c r="X26" s="207" t="str">
        <f>IF(入力!X26="","",入力!X26)</f>
        <v/>
      </c>
      <c r="Y26" s="218" t="str">
        <f>IF(入力!Y26="", IF(入力!W26="",IF(入力!X26="","",入力!X26-入力!Q26),IF(入力!X26="",入力!W26-入力!Q26,IF(入力!W26&gt;入力!X26,入力!W26-入力!Q26,入力!X26-入力!Q26))),入力!Y26)</f>
        <v/>
      </c>
      <c r="Z26" s="218" t="str">
        <f>IF(入力!Z26="","",入力!Z26)</f>
        <v/>
      </c>
      <c r="AA26" s="218" t="str">
        <f>IF(入力!AA26="","",入力!AA26)</f>
        <v/>
      </c>
      <c r="AB26" s="218" t="str">
        <f>IF(入力!AB26="", IF(入力!Z26="",IF(入力!AA26="","",入力!AA26-入力!Q26),IF(入力!AA26="",入力!Z26-入力!Q26,IF(入力!Z26&gt;入力!AA26,入力!Z26-入力!Q26,入力!AA26-入力!Q26))),入力!AB26)</f>
        <v/>
      </c>
      <c r="AC26" s="218" t="str">
        <f>IF(入力!AC26="","",入力!AC26)</f>
        <v/>
      </c>
      <c r="AD26" s="218" t="str">
        <f>IF(入力!AD26="","",入力!AD26)</f>
        <v/>
      </c>
      <c r="AE26" s="218" t="str">
        <f>IF(入力!AE26="", IF(入力!AC26="",IF(入力!AD26="","",入力!AD26-入力!Q26),IF(入力!AD26="",入力!AC26-入力!Q26,IF(入力!AC26&gt;入力!AD26,入力!AC26-入力!Q26,入力!AD26-入力!Q26))),入力!AE26)</f>
        <v/>
      </c>
      <c r="AF26" s="218" t="str">
        <f>IF(入力!AF26="","",入力!AF26)</f>
        <v/>
      </c>
      <c r="AG26" s="218" t="str">
        <f>IF(入力!AG26="","",入力!AG26)</f>
        <v/>
      </c>
      <c r="AH26" s="218" t="str">
        <f>IF(入力!AH26="", IF(入力!AF26="",IF(入力!AG26="","",入力!AG26-入力!Q26),IF(入力!AG26="",入力!AF26-入力!Q26,IF(入力!AF26&gt;入力!AG26,入力!AF26-入力!Q26,入力!AG26-入力!Q26))),入力!AH26)</f>
        <v/>
      </c>
      <c r="AI26" s="214" t="str">
        <f>IF(入力!AI26="","",入力!AI26)</f>
        <v/>
      </c>
      <c r="AJ26" s="126" t="str">
        <f>IF(入力!AJ26="","",入力!AJ26)</f>
        <v/>
      </c>
      <c r="AK26" s="209" t="str">
        <f>IF(入力!AK26="","",入力!AK26)</f>
        <v/>
      </c>
      <c r="AL26" s="212" t="str">
        <f>IF(入力!AL26="","",入力!AL26)</f>
        <v/>
      </c>
      <c r="AM26" s="158" t="str">
        <f>IF(入力!AM26="","",入力!AM26)</f>
        <v/>
      </c>
      <c r="AN26" s="164" t="str">
        <f>IF(入力!AN26="","",入力!AN26)</f>
        <v/>
      </c>
      <c r="AO26" s="158" t="str">
        <f>IF(入力!AO26="","",入力!AO26)</f>
        <v/>
      </c>
      <c r="AP26" s="164" t="str">
        <f>IF(入力!AP26="","",入力!AP26)</f>
        <v/>
      </c>
      <c r="AQ26" s="158" t="str">
        <f>IF(入力!AQ26="","",入力!AQ26)</f>
        <v/>
      </c>
      <c r="AR26" s="164" t="str">
        <f>IF(入力!AR26="","",入力!AR26)</f>
        <v/>
      </c>
      <c r="AS26" s="134" t="str">
        <f>IF(入力!AS26="","",入力!AS26)</f>
        <v/>
      </c>
      <c r="AT26" s="329" t="str">
        <f>IF(入力!AT26="","",入力!AT26)</f>
        <v/>
      </c>
      <c r="AU26" s="128" t="str">
        <f>IF(入力!AU26="","",入力!AU26)</f>
        <v/>
      </c>
      <c r="AV26" s="322" t="str">
        <f>IF(入力!AV26="","",入力!AV26)</f>
        <v/>
      </c>
      <c r="AW26" s="128" t="str">
        <f>IF(入力!AW26="","",入力!AW26)</f>
        <v/>
      </c>
      <c r="AX26" s="324" t="str">
        <f>IF(入力!AX26="","",入力!AX26)</f>
        <v/>
      </c>
    </row>
    <row r="27" spans="1:50">
      <c r="A27" s="95">
        <f>IF(入力!A27="","",入力!A27)</f>
        <v>14</v>
      </c>
      <c r="B27" s="189" t="str">
        <f>IF(入力!B27="","",入力!B27)</f>
        <v/>
      </c>
      <c r="C27" s="189" t="str">
        <f>IF(入力!C27="","",入力!C27)</f>
        <v/>
      </c>
      <c r="D27" s="112" t="str">
        <f>IF(入力!D27="","",入力!D27)</f>
        <v/>
      </c>
      <c r="E27" s="362" t="str">
        <f>IF(入力!E27="", IF(D27="","",DATEDIF(D27,入力!$C$3,"Y")),入力!E27)</f>
        <v/>
      </c>
      <c r="F27" s="362" t="str">
        <f>IF(入力!F27="","",入力!F27)</f>
        <v/>
      </c>
      <c r="G27" s="189" t="str">
        <f>IF(入力!G27="","",入力!G27)</f>
        <v/>
      </c>
      <c r="H27" s="189" t="str">
        <f>IF(入力!H27="","",入力!H27)</f>
        <v/>
      </c>
      <c r="I27" s="362" t="str">
        <f>IF(入力!I27="","",入力!I27)</f>
        <v/>
      </c>
      <c r="J27" s="160" t="str">
        <f>IF(入力!J27="","",入力!J27)</f>
        <v/>
      </c>
      <c r="K27" s="161" t="str">
        <f>IF(入力!K27="","",入力!K27)</f>
        <v/>
      </c>
      <c r="L27" s="79" t="str">
        <f>IF(入力!L27="","",入力!L27)</f>
        <v/>
      </c>
      <c r="M27" s="79" t="str">
        <f>IF(入力!M27="","",入力!M27)</f>
        <v/>
      </c>
      <c r="N27" s="79" t="str">
        <f>IF(入力!N27="","",入力!N27)</f>
        <v/>
      </c>
      <c r="O27" s="79" t="str">
        <f>IF(OR(入力!L27="",入力!M27="",入力!N27=""),"",(入力!L27-(入力!L27*(4.57/(1.0868-0.00133*(入力!M27+入力!N27))-4.142)*100)/100))</f>
        <v/>
      </c>
      <c r="P27" s="79" t="str">
        <f>IF(入力!P27="", IF(K27="","",L27/POWER(K27/100,2)),入力!P27)</f>
        <v/>
      </c>
      <c r="Q27" s="194" t="str">
        <f>IF(入力!Q27="","",入力!Q27)</f>
        <v/>
      </c>
      <c r="R27" s="164" t="str">
        <f>IF(入力!R27="","",入力!R27)</f>
        <v/>
      </c>
      <c r="S27" s="280" t="str">
        <f>IF(入力!S27="","",入力!S27)</f>
        <v/>
      </c>
      <c r="T27" s="205" t="str">
        <f>IF(入力!T27="","",入力!T27)</f>
        <v/>
      </c>
      <c r="U27" s="106" t="str">
        <f>IF(入力!U27="","",入力!U27)</f>
        <v/>
      </c>
      <c r="V27" s="107" t="str">
        <f>IF(入力!V27="","",入力!V27)</f>
        <v/>
      </c>
      <c r="W27" s="208" t="str">
        <f>IF(入力!W27="","",入力!W27)</f>
        <v/>
      </c>
      <c r="X27" s="207" t="str">
        <f>IF(入力!X27="","",入力!X27)</f>
        <v/>
      </c>
      <c r="Y27" s="218" t="str">
        <f>IF(入力!Y27="", IF(入力!W27="",IF(入力!X27="","",入力!X27-入力!Q27),IF(入力!X27="",入力!W27-入力!Q27,IF(入力!W27&gt;入力!X27,入力!W27-入力!Q27,入力!X27-入力!Q27))),入力!Y27)</f>
        <v/>
      </c>
      <c r="Z27" s="218" t="str">
        <f>IF(入力!Z27="","",入力!Z27)</f>
        <v/>
      </c>
      <c r="AA27" s="218" t="str">
        <f>IF(入力!AA27="","",入力!AA27)</f>
        <v/>
      </c>
      <c r="AB27" s="218" t="str">
        <f>IF(入力!AB27="", IF(入力!Z27="",IF(入力!AA27="","",入力!AA27-入力!Q27),IF(入力!AA27="",入力!Z27-入力!Q27,IF(入力!Z27&gt;入力!AA27,入力!Z27-入力!Q27,入力!AA27-入力!Q27))),入力!AB27)</f>
        <v/>
      </c>
      <c r="AC27" s="218" t="str">
        <f>IF(入力!AC27="","",入力!AC27)</f>
        <v/>
      </c>
      <c r="AD27" s="218" t="str">
        <f>IF(入力!AD27="","",入力!AD27)</f>
        <v/>
      </c>
      <c r="AE27" s="218" t="str">
        <f>IF(入力!AE27="", IF(入力!AC27="",IF(入力!AD27="","",入力!AD27-入力!Q27),IF(入力!AD27="",入力!AC27-入力!Q27,IF(入力!AC27&gt;入力!AD27,入力!AC27-入力!Q27,入力!AD27-入力!Q27))),入力!AE27)</f>
        <v/>
      </c>
      <c r="AF27" s="218" t="str">
        <f>IF(入力!AF27="","",入力!AF27)</f>
        <v/>
      </c>
      <c r="AG27" s="218" t="str">
        <f>IF(入力!AG27="","",入力!AG27)</f>
        <v/>
      </c>
      <c r="AH27" s="218" t="str">
        <f>IF(入力!AH27="", IF(入力!AF27="",IF(入力!AG27="","",入力!AG27-入力!Q27),IF(入力!AG27="",入力!AF27-入力!Q27,IF(入力!AF27&gt;入力!AG27,入力!AF27-入力!Q27,入力!AG27-入力!Q27))),入力!AH27)</f>
        <v/>
      </c>
      <c r="AI27" s="214" t="str">
        <f>IF(入力!AI27="","",入力!AI27)</f>
        <v/>
      </c>
      <c r="AJ27" s="126" t="str">
        <f>IF(入力!AJ27="","",入力!AJ27)</f>
        <v/>
      </c>
      <c r="AK27" s="209" t="str">
        <f>IF(入力!AK27="","",入力!AK27)</f>
        <v/>
      </c>
      <c r="AL27" s="212" t="str">
        <f>IF(入力!AL27="","",入力!AL27)</f>
        <v/>
      </c>
      <c r="AM27" s="158" t="str">
        <f>IF(入力!AM27="","",入力!AM27)</f>
        <v/>
      </c>
      <c r="AN27" s="164" t="str">
        <f>IF(入力!AN27="","",入力!AN27)</f>
        <v/>
      </c>
      <c r="AO27" s="158" t="str">
        <f>IF(入力!AO27="","",入力!AO27)</f>
        <v/>
      </c>
      <c r="AP27" s="164" t="str">
        <f>IF(入力!AP27="","",入力!AP27)</f>
        <v/>
      </c>
      <c r="AQ27" s="158" t="str">
        <f>IF(入力!AQ27="","",入力!AQ27)</f>
        <v/>
      </c>
      <c r="AR27" s="164" t="str">
        <f>IF(入力!AR27="","",入力!AR27)</f>
        <v/>
      </c>
      <c r="AS27" s="134" t="str">
        <f>IF(入力!AS27="","",入力!AS27)</f>
        <v/>
      </c>
      <c r="AT27" s="329" t="str">
        <f>IF(入力!AT27="","",入力!AT27)</f>
        <v/>
      </c>
      <c r="AU27" s="128" t="str">
        <f>IF(入力!AU27="","",入力!AU27)</f>
        <v/>
      </c>
      <c r="AV27" s="322" t="str">
        <f>IF(入力!AV27="","",入力!AV27)</f>
        <v/>
      </c>
      <c r="AW27" s="128" t="str">
        <f>IF(入力!AW27="","",入力!AW27)</f>
        <v/>
      </c>
      <c r="AX27" s="324" t="str">
        <f>IF(入力!AX27="","",入力!AX27)</f>
        <v/>
      </c>
    </row>
    <row r="28" spans="1:50">
      <c r="A28" s="95">
        <f>IF(入力!A28="","",入力!A28)</f>
        <v>15</v>
      </c>
      <c r="B28" s="189" t="str">
        <f>IF(入力!B28="","",入力!B28)</f>
        <v/>
      </c>
      <c r="C28" s="189" t="str">
        <f>IF(入力!C28="","",入力!C28)</f>
        <v/>
      </c>
      <c r="D28" s="112" t="str">
        <f>IF(入力!D28="","",入力!D28)</f>
        <v/>
      </c>
      <c r="E28" s="362" t="str">
        <f>IF(入力!E28="", IF(D28="","",DATEDIF(D28,入力!$C$3,"Y")),入力!E28)</f>
        <v/>
      </c>
      <c r="F28" s="362" t="str">
        <f>IF(入力!F28="","",入力!F28)</f>
        <v/>
      </c>
      <c r="G28" s="189" t="str">
        <f>IF(入力!G28="","",入力!G28)</f>
        <v/>
      </c>
      <c r="H28" s="189" t="str">
        <f>IF(入力!H28="","",入力!H28)</f>
        <v/>
      </c>
      <c r="I28" s="362" t="str">
        <f>IF(入力!I28="","",入力!I28)</f>
        <v/>
      </c>
      <c r="J28" s="160" t="str">
        <f>IF(入力!J28="","",入力!J28)</f>
        <v/>
      </c>
      <c r="K28" s="161" t="str">
        <f>IF(入力!K28="","",入力!K28)</f>
        <v/>
      </c>
      <c r="L28" s="79" t="str">
        <f>IF(入力!L28="","",入力!L28)</f>
        <v/>
      </c>
      <c r="M28" s="79" t="str">
        <f>IF(入力!M28="","",入力!M28)</f>
        <v/>
      </c>
      <c r="N28" s="79" t="str">
        <f>IF(入力!N28="","",入力!N28)</f>
        <v/>
      </c>
      <c r="O28" s="79" t="str">
        <f>IF(OR(入力!L28="",入力!M28="",入力!N28=""),"",(入力!L28-(入力!L28*(4.57/(1.0868-0.00133*(入力!M28+入力!N28))-4.142)*100)/100))</f>
        <v/>
      </c>
      <c r="P28" s="79" t="str">
        <f>IF(入力!P28="", IF(K28="","",L28/POWER(K28/100,2)),入力!P28)</f>
        <v/>
      </c>
      <c r="Q28" s="194" t="str">
        <f>IF(入力!Q28="","",入力!Q28)</f>
        <v/>
      </c>
      <c r="R28" s="164" t="str">
        <f>IF(入力!R28="","",入力!R28)</f>
        <v/>
      </c>
      <c r="S28" s="280" t="str">
        <f>IF(入力!S28="","",入力!S28)</f>
        <v/>
      </c>
      <c r="T28" s="205" t="str">
        <f>IF(入力!T28="","",入力!T28)</f>
        <v/>
      </c>
      <c r="U28" s="106" t="str">
        <f>IF(入力!U28="","",入力!U28)</f>
        <v/>
      </c>
      <c r="V28" s="107" t="str">
        <f>IF(入力!V28="","",入力!V28)</f>
        <v/>
      </c>
      <c r="W28" s="208" t="str">
        <f>IF(入力!W28="","",入力!W28)</f>
        <v/>
      </c>
      <c r="X28" s="207" t="str">
        <f>IF(入力!X28="","",入力!X28)</f>
        <v/>
      </c>
      <c r="Y28" s="218" t="str">
        <f>IF(入力!Y28="", IF(入力!W28="",IF(入力!X28="","",入力!X28-入力!Q28),IF(入力!X28="",入力!W28-入力!Q28,IF(入力!W28&gt;入力!X28,入力!W28-入力!Q28,入力!X28-入力!Q28))),入力!Y28)</f>
        <v/>
      </c>
      <c r="Z28" s="218" t="str">
        <f>IF(入力!Z28="","",入力!Z28)</f>
        <v/>
      </c>
      <c r="AA28" s="218" t="str">
        <f>IF(入力!AA28="","",入力!AA28)</f>
        <v/>
      </c>
      <c r="AB28" s="218" t="str">
        <f>IF(入力!AB28="", IF(入力!Z28="",IF(入力!AA28="","",入力!AA28-入力!Q28),IF(入力!AA28="",入力!Z28-入力!Q28,IF(入力!Z28&gt;入力!AA28,入力!Z28-入力!Q28,入力!AA28-入力!Q28))),入力!AB28)</f>
        <v/>
      </c>
      <c r="AC28" s="218" t="str">
        <f>IF(入力!AC28="","",入力!AC28)</f>
        <v/>
      </c>
      <c r="AD28" s="218" t="str">
        <f>IF(入力!AD28="","",入力!AD28)</f>
        <v/>
      </c>
      <c r="AE28" s="218" t="str">
        <f>IF(入力!AE28="", IF(入力!AC28="",IF(入力!AD28="","",入力!AD28-入力!Q28),IF(入力!AD28="",入力!AC28-入力!Q28,IF(入力!AC28&gt;入力!AD28,入力!AC28-入力!Q28,入力!AD28-入力!Q28))),入力!AE28)</f>
        <v/>
      </c>
      <c r="AF28" s="218" t="str">
        <f>IF(入力!AF28="","",入力!AF28)</f>
        <v/>
      </c>
      <c r="AG28" s="218" t="str">
        <f>IF(入力!AG28="","",入力!AG28)</f>
        <v/>
      </c>
      <c r="AH28" s="218" t="str">
        <f>IF(入力!AH28="", IF(入力!AF28="",IF(入力!AG28="","",入力!AG28-入力!Q28),IF(入力!AG28="",入力!AF28-入力!Q28,IF(入力!AF28&gt;入力!AG28,入力!AF28-入力!Q28,入力!AG28-入力!Q28))),入力!AH28)</f>
        <v/>
      </c>
      <c r="AI28" s="214" t="str">
        <f>IF(入力!AI28="","",入力!AI28)</f>
        <v/>
      </c>
      <c r="AJ28" s="126" t="str">
        <f>IF(入力!AJ28="","",入力!AJ28)</f>
        <v/>
      </c>
      <c r="AK28" s="209" t="str">
        <f>IF(入力!AK28="","",入力!AK28)</f>
        <v/>
      </c>
      <c r="AL28" s="257" t="str">
        <f>IF(入力!AL28="","",入力!AL28)</f>
        <v/>
      </c>
      <c r="AM28" s="158" t="str">
        <f>IF(入力!AM28="","",入力!AM28)</f>
        <v/>
      </c>
      <c r="AN28" s="164" t="str">
        <f>IF(入力!AN28="","",入力!AN28)</f>
        <v/>
      </c>
      <c r="AO28" s="158" t="str">
        <f>IF(入力!AO28="","",入力!AO28)</f>
        <v/>
      </c>
      <c r="AP28" s="164" t="str">
        <f>IF(入力!AP28="","",入力!AP28)</f>
        <v/>
      </c>
      <c r="AQ28" s="158" t="str">
        <f>IF(入力!AQ28="","",入力!AQ28)</f>
        <v/>
      </c>
      <c r="AR28" s="164" t="str">
        <f>IF(入力!AR28="","",入力!AR28)</f>
        <v/>
      </c>
      <c r="AS28" s="134" t="str">
        <f>IF(入力!AS28="","",入力!AS28)</f>
        <v/>
      </c>
      <c r="AT28" s="329" t="str">
        <f>IF(入力!AT28="","",入力!AT28)</f>
        <v/>
      </c>
      <c r="AU28" s="128" t="str">
        <f>IF(入力!AU28="","",入力!AU28)</f>
        <v/>
      </c>
      <c r="AV28" s="322" t="str">
        <f>IF(入力!AV28="","",入力!AV28)</f>
        <v/>
      </c>
      <c r="AW28" s="128" t="str">
        <f>IF(入力!AW28="","",入力!AW28)</f>
        <v/>
      </c>
      <c r="AX28" s="324" t="str">
        <f>IF(入力!AX28="","",入力!AX28)</f>
        <v/>
      </c>
    </row>
    <row r="29" spans="1:50">
      <c r="A29" s="95">
        <f>IF(入力!A29="","",入力!A29)</f>
        <v>16</v>
      </c>
      <c r="B29" s="189" t="str">
        <f>IF(入力!B29="","",入力!B29)</f>
        <v/>
      </c>
      <c r="C29" s="189" t="str">
        <f>IF(入力!C29="","",入力!C29)</f>
        <v/>
      </c>
      <c r="D29" s="112" t="str">
        <f>IF(入力!D29="","",入力!D29)</f>
        <v/>
      </c>
      <c r="E29" s="362" t="str">
        <f>IF(入力!E29="", IF(D29="","",DATEDIF(D29,入力!$C$3,"Y")),入力!E29)</f>
        <v/>
      </c>
      <c r="F29" s="362" t="str">
        <f>IF(入力!F29="","",入力!F29)</f>
        <v/>
      </c>
      <c r="G29" s="189" t="str">
        <f>IF(入力!G29="","",入力!G29)</f>
        <v/>
      </c>
      <c r="H29" s="189" t="str">
        <f>IF(入力!H29="","",入力!H29)</f>
        <v/>
      </c>
      <c r="I29" s="362" t="str">
        <f>IF(入力!I29="","",入力!I29)</f>
        <v/>
      </c>
      <c r="J29" s="160" t="str">
        <f>IF(入力!J29="","",入力!J29)</f>
        <v/>
      </c>
      <c r="K29" s="161" t="str">
        <f>IF(入力!K29="","",入力!K29)</f>
        <v/>
      </c>
      <c r="L29" s="79" t="str">
        <f>IF(入力!L29="","",入力!L29)</f>
        <v/>
      </c>
      <c r="M29" s="79" t="str">
        <f>IF(入力!M29="","",入力!M29)</f>
        <v/>
      </c>
      <c r="N29" s="79" t="str">
        <f>IF(入力!N29="","",入力!N29)</f>
        <v/>
      </c>
      <c r="O29" s="79" t="str">
        <f>IF(OR(入力!L29="",入力!M29="",入力!N29=""),"",(入力!L29-(入力!L29*(4.57/(1.0868-0.00133*(入力!M29+入力!N29))-4.142)*100)/100))</f>
        <v/>
      </c>
      <c r="P29" s="79" t="str">
        <f>IF(入力!P29="", IF(K29="","",L29/POWER(K29/100,2)),入力!P29)</f>
        <v/>
      </c>
      <c r="Q29" s="194" t="str">
        <f>IF(入力!Q29="","",入力!Q29)</f>
        <v/>
      </c>
      <c r="R29" s="164" t="str">
        <f>IF(入力!R29="","",入力!R29)</f>
        <v/>
      </c>
      <c r="S29" s="280" t="str">
        <f>IF(入力!S29="","",入力!S29)</f>
        <v/>
      </c>
      <c r="T29" s="205" t="str">
        <f>IF(入力!T29="","",入力!T29)</f>
        <v/>
      </c>
      <c r="U29" s="106" t="str">
        <f>IF(入力!U29="","",入力!U29)</f>
        <v/>
      </c>
      <c r="V29" s="107" t="str">
        <f>IF(入力!V29="","",入力!V29)</f>
        <v/>
      </c>
      <c r="W29" s="208" t="str">
        <f>IF(入力!W29="","",入力!W29)</f>
        <v/>
      </c>
      <c r="X29" s="207" t="str">
        <f>IF(入力!X29="","",入力!X29)</f>
        <v/>
      </c>
      <c r="Y29" s="218" t="str">
        <f>IF(入力!Y29="", IF(入力!W29="",IF(入力!X29="","",入力!X29-入力!Q29),IF(入力!X29="",入力!W29-入力!Q29,IF(入力!W29&gt;入力!X29,入力!W29-入力!Q29,入力!X29-入力!Q29))),入力!Y29)</f>
        <v/>
      </c>
      <c r="Z29" s="218" t="str">
        <f>IF(入力!Z29="","",入力!Z29)</f>
        <v/>
      </c>
      <c r="AA29" s="218" t="str">
        <f>IF(入力!AA29="","",入力!AA29)</f>
        <v/>
      </c>
      <c r="AB29" s="218" t="str">
        <f>IF(入力!AB29="", IF(入力!Z29="",IF(入力!AA29="","",入力!AA29-入力!Q29),IF(入力!AA29="",入力!Z29-入力!Q29,IF(入力!Z29&gt;入力!AA29,入力!Z29-入力!Q29,入力!AA29-入力!Q29))),入力!AB29)</f>
        <v/>
      </c>
      <c r="AC29" s="218" t="str">
        <f>IF(入力!AC29="","",入力!AC29)</f>
        <v/>
      </c>
      <c r="AD29" s="218" t="str">
        <f>IF(入力!AD29="","",入力!AD29)</f>
        <v/>
      </c>
      <c r="AE29" s="218" t="str">
        <f>IF(入力!AE29="", IF(入力!AC29="",IF(入力!AD29="","",入力!AD29-入力!Q29),IF(入力!AD29="",入力!AC29-入力!Q29,IF(入力!AC29&gt;入力!AD29,入力!AC29-入力!Q29,入力!AD29-入力!Q29))),入力!AE29)</f>
        <v/>
      </c>
      <c r="AF29" s="218" t="str">
        <f>IF(入力!AF29="","",入力!AF29)</f>
        <v/>
      </c>
      <c r="AG29" s="218" t="str">
        <f>IF(入力!AG29="","",入力!AG29)</f>
        <v/>
      </c>
      <c r="AH29" s="218" t="str">
        <f>IF(入力!AH29="", IF(入力!AF29="",IF(入力!AG29="","",入力!AG29-入力!Q29),IF(入力!AG29="",入力!AF29-入力!Q29,IF(入力!AF29&gt;入力!AG29,入力!AF29-入力!Q29,入力!AG29-入力!Q29))),入力!AH29)</f>
        <v/>
      </c>
      <c r="AI29" s="214" t="str">
        <f>IF(入力!AI29="","",入力!AI29)</f>
        <v/>
      </c>
      <c r="AJ29" s="126" t="str">
        <f>IF(入力!AJ29="","",入力!AJ29)</f>
        <v/>
      </c>
      <c r="AK29" s="209" t="str">
        <f>IF(入力!AK29="","",入力!AK29)</f>
        <v/>
      </c>
      <c r="AL29" s="212" t="str">
        <f>IF(入力!AL29="","",入力!AL29)</f>
        <v/>
      </c>
      <c r="AM29" s="158" t="str">
        <f>IF(入力!AM29="","",入力!AM29)</f>
        <v/>
      </c>
      <c r="AN29" s="164" t="str">
        <f>IF(入力!AN29="","",入力!AN29)</f>
        <v/>
      </c>
      <c r="AO29" s="158" t="str">
        <f>IF(入力!AO29="","",入力!AO29)</f>
        <v/>
      </c>
      <c r="AP29" s="164" t="str">
        <f>IF(入力!AP29="","",入力!AP29)</f>
        <v/>
      </c>
      <c r="AQ29" s="158" t="str">
        <f>IF(入力!AQ29="","",入力!AQ29)</f>
        <v/>
      </c>
      <c r="AR29" s="164" t="str">
        <f>IF(入力!AR29="","",入力!AR29)</f>
        <v/>
      </c>
      <c r="AS29" s="134" t="str">
        <f>IF(入力!AS29="","",入力!AS29)</f>
        <v/>
      </c>
      <c r="AT29" s="329" t="str">
        <f>IF(入力!AT29="","",入力!AT29)</f>
        <v/>
      </c>
      <c r="AU29" s="128" t="str">
        <f>IF(入力!AU29="","",入力!AU29)</f>
        <v/>
      </c>
      <c r="AV29" s="322" t="str">
        <f>IF(入力!AV29="","",入力!AV29)</f>
        <v/>
      </c>
      <c r="AW29" s="128" t="str">
        <f>IF(入力!AW29="","",入力!AW29)</f>
        <v/>
      </c>
      <c r="AX29" s="324" t="str">
        <f>IF(入力!AX29="","",入力!AX29)</f>
        <v/>
      </c>
    </row>
    <row r="30" spans="1:50">
      <c r="A30" s="95">
        <f>IF(入力!A30="","",入力!A30)</f>
        <v>17</v>
      </c>
      <c r="B30" s="189" t="str">
        <f>IF(入力!B30="","",入力!B30)</f>
        <v/>
      </c>
      <c r="C30" s="189" t="str">
        <f>IF(入力!C30="","",入力!C30)</f>
        <v/>
      </c>
      <c r="D30" s="112" t="str">
        <f>IF(入力!D30="","",入力!D30)</f>
        <v/>
      </c>
      <c r="E30" s="362" t="str">
        <f>IF(入力!E30="", IF(D30="","",DATEDIF(D30,入力!$C$3,"Y")),入力!E30)</f>
        <v/>
      </c>
      <c r="F30" s="362" t="str">
        <f>IF(入力!F30="","",入力!F30)</f>
        <v/>
      </c>
      <c r="G30" s="189" t="str">
        <f>IF(入力!G30="","",入力!G30)</f>
        <v/>
      </c>
      <c r="H30" s="189" t="str">
        <f>IF(入力!H30="","",入力!H30)</f>
        <v/>
      </c>
      <c r="I30" s="362" t="str">
        <f>IF(入力!I30="","",入力!I30)</f>
        <v/>
      </c>
      <c r="J30" s="160" t="str">
        <f>IF(入力!J30="","",入力!J30)</f>
        <v/>
      </c>
      <c r="K30" s="161" t="str">
        <f>IF(入力!K30="","",入力!K30)</f>
        <v/>
      </c>
      <c r="L30" s="79" t="str">
        <f>IF(入力!L30="","",入力!L30)</f>
        <v/>
      </c>
      <c r="M30" s="79" t="str">
        <f>IF(入力!M30="","",入力!M30)</f>
        <v/>
      </c>
      <c r="N30" s="79" t="str">
        <f>IF(入力!N30="","",入力!N30)</f>
        <v/>
      </c>
      <c r="O30" s="79" t="str">
        <f>IF(OR(入力!L30="",入力!M30="",入力!N30=""),"",(入力!L30-(入力!L30*(4.57/(1.0868-0.00133*(入力!M30+入力!N30))-4.142)*100)/100))</f>
        <v/>
      </c>
      <c r="P30" s="79" t="str">
        <f>IF(入力!P30="", IF(K30="","",L30/POWER(K30/100,2)),入力!P30)</f>
        <v/>
      </c>
      <c r="Q30" s="194" t="str">
        <f>IF(入力!Q30="","",入力!Q30)</f>
        <v/>
      </c>
      <c r="R30" s="164" t="str">
        <f>IF(入力!R30="","",入力!R30)</f>
        <v/>
      </c>
      <c r="S30" s="280" t="str">
        <f>IF(入力!S30="","",入力!S30)</f>
        <v/>
      </c>
      <c r="T30" s="205" t="str">
        <f>IF(入力!T30="","",入力!T30)</f>
        <v/>
      </c>
      <c r="U30" s="106" t="str">
        <f>IF(入力!U30="","",入力!U30)</f>
        <v/>
      </c>
      <c r="V30" s="107" t="str">
        <f>IF(入力!V30="","",入力!V30)</f>
        <v/>
      </c>
      <c r="W30" s="208" t="str">
        <f>IF(入力!W30="","",入力!W30)</f>
        <v/>
      </c>
      <c r="X30" s="207" t="str">
        <f>IF(入力!X30="","",入力!X30)</f>
        <v/>
      </c>
      <c r="Y30" s="218" t="str">
        <f>IF(入力!Y30="", IF(入力!W30="",IF(入力!X30="","",入力!X30-入力!Q30),IF(入力!X30="",入力!W30-入力!Q30,IF(入力!W30&gt;入力!X30,入力!W30-入力!Q30,入力!X30-入力!Q30))),入力!Y30)</f>
        <v/>
      </c>
      <c r="Z30" s="218" t="str">
        <f>IF(入力!Z30="","",入力!Z30)</f>
        <v/>
      </c>
      <c r="AA30" s="218" t="str">
        <f>IF(入力!AA30="","",入力!AA30)</f>
        <v/>
      </c>
      <c r="AB30" s="218" t="str">
        <f>IF(入力!AB30="", IF(入力!Z30="",IF(入力!AA30="","",入力!AA30-入力!Q30),IF(入力!AA30="",入力!Z30-入力!Q30,IF(入力!Z30&gt;入力!AA30,入力!Z30-入力!Q30,入力!AA30-入力!Q30))),入力!AB30)</f>
        <v/>
      </c>
      <c r="AC30" s="218" t="str">
        <f>IF(入力!AC30="","",入力!AC30)</f>
        <v/>
      </c>
      <c r="AD30" s="218" t="str">
        <f>IF(入力!AD30="","",入力!AD30)</f>
        <v/>
      </c>
      <c r="AE30" s="218" t="str">
        <f>IF(入力!AE30="", IF(入力!AC30="",IF(入力!AD30="","",入力!AD30-入力!Q30),IF(入力!AD30="",入力!AC30-入力!Q30,IF(入力!AC30&gt;入力!AD30,入力!AC30-入力!Q30,入力!AD30-入力!Q30))),入力!AE30)</f>
        <v/>
      </c>
      <c r="AF30" s="218" t="str">
        <f>IF(入力!AF30="","",入力!AF30)</f>
        <v/>
      </c>
      <c r="AG30" s="218" t="str">
        <f>IF(入力!AG30="","",入力!AG30)</f>
        <v/>
      </c>
      <c r="AH30" s="218" t="str">
        <f>IF(入力!AH30="", IF(入力!AF30="",IF(入力!AG30="","",入力!AG30-入力!Q30),IF(入力!AG30="",入力!AF30-入力!Q30,IF(入力!AF30&gt;入力!AG30,入力!AF30-入力!Q30,入力!AG30-入力!Q30))),入力!AH30)</f>
        <v/>
      </c>
      <c r="AI30" s="214" t="str">
        <f>IF(入力!AI30="","",入力!AI30)</f>
        <v/>
      </c>
      <c r="AJ30" s="126" t="str">
        <f>IF(入力!AJ30="","",入力!AJ30)</f>
        <v/>
      </c>
      <c r="AK30" s="209" t="str">
        <f>IF(入力!AK30="","",入力!AK30)</f>
        <v/>
      </c>
      <c r="AL30" s="282" t="str">
        <f>IF(入力!AL30="","",入力!AL30)</f>
        <v/>
      </c>
      <c r="AM30" s="161" t="str">
        <f>IF(入力!AM30="","",入力!AM30)</f>
        <v/>
      </c>
      <c r="AN30" s="164" t="str">
        <f>IF(入力!AN30="","",入力!AN30)</f>
        <v/>
      </c>
      <c r="AO30" s="158" t="str">
        <f>IF(入力!AO30="","",入力!AO30)</f>
        <v/>
      </c>
      <c r="AP30" s="164" t="str">
        <f>IF(入力!AP30="","",入力!AP30)</f>
        <v/>
      </c>
      <c r="AQ30" s="158" t="str">
        <f>IF(入力!AQ30="","",入力!AQ30)</f>
        <v/>
      </c>
      <c r="AR30" s="164" t="str">
        <f>IF(入力!AR30="","",入力!AR30)</f>
        <v/>
      </c>
      <c r="AS30" s="134" t="str">
        <f>IF(入力!AS30="","",入力!AS30)</f>
        <v/>
      </c>
      <c r="AT30" s="329" t="str">
        <f>IF(入力!AT30="","",入力!AT30)</f>
        <v/>
      </c>
      <c r="AU30" s="128" t="str">
        <f>IF(入力!AU30="","",入力!AU30)</f>
        <v/>
      </c>
      <c r="AV30" s="322" t="str">
        <f>IF(入力!AV30="","",入力!AV30)</f>
        <v/>
      </c>
      <c r="AW30" s="128" t="str">
        <f>IF(入力!AW30="","",入力!AW30)</f>
        <v/>
      </c>
      <c r="AX30" s="324" t="str">
        <f>IF(入力!AX30="","",入力!AX30)</f>
        <v/>
      </c>
    </row>
    <row r="31" spans="1:50">
      <c r="A31" s="95">
        <f>IF(入力!A31="","",入力!A31)</f>
        <v>18</v>
      </c>
      <c r="B31" s="189" t="str">
        <f>IF(入力!B31="","",入力!B31)</f>
        <v/>
      </c>
      <c r="C31" s="189" t="str">
        <f>IF(入力!C31="","",入力!C31)</f>
        <v/>
      </c>
      <c r="D31" s="112" t="str">
        <f>IF(入力!D31="","",入力!D31)</f>
        <v/>
      </c>
      <c r="E31" s="362" t="str">
        <f>IF(入力!E31="", IF(D31="","",DATEDIF(D31,入力!$C$3,"Y")),入力!E31)</f>
        <v/>
      </c>
      <c r="F31" s="362" t="str">
        <f>IF(入力!F31="","",入力!F31)</f>
        <v/>
      </c>
      <c r="G31" s="189" t="str">
        <f>IF(入力!G31="","",入力!G31)</f>
        <v/>
      </c>
      <c r="H31" s="189" t="str">
        <f>IF(入力!H31="","",入力!H31)</f>
        <v/>
      </c>
      <c r="I31" s="362" t="str">
        <f>IF(入力!I31="","",入力!I31)</f>
        <v/>
      </c>
      <c r="J31" s="160" t="str">
        <f>IF(入力!J31="","",入力!J31)</f>
        <v/>
      </c>
      <c r="K31" s="161" t="str">
        <f>IF(入力!K31="","",入力!K31)</f>
        <v/>
      </c>
      <c r="L31" s="79" t="str">
        <f>IF(入力!L31="","",入力!L31)</f>
        <v/>
      </c>
      <c r="M31" s="79" t="str">
        <f>IF(入力!M31="","",入力!M31)</f>
        <v/>
      </c>
      <c r="N31" s="79" t="str">
        <f>IF(入力!N31="","",入力!N31)</f>
        <v/>
      </c>
      <c r="O31" s="79" t="str">
        <f>IF(OR(入力!L31="",入力!M31="",入力!N31=""),"",(入力!L31-(入力!L31*(4.57/(1.0868-0.00133*(入力!M31+入力!N31))-4.142)*100)/100))</f>
        <v/>
      </c>
      <c r="P31" s="79" t="str">
        <f>IF(入力!P31="", IF(K31="","",L31/POWER(K31/100,2)),入力!P31)</f>
        <v/>
      </c>
      <c r="Q31" s="194" t="str">
        <f>IF(入力!Q31="","",入力!Q31)</f>
        <v/>
      </c>
      <c r="R31" s="164" t="str">
        <f>IF(入力!R31="","",入力!R31)</f>
        <v/>
      </c>
      <c r="S31" s="280" t="str">
        <f>IF(入力!S31="","",入力!S31)</f>
        <v/>
      </c>
      <c r="T31" s="205" t="str">
        <f>IF(入力!T31="","",入力!T31)</f>
        <v/>
      </c>
      <c r="U31" s="106" t="str">
        <f>IF(入力!U31="","",入力!U31)</f>
        <v/>
      </c>
      <c r="V31" s="107" t="str">
        <f>IF(入力!V31="","",入力!V31)</f>
        <v/>
      </c>
      <c r="W31" s="208" t="str">
        <f>IF(入力!W31="","",入力!W31)</f>
        <v/>
      </c>
      <c r="X31" s="207" t="str">
        <f>IF(入力!X31="","",入力!X31)</f>
        <v/>
      </c>
      <c r="Y31" s="218" t="str">
        <f>IF(入力!Y31="", IF(入力!W31="",IF(入力!X31="","",入力!X31-入力!Q31),IF(入力!X31="",入力!W31-入力!Q31,IF(入力!W31&gt;入力!X31,入力!W31-入力!Q31,入力!X31-入力!Q31))),入力!Y31)</f>
        <v/>
      </c>
      <c r="Z31" s="218" t="str">
        <f>IF(入力!Z31="","",入力!Z31)</f>
        <v/>
      </c>
      <c r="AA31" s="218" t="str">
        <f>IF(入力!AA31="","",入力!AA31)</f>
        <v/>
      </c>
      <c r="AB31" s="218" t="str">
        <f>IF(入力!AB31="", IF(入力!Z31="",IF(入力!AA31="","",入力!AA31-入力!Q31),IF(入力!AA31="",入力!Z31-入力!Q31,IF(入力!Z31&gt;入力!AA31,入力!Z31-入力!Q31,入力!AA31-入力!Q31))),入力!AB31)</f>
        <v/>
      </c>
      <c r="AC31" s="218" t="str">
        <f>IF(入力!AC31="","",入力!AC31)</f>
        <v/>
      </c>
      <c r="AD31" s="218" t="str">
        <f>IF(入力!AD31="","",入力!AD31)</f>
        <v/>
      </c>
      <c r="AE31" s="218" t="str">
        <f>IF(入力!AE31="", IF(入力!AC31="",IF(入力!AD31="","",入力!AD31-入力!Q31),IF(入力!AD31="",入力!AC31-入力!Q31,IF(入力!AC31&gt;入力!AD31,入力!AC31-入力!Q31,入力!AD31-入力!Q31))),入力!AE31)</f>
        <v/>
      </c>
      <c r="AF31" s="218" t="str">
        <f>IF(入力!AF31="","",入力!AF31)</f>
        <v/>
      </c>
      <c r="AG31" s="218" t="str">
        <f>IF(入力!AG31="","",入力!AG31)</f>
        <v/>
      </c>
      <c r="AH31" s="218" t="str">
        <f>IF(入力!AH31="", IF(入力!AF31="",IF(入力!AG31="","",入力!AG31-入力!Q31),IF(入力!AG31="",入力!AF31-入力!Q31,IF(入力!AF31&gt;入力!AG31,入力!AF31-入力!Q31,入力!AG31-入力!Q31))),入力!AH31)</f>
        <v/>
      </c>
      <c r="AI31" s="214" t="str">
        <f>IF(入力!AI31="","",入力!AI31)</f>
        <v/>
      </c>
      <c r="AJ31" s="126" t="str">
        <f>IF(入力!AJ31="","",入力!AJ31)</f>
        <v/>
      </c>
      <c r="AK31" s="209" t="str">
        <f>IF(入力!AK31="","",入力!AK31)</f>
        <v/>
      </c>
      <c r="AL31" s="282" t="str">
        <f>IF(入力!AL31="","",入力!AL31)</f>
        <v/>
      </c>
      <c r="AM31" s="161" t="str">
        <f>IF(入力!AM31="","",入力!AM31)</f>
        <v/>
      </c>
      <c r="AN31" s="164" t="str">
        <f>IF(入力!AN31="","",入力!AN31)</f>
        <v/>
      </c>
      <c r="AO31" s="158" t="str">
        <f>IF(入力!AO31="","",入力!AO31)</f>
        <v/>
      </c>
      <c r="AP31" s="164" t="str">
        <f>IF(入力!AP31="","",入力!AP31)</f>
        <v/>
      </c>
      <c r="AQ31" s="158" t="str">
        <f>IF(入力!AQ31="","",入力!AQ31)</f>
        <v/>
      </c>
      <c r="AR31" s="164" t="str">
        <f>IF(入力!AR31="","",入力!AR31)</f>
        <v/>
      </c>
      <c r="AS31" s="134" t="str">
        <f>IF(入力!AS31="","",入力!AS31)</f>
        <v/>
      </c>
      <c r="AT31" s="329" t="str">
        <f>IF(入力!AT31="","",入力!AT31)</f>
        <v/>
      </c>
      <c r="AU31" s="128" t="str">
        <f>IF(入力!AU31="","",入力!AU31)</f>
        <v/>
      </c>
      <c r="AV31" s="322" t="str">
        <f>IF(入力!AV31="","",入力!AV31)</f>
        <v/>
      </c>
      <c r="AW31" s="128" t="str">
        <f>IF(入力!AW31="","",入力!AW31)</f>
        <v/>
      </c>
      <c r="AX31" s="324" t="str">
        <f>IF(入力!AX31="","",入力!AX31)</f>
        <v/>
      </c>
    </row>
    <row r="32" spans="1:50">
      <c r="A32" s="95">
        <f>IF(入力!A32="","",入力!A32)</f>
        <v>19</v>
      </c>
      <c r="B32" s="189" t="str">
        <f>IF(入力!B32="","",入力!B32)</f>
        <v/>
      </c>
      <c r="C32" s="189" t="str">
        <f>IF(入力!C32="","",入力!C32)</f>
        <v/>
      </c>
      <c r="D32" s="112" t="str">
        <f>IF(入力!D32="","",入力!D32)</f>
        <v/>
      </c>
      <c r="E32" s="362" t="str">
        <f>IF(入力!E32="", IF(D32="","",DATEDIF(D32,入力!$C$3,"Y")),入力!E32)</f>
        <v/>
      </c>
      <c r="F32" s="362" t="str">
        <f>IF(入力!F32="","",入力!F32)</f>
        <v/>
      </c>
      <c r="G32" s="189" t="str">
        <f>IF(入力!G32="","",入力!G32)</f>
        <v/>
      </c>
      <c r="H32" s="189" t="str">
        <f>IF(入力!H32="","",入力!H32)</f>
        <v/>
      </c>
      <c r="I32" s="362" t="str">
        <f>IF(入力!I32="","",入力!I32)</f>
        <v/>
      </c>
      <c r="J32" s="160" t="str">
        <f>IF(入力!J32="","",入力!J32)</f>
        <v/>
      </c>
      <c r="K32" s="161" t="str">
        <f>IF(入力!K32="","",入力!K32)</f>
        <v/>
      </c>
      <c r="L32" s="79" t="str">
        <f>IF(入力!L32="","",入力!L32)</f>
        <v/>
      </c>
      <c r="M32" s="79" t="str">
        <f>IF(入力!M32="","",入力!M32)</f>
        <v/>
      </c>
      <c r="N32" s="79" t="str">
        <f>IF(入力!N32="","",入力!N32)</f>
        <v/>
      </c>
      <c r="O32" s="79" t="str">
        <f>IF(OR(入力!L32="",入力!M32="",入力!N32=""),"",(入力!L32-(入力!L32*(4.57/(1.0868-0.00133*(入力!M32+入力!N32))-4.142)*100)/100))</f>
        <v/>
      </c>
      <c r="P32" s="79" t="str">
        <f>IF(入力!P32="", IF(K32="","",L32/POWER(K32/100,2)),入力!P32)</f>
        <v/>
      </c>
      <c r="Q32" s="194" t="str">
        <f>IF(入力!Q32="","",入力!Q32)</f>
        <v/>
      </c>
      <c r="R32" s="164" t="str">
        <f>IF(入力!R32="","",入力!R32)</f>
        <v/>
      </c>
      <c r="S32" s="280" t="str">
        <f>IF(入力!S32="","",入力!S32)</f>
        <v/>
      </c>
      <c r="T32" s="205" t="str">
        <f>IF(入力!T32="","",入力!T32)</f>
        <v/>
      </c>
      <c r="U32" s="106" t="str">
        <f>IF(入力!U32="","",入力!U32)</f>
        <v/>
      </c>
      <c r="V32" s="107" t="str">
        <f>IF(入力!V32="","",入力!V32)</f>
        <v/>
      </c>
      <c r="W32" s="208" t="str">
        <f>IF(入力!W32="","",入力!W32)</f>
        <v/>
      </c>
      <c r="X32" s="207" t="str">
        <f>IF(入力!X32="","",入力!X32)</f>
        <v/>
      </c>
      <c r="Y32" s="218" t="str">
        <f>IF(入力!Y32="", IF(入力!W32="",IF(入力!X32="","",入力!X32-入力!Q32),IF(入力!X32="",入力!W32-入力!Q32,IF(入力!W32&gt;入力!X32,入力!W32-入力!Q32,入力!X32-入力!Q32))),入力!Y32)</f>
        <v/>
      </c>
      <c r="Z32" s="218" t="str">
        <f>IF(入力!Z32="","",入力!Z32)</f>
        <v/>
      </c>
      <c r="AA32" s="218" t="str">
        <f>IF(入力!AA32="","",入力!AA32)</f>
        <v/>
      </c>
      <c r="AB32" s="218" t="str">
        <f>IF(入力!AB32="", IF(入力!Z32="",IF(入力!AA32="","",入力!AA32-入力!Q32),IF(入力!AA32="",入力!Z32-入力!Q32,IF(入力!Z32&gt;入力!AA32,入力!Z32-入力!Q32,入力!AA32-入力!Q32))),入力!AB32)</f>
        <v/>
      </c>
      <c r="AC32" s="218" t="str">
        <f>IF(入力!AC32="","",入力!AC32)</f>
        <v/>
      </c>
      <c r="AD32" s="218" t="str">
        <f>IF(入力!AD32="","",入力!AD32)</f>
        <v/>
      </c>
      <c r="AE32" s="218" t="str">
        <f>IF(入力!AE32="", IF(入力!AC32="",IF(入力!AD32="","",入力!AD32-入力!Q32),IF(入力!AD32="",入力!AC32-入力!Q32,IF(入力!AC32&gt;入力!AD32,入力!AC32-入力!Q32,入力!AD32-入力!Q32))),入力!AE32)</f>
        <v/>
      </c>
      <c r="AF32" s="218" t="str">
        <f>IF(入力!AF32="","",入力!AF32)</f>
        <v/>
      </c>
      <c r="AG32" s="218" t="str">
        <f>IF(入力!AG32="","",入力!AG32)</f>
        <v/>
      </c>
      <c r="AH32" s="218" t="str">
        <f>IF(入力!AH32="", IF(入力!AF32="",IF(入力!AG32="","",入力!AG32-入力!Q32),IF(入力!AG32="",入力!AF32-入力!Q32,IF(入力!AF32&gt;入力!AG32,入力!AF32-入力!Q32,入力!AG32-入力!Q32))),入力!AH32)</f>
        <v/>
      </c>
      <c r="AI32" s="214" t="str">
        <f>IF(入力!AI32="","",入力!AI32)</f>
        <v/>
      </c>
      <c r="AJ32" s="126" t="str">
        <f>IF(入力!AJ32="","",入力!AJ32)</f>
        <v/>
      </c>
      <c r="AK32" s="209" t="str">
        <f>IF(入力!AK32="","",入力!AK32)</f>
        <v/>
      </c>
      <c r="AL32" s="282" t="str">
        <f>IF(入力!AL32="","",入力!AL32)</f>
        <v/>
      </c>
      <c r="AM32" s="161" t="str">
        <f>IF(入力!AM32="","",入力!AM32)</f>
        <v/>
      </c>
      <c r="AN32" s="164" t="str">
        <f>IF(入力!AN32="","",入力!AN32)</f>
        <v/>
      </c>
      <c r="AO32" s="158" t="str">
        <f>IF(入力!AO32="","",入力!AO32)</f>
        <v/>
      </c>
      <c r="AP32" s="164" t="str">
        <f>IF(入力!AP32="","",入力!AP32)</f>
        <v/>
      </c>
      <c r="AQ32" s="158" t="str">
        <f>IF(入力!AQ32="","",入力!AQ32)</f>
        <v/>
      </c>
      <c r="AR32" s="164" t="str">
        <f>IF(入力!AR32="","",入力!AR32)</f>
        <v/>
      </c>
      <c r="AS32" s="134" t="str">
        <f>IF(入力!AS32="","",入力!AS32)</f>
        <v/>
      </c>
      <c r="AT32" s="329" t="str">
        <f>IF(入力!AT32="","",入力!AT32)</f>
        <v/>
      </c>
      <c r="AU32" s="128" t="str">
        <f>IF(入力!AU32="","",入力!AU32)</f>
        <v/>
      </c>
      <c r="AV32" s="322" t="str">
        <f>IF(入力!AV32="","",入力!AV32)</f>
        <v/>
      </c>
      <c r="AW32" s="128" t="str">
        <f>IF(入力!AW32="","",入力!AW32)</f>
        <v/>
      </c>
      <c r="AX32" s="324" t="str">
        <f>IF(入力!AX32="","",入力!AX32)</f>
        <v/>
      </c>
    </row>
    <row r="33" spans="1:50">
      <c r="A33" s="95">
        <f>IF(入力!A33="","",入力!A33)</f>
        <v>20</v>
      </c>
      <c r="B33" s="189" t="str">
        <f>IF(入力!B33="","",入力!B33)</f>
        <v/>
      </c>
      <c r="C33" s="189" t="str">
        <f>IF(入力!C33="","",入力!C33)</f>
        <v/>
      </c>
      <c r="D33" s="112" t="str">
        <f>IF(入力!D33="","",入力!D33)</f>
        <v/>
      </c>
      <c r="E33" s="362" t="str">
        <f>IF(入力!E33="", IF(D33="","",DATEDIF(D33,入力!$C$3,"Y")),入力!E33)</f>
        <v/>
      </c>
      <c r="F33" s="362" t="str">
        <f>IF(入力!F33="","",入力!F33)</f>
        <v/>
      </c>
      <c r="G33" s="189" t="str">
        <f>IF(入力!G33="","",入力!G33)</f>
        <v/>
      </c>
      <c r="H33" s="189" t="str">
        <f>IF(入力!H33="","",入力!H33)</f>
        <v/>
      </c>
      <c r="I33" s="362" t="str">
        <f>IF(入力!I33="","",入力!I33)</f>
        <v/>
      </c>
      <c r="J33" s="160" t="str">
        <f>IF(入力!J33="","",入力!J33)</f>
        <v/>
      </c>
      <c r="K33" s="161" t="str">
        <f>IF(入力!K33="","",入力!K33)</f>
        <v/>
      </c>
      <c r="L33" s="79" t="str">
        <f>IF(入力!L33="","",入力!L33)</f>
        <v/>
      </c>
      <c r="M33" s="79" t="str">
        <f>IF(入力!M33="","",入力!M33)</f>
        <v/>
      </c>
      <c r="N33" s="79" t="str">
        <f>IF(入力!N33="","",入力!N33)</f>
        <v/>
      </c>
      <c r="O33" s="79" t="str">
        <f>IF(OR(入力!L33="",入力!M33="",入力!N33=""),"",(入力!L33-(入力!L33*(4.57/(1.0868-0.00133*(入力!M33+入力!N33))-4.142)*100)/100))</f>
        <v/>
      </c>
      <c r="P33" s="79" t="str">
        <f>IF(入力!P33="", IF(K33="","",L33/POWER(K33/100,2)),入力!P33)</f>
        <v/>
      </c>
      <c r="Q33" s="194" t="str">
        <f>IF(入力!Q33="","",入力!Q33)</f>
        <v/>
      </c>
      <c r="R33" s="164" t="str">
        <f>IF(入力!R33="","",入力!R33)</f>
        <v/>
      </c>
      <c r="S33" s="280" t="str">
        <f>IF(入力!S33="","",入力!S33)</f>
        <v/>
      </c>
      <c r="T33" s="205" t="str">
        <f>IF(入力!T33="","",入力!T33)</f>
        <v/>
      </c>
      <c r="U33" s="106" t="str">
        <f>IF(入力!U33="","",入力!U33)</f>
        <v/>
      </c>
      <c r="V33" s="107" t="str">
        <f>IF(入力!V33="","",入力!V33)</f>
        <v/>
      </c>
      <c r="W33" s="208" t="str">
        <f>IF(入力!W33="","",入力!W33)</f>
        <v/>
      </c>
      <c r="X33" s="207" t="str">
        <f>IF(入力!X33="","",入力!X33)</f>
        <v/>
      </c>
      <c r="Y33" s="218" t="str">
        <f>IF(入力!Y33="", IF(入力!W33="",IF(入力!X33="","",入力!X33-入力!Q33),IF(入力!X33="",入力!W33-入力!Q33,IF(入力!W33&gt;入力!X33,入力!W33-入力!Q33,入力!X33-入力!Q33))),入力!Y33)</f>
        <v/>
      </c>
      <c r="Z33" s="218" t="str">
        <f>IF(入力!Z33="","",入力!Z33)</f>
        <v/>
      </c>
      <c r="AA33" s="218" t="str">
        <f>IF(入力!AA33="","",入力!AA33)</f>
        <v/>
      </c>
      <c r="AB33" s="218" t="str">
        <f>IF(入力!AB33="", IF(入力!Z33="",IF(入力!AA33="","",入力!AA33-入力!Q33),IF(入力!AA33="",入力!Z33-入力!Q33,IF(入力!Z33&gt;入力!AA33,入力!Z33-入力!Q33,入力!AA33-入力!Q33))),入力!AB33)</f>
        <v/>
      </c>
      <c r="AC33" s="218" t="str">
        <f>IF(入力!AC33="","",入力!AC33)</f>
        <v/>
      </c>
      <c r="AD33" s="218" t="str">
        <f>IF(入力!AD33="","",入力!AD33)</f>
        <v/>
      </c>
      <c r="AE33" s="218" t="str">
        <f>IF(入力!AE33="", IF(入力!AC33="",IF(入力!AD33="","",入力!AD33-入力!Q33),IF(入力!AD33="",入力!AC33-入力!Q33,IF(入力!AC33&gt;入力!AD33,入力!AC33-入力!Q33,入力!AD33-入力!Q33))),入力!AE33)</f>
        <v/>
      </c>
      <c r="AF33" s="218" t="str">
        <f>IF(入力!AF33="","",入力!AF33)</f>
        <v/>
      </c>
      <c r="AG33" s="218" t="str">
        <f>IF(入力!AG33="","",入力!AG33)</f>
        <v/>
      </c>
      <c r="AH33" s="218" t="str">
        <f>IF(入力!AH33="", IF(入力!AF33="",IF(入力!AG33="","",入力!AG33-入力!Q33),IF(入力!AG33="",入力!AF33-入力!Q33,IF(入力!AF33&gt;入力!AG33,入力!AF33-入力!Q33,入力!AG33-入力!Q33))),入力!AH33)</f>
        <v/>
      </c>
      <c r="AI33" s="214" t="str">
        <f>IF(入力!AI33="","",入力!AI33)</f>
        <v/>
      </c>
      <c r="AJ33" s="126" t="str">
        <f>IF(入力!AJ33="","",入力!AJ33)</f>
        <v/>
      </c>
      <c r="AK33" s="209" t="str">
        <f>IF(入力!AK33="","",入力!AK33)</f>
        <v/>
      </c>
      <c r="AL33" s="282" t="str">
        <f>IF(入力!AL33="","",入力!AL33)</f>
        <v/>
      </c>
      <c r="AM33" s="161" t="str">
        <f>IF(入力!AM33="","",入力!AM33)</f>
        <v/>
      </c>
      <c r="AN33" s="164" t="str">
        <f>IF(入力!AN33="","",入力!AN33)</f>
        <v/>
      </c>
      <c r="AO33" s="158" t="str">
        <f>IF(入力!AO33="","",入力!AO33)</f>
        <v/>
      </c>
      <c r="AP33" s="164" t="str">
        <f>IF(入力!AP33="","",入力!AP33)</f>
        <v/>
      </c>
      <c r="AQ33" s="158" t="str">
        <f>IF(入力!AQ33="","",入力!AQ33)</f>
        <v/>
      </c>
      <c r="AR33" s="164" t="str">
        <f>IF(入力!AR33="","",入力!AR33)</f>
        <v/>
      </c>
      <c r="AS33" s="134" t="str">
        <f>IF(入力!AS33="","",入力!AS33)</f>
        <v/>
      </c>
      <c r="AT33" s="329" t="str">
        <f>IF(入力!AT33="","",入力!AT33)</f>
        <v/>
      </c>
      <c r="AU33" s="128" t="str">
        <f>IF(入力!AU33="","",入力!AU33)</f>
        <v/>
      </c>
      <c r="AV33" s="322" t="str">
        <f>IF(入力!AV33="","",入力!AV33)</f>
        <v/>
      </c>
      <c r="AW33" s="128" t="str">
        <f>IF(入力!AW33="","",入力!AW33)</f>
        <v/>
      </c>
      <c r="AX33" s="324" t="str">
        <f>IF(入力!AX33="","",入力!AX33)</f>
        <v/>
      </c>
    </row>
    <row r="34" spans="1:50">
      <c r="A34" s="95">
        <f>IF(入力!A34="","",入力!A34)</f>
        <v>21</v>
      </c>
      <c r="B34" s="189" t="str">
        <f>IF(入力!B34="","",入力!B34)</f>
        <v/>
      </c>
      <c r="C34" s="189" t="str">
        <f>IF(入力!C34="","",入力!C34)</f>
        <v/>
      </c>
      <c r="D34" s="112" t="str">
        <f>IF(入力!D34="","",入力!D34)</f>
        <v/>
      </c>
      <c r="E34" s="362" t="str">
        <f>IF(入力!E34="", IF(D34="","",DATEDIF(D34,入力!$C$3,"Y")),入力!E34)</f>
        <v/>
      </c>
      <c r="F34" s="362" t="str">
        <f>IF(入力!F34="","",入力!F34)</f>
        <v/>
      </c>
      <c r="G34" s="189" t="str">
        <f>IF(入力!G34="","",入力!G34)</f>
        <v/>
      </c>
      <c r="H34" s="189" t="str">
        <f>IF(入力!H34="","",入力!H34)</f>
        <v/>
      </c>
      <c r="I34" s="362" t="str">
        <f>IF(入力!I34="","",入力!I34)</f>
        <v/>
      </c>
      <c r="J34" s="160" t="str">
        <f>IF(入力!J34="","",入力!J34)</f>
        <v/>
      </c>
      <c r="K34" s="161" t="str">
        <f>IF(入力!K34="","",入力!K34)</f>
        <v/>
      </c>
      <c r="L34" s="79" t="str">
        <f>IF(入力!L34="","",入力!L34)</f>
        <v/>
      </c>
      <c r="M34" s="79" t="str">
        <f>IF(入力!M34="","",入力!M34)</f>
        <v/>
      </c>
      <c r="N34" s="79" t="str">
        <f>IF(入力!N34="","",入力!N34)</f>
        <v/>
      </c>
      <c r="O34" s="79" t="str">
        <f>IF(OR(入力!L34="",入力!M34="",入力!N34=""),"",(入力!L34-(入力!L34*(4.57/(1.0868-0.00133*(入力!M34+入力!N34))-4.142)*100)/100))</f>
        <v/>
      </c>
      <c r="P34" s="79" t="str">
        <f>IF(入力!P34="", IF(K34="","",L34/POWER(K34/100,2)),入力!P34)</f>
        <v/>
      </c>
      <c r="Q34" s="194" t="str">
        <f>IF(入力!Q34="","",入力!Q34)</f>
        <v/>
      </c>
      <c r="R34" s="164" t="str">
        <f>IF(入力!R34="","",入力!R34)</f>
        <v/>
      </c>
      <c r="S34" s="280" t="str">
        <f>IF(入力!S34="","",入力!S34)</f>
        <v/>
      </c>
      <c r="T34" s="205" t="str">
        <f>IF(入力!T34="","",入力!T34)</f>
        <v/>
      </c>
      <c r="U34" s="106" t="str">
        <f>IF(入力!U34="","",入力!U34)</f>
        <v/>
      </c>
      <c r="V34" s="107" t="str">
        <f>IF(入力!V34="","",入力!V34)</f>
        <v/>
      </c>
      <c r="W34" s="208" t="str">
        <f>IF(入力!W34="","",入力!W34)</f>
        <v/>
      </c>
      <c r="X34" s="207" t="str">
        <f>IF(入力!X34="","",入力!X34)</f>
        <v/>
      </c>
      <c r="Y34" s="218" t="str">
        <f>IF(入力!Y34="", IF(入力!W34="",IF(入力!X34="","",入力!X34-入力!Q34),IF(入力!X34="",入力!W34-入力!Q34,IF(入力!W34&gt;入力!X34,入力!W34-入力!Q34,入力!X34-入力!Q34))),入力!Y34)</f>
        <v/>
      </c>
      <c r="Z34" s="218" t="str">
        <f>IF(入力!Z34="","",入力!Z34)</f>
        <v/>
      </c>
      <c r="AA34" s="218" t="str">
        <f>IF(入力!AA34="","",入力!AA34)</f>
        <v/>
      </c>
      <c r="AB34" s="218" t="str">
        <f>IF(入力!AB34="", IF(入力!Z34="",IF(入力!AA34="","",入力!AA34-入力!Q34),IF(入力!AA34="",入力!Z34-入力!Q34,IF(入力!Z34&gt;入力!AA34,入力!Z34-入力!Q34,入力!AA34-入力!Q34))),入力!AB34)</f>
        <v/>
      </c>
      <c r="AC34" s="218" t="str">
        <f>IF(入力!AC34="","",入力!AC34)</f>
        <v/>
      </c>
      <c r="AD34" s="218" t="str">
        <f>IF(入力!AD34="","",入力!AD34)</f>
        <v/>
      </c>
      <c r="AE34" s="218" t="str">
        <f>IF(入力!AE34="", IF(入力!AC34="",IF(入力!AD34="","",入力!AD34-入力!Q34),IF(入力!AD34="",入力!AC34-入力!Q34,IF(入力!AC34&gt;入力!AD34,入力!AC34-入力!Q34,入力!AD34-入力!Q34))),入力!AE34)</f>
        <v/>
      </c>
      <c r="AF34" s="218" t="str">
        <f>IF(入力!AF34="","",入力!AF34)</f>
        <v/>
      </c>
      <c r="AG34" s="218" t="str">
        <f>IF(入力!AG34="","",入力!AG34)</f>
        <v/>
      </c>
      <c r="AH34" s="218" t="str">
        <f>IF(入力!AH34="", IF(入力!AF34="",IF(入力!AG34="","",入力!AG34-入力!Q34),IF(入力!AG34="",入力!AF34-入力!Q34,IF(入力!AF34&gt;入力!AG34,入力!AF34-入力!Q34,入力!AG34-入力!Q34))),入力!AH34)</f>
        <v/>
      </c>
      <c r="AI34" s="214" t="str">
        <f>IF(入力!AI34="","",入力!AI34)</f>
        <v/>
      </c>
      <c r="AJ34" s="126" t="str">
        <f>IF(入力!AJ34="","",入力!AJ34)</f>
        <v/>
      </c>
      <c r="AK34" s="209" t="str">
        <f>IF(入力!AK34="","",入力!AK34)</f>
        <v/>
      </c>
      <c r="AL34" s="282" t="str">
        <f>IF(入力!AL34="","",入力!AL34)</f>
        <v/>
      </c>
      <c r="AM34" s="161" t="str">
        <f>IF(入力!AM34="","",入力!AM34)</f>
        <v/>
      </c>
      <c r="AN34" s="164" t="str">
        <f>IF(入力!AN34="","",入力!AN34)</f>
        <v/>
      </c>
      <c r="AO34" s="158" t="str">
        <f>IF(入力!AO34="","",入力!AO34)</f>
        <v/>
      </c>
      <c r="AP34" s="164" t="str">
        <f>IF(入力!AP34="","",入力!AP34)</f>
        <v/>
      </c>
      <c r="AQ34" s="158" t="str">
        <f>IF(入力!AQ34="","",入力!AQ34)</f>
        <v/>
      </c>
      <c r="AR34" s="164" t="str">
        <f>IF(入力!AR34="","",入力!AR34)</f>
        <v/>
      </c>
      <c r="AS34" s="134" t="str">
        <f>IF(入力!AS34="","",入力!AS34)</f>
        <v/>
      </c>
      <c r="AT34" s="329" t="str">
        <f>IF(入力!AT34="","",入力!AT34)</f>
        <v/>
      </c>
      <c r="AU34" s="128" t="str">
        <f>IF(入力!AU34="","",入力!AU34)</f>
        <v/>
      </c>
      <c r="AV34" s="322" t="str">
        <f>IF(入力!AV34="","",入力!AV34)</f>
        <v/>
      </c>
      <c r="AW34" s="128" t="str">
        <f>IF(入力!AW34="","",入力!AW34)</f>
        <v/>
      </c>
      <c r="AX34" s="324" t="str">
        <f>IF(入力!AX34="","",入力!AX34)</f>
        <v/>
      </c>
    </row>
    <row r="35" spans="1:50">
      <c r="A35" s="95">
        <f>IF(入力!A35="","",入力!A35)</f>
        <v>22</v>
      </c>
      <c r="B35" s="189" t="str">
        <f>IF(入力!B35="","",入力!B35)</f>
        <v/>
      </c>
      <c r="C35" s="189" t="str">
        <f>IF(入力!C35="","",入力!C35)</f>
        <v/>
      </c>
      <c r="D35" s="112" t="str">
        <f>IF(入力!D35="","",入力!D35)</f>
        <v/>
      </c>
      <c r="E35" s="362" t="str">
        <f>IF(入力!E35="", IF(D35="","",DATEDIF(D35,入力!$C$3,"Y")),入力!E35)</f>
        <v/>
      </c>
      <c r="F35" s="362" t="str">
        <f>IF(入力!F35="","",入力!F35)</f>
        <v/>
      </c>
      <c r="G35" s="189" t="str">
        <f>IF(入力!G35="","",入力!G35)</f>
        <v/>
      </c>
      <c r="H35" s="189" t="str">
        <f>IF(入力!H35="","",入力!H35)</f>
        <v/>
      </c>
      <c r="I35" s="362" t="str">
        <f>IF(入力!I35="","",入力!I35)</f>
        <v/>
      </c>
      <c r="J35" s="160" t="str">
        <f>IF(入力!J35="","",入力!J35)</f>
        <v/>
      </c>
      <c r="K35" s="161" t="str">
        <f>IF(入力!K35="","",入力!K35)</f>
        <v/>
      </c>
      <c r="L35" s="79" t="str">
        <f>IF(入力!L35="","",入力!L35)</f>
        <v/>
      </c>
      <c r="M35" s="79" t="str">
        <f>IF(入力!M35="","",入力!M35)</f>
        <v/>
      </c>
      <c r="N35" s="79" t="str">
        <f>IF(入力!N35="","",入力!N35)</f>
        <v/>
      </c>
      <c r="O35" s="79" t="str">
        <f>IF(OR(入力!L35="",入力!M35="",入力!N35=""),"",(入力!L35-(入力!L35*(4.57/(1.0868-0.00133*(入力!M35+入力!N35))-4.142)*100)/100))</f>
        <v/>
      </c>
      <c r="P35" s="79" t="str">
        <f>IF(入力!P35="", IF(K35="","",L35/POWER(K35/100,2)),入力!P35)</f>
        <v/>
      </c>
      <c r="Q35" s="194" t="str">
        <f>IF(入力!Q35="","",入力!Q35)</f>
        <v/>
      </c>
      <c r="R35" s="164" t="str">
        <f>IF(入力!R35="","",入力!R35)</f>
        <v/>
      </c>
      <c r="S35" s="280" t="str">
        <f>IF(入力!S35="","",入力!S35)</f>
        <v/>
      </c>
      <c r="T35" s="205" t="str">
        <f>IF(入力!T35="","",入力!T35)</f>
        <v/>
      </c>
      <c r="U35" s="106" t="str">
        <f>IF(入力!U35="","",入力!U35)</f>
        <v/>
      </c>
      <c r="V35" s="107" t="str">
        <f>IF(入力!V35="","",入力!V35)</f>
        <v/>
      </c>
      <c r="W35" s="208" t="str">
        <f>IF(入力!W35="","",入力!W35)</f>
        <v/>
      </c>
      <c r="X35" s="207" t="str">
        <f>IF(入力!X35="","",入力!X35)</f>
        <v/>
      </c>
      <c r="Y35" s="218" t="str">
        <f>IF(入力!Y35="", IF(入力!W35="",IF(入力!X35="","",入力!X35-入力!Q35),IF(入力!X35="",入力!W35-入力!Q35,IF(入力!W35&gt;入力!X35,入力!W35-入力!Q35,入力!X35-入力!Q35))),入力!Y35)</f>
        <v/>
      </c>
      <c r="Z35" s="218" t="str">
        <f>IF(入力!Z35="","",入力!Z35)</f>
        <v/>
      </c>
      <c r="AA35" s="218" t="str">
        <f>IF(入力!AA35="","",入力!AA35)</f>
        <v/>
      </c>
      <c r="AB35" s="218" t="str">
        <f>IF(入力!AB35="", IF(入力!Z35="",IF(入力!AA35="","",入力!AA35-入力!Q35),IF(入力!AA35="",入力!Z35-入力!Q35,IF(入力!Z35&gt;入力!AA35,入力!Z35-入力!Q35,入力!AA35-入力!Q35))),入力!AB35)</f>
        <v/>
      </c>
      <c r="AC35" s="218" t="str">
        <f>IF(入力!AC35="","",入力!AC35)</f>
        <v/>
      </c>
      <c r="AD35" s="218" t="str">
        <f>IF(入力!AD35="","",入力!AD35)</f>
        <v/>
      </c>
      <c r="AE35" s="218" t="str">
        <f>IF(入力!AE35="", IF(入力!AC35="",IF(入力!AD35="","",入力!AD35-入力!Q35),IF(入力!AD35="",入力!AC35-入力!Q35,IF(入力!AC35&gt;入力!AD35,入力!AC35-入力!Q35,入力!AD35-入力!Q35))),入力!AE35)</f>
        <v/>
      </c>
      <c r="AF35" s="218" t="str">
        <f>IF(入力!AF35="","",入力!AF35)</f>
        <v/>
      </c>
      <c r="AG35" s="218" t="str">
        <f>IF(入力!AG35="","",入力!AG35)</f>
        <v/>
      </c>
      <c r="AH35" s="218" t="str">
        <f>IF(入力!AH35="", IF(入力!AF35="",IF(入力!AG35="","",入力!AG35-入力!Q35),IF(入力!AG35="",入力!AF35-入力!Q35,IF(入力!AF35&gt;入力!AG35,入力!AF35-入力!Q35,入力!AG35-入力!Q35))),入力!AH35)</f>
        <v/>
      </c>
      <c r="AI35" s="214" t="str">
        <f>IF(入力!AI35="","",入力!AI35)</f>
        <v/>
      </c>
      <c r="AJ35" s="126" t="str">
        <f>IF(入力!AJ35="","",入力!AJ35)</f>
        <v/>
      </c>
      <c r="AK35" s="209" t="str">
        <f>IF(入力!AK35="","",入力!AK35)</f>
        <v/>
      </c>
      <c r="AL35" s="282" t="str">
        <f>IF(入力!AL35="","",入力!AL35)</f>
        <v/>
      </c>
      <c r="AM35" s="161" t="str">
        <f>IF(入力!AM35="","",入力!AM35)</f>
        <v/>
      </c>
      <c r="AN35" s="164" t="str">
        <f>IF(入力!AN35="","",入力!AN35)</f>
        <v/>
      </c>
      <c r="AO35" s="158" t="str">
        <f>IF(入力!AO35="","",入力!AO35)</f>
        <v/>
      </c>
      <c r="AP35" s="164" t="str">
        <f>IF(入力!AP35="","",入力!AP35)</f>
        <v/>
      </c>
      <c r="AQ35" s="158" t="str">
        <f>IF(入力!AQ35="","",入力!AQ35)</f>
        <v/>
      </c>
      <c r="AR35" s="164" t="str">
        <f>IF(入力!AR35="","",入力!AR35)</f>
        <v/>
      </c>
      <c r="AS35" s="134" t="str">
        <f>IF(入力!AS35="","",入力!AS35)</f>
        <v/>
      </c>
      <c r="AT35" s="329" t="str">
        <f>IF(入力!AT35="","",入力!AT35)</f>
        <v/>
      </c>
      <c r="AU35" s="128" t="str">
        <f>IF(入力!AU35="","",入力!AU35)</f>
        <v/>
      </c>
      <c r="AV35" s="322" t="str">
        <f>IF(入力!AV35="","",入力!AV35)</f>
        <v/>
      </c>
      <c r="AW35" s="128" t="str">
        <f>IF(入力!AW35="","",入力!AW35)</f>
        <v/>
      </c>
      <c r="AX35" s="324" t="str">
        <f>IF(入力!AX35="","",入力!AX35)</f>
        <v/>
      </c>
    </row>
    <row r="36" spans="1:50">
      <c r="A36" s="95">
        <f>IF(入力!A36="","",入力!A36)</f>
        <v>23</v>
      </c>
      <c r="B36" s="189" t="str">
        <f>IF(入力!B36="","",入力!B36)</f>
        <v/>
      </c>
      <c r="C36" s="189" t="str">
        <f>IF(入力!C36="","",入力!C36)</f>
        <v/>
      </c>
      <c r="D36" s="112" t="str">
        <f>IF(入力!D36="","",入力!D36)</f>
        <v/>
      </c>
      <c r="E36" s="362" t="str">
        <f>IF(入力!E36="", IF(D36="","",DATEDIF(D36,入力!$C$3,"Y")),入力!E36)</f>
        <v/>
      </c>
      <c r="F36" s="362" t="str">
        <f>IF(入力!F36="","",入力!F36)</f>
        <v/>
      </c>
      <c r="G36" s="189" t="str">
        <f>IF(入力!G36="","",入力!G36)</f>
        <v/>
      </c>
      <c r="H36" s="189" t="str">
        <f>IF(入力!H36="","",入力!H36)</f>
        <v/>
      </c>
      <c r="I36" s="362" t="str">
        <f>IF(入力!I36="","",入力!I36)</f>
        <v/>
      </c>
      <c r="J36" s="160" t="str">
        <f>IF(入力!J36="","",入力!J36)</f>
        <v/>
      </c>
      <c r="K36" s="161" t="str">
        <f>IF(入力!K36="","",入力!K36)</f>
        <v/>
      </c>
      <c r="L36" s="79" t="str">
        <f>IF(入力!L36="","",入力!L36)</f>
        <v/>
      </c>
      <c r="M36" s="79" t="str">
        <f>IF(入力!M36="","",入力!M36)</f>
        <v/>
      </c>
      <c r="N36" s="79" t="str">
        <f>IF(入力!N36="","",入力!N36)</f>
        <v/>
      </c>
      <c r="O36" s="79" t="str">
        <f>IF(OR(入力!L36="",入力!M36="",入力!N36=""),"",(入力!L36-(入力!L36*(4.57/(1.0868-0.00133*(入力!M36+入力!N36))-4.142)*100)/100))</f>
        <v/>
      </c>
      <c r="P36" s="79" t="str">
        <f>IF(入力!P36="", IF(K36="","",L36/POWER(K36/100,2)),入力!P36)</f>
        <v/>
      </c>
      <c r="Q36" s="194" t="str">
        <f>IF(入力!Q36="","",入力!Q36)</f>
        <v/>
      </c>
      <c r="R36" s="164" t="str">
        <f>IF(入力!R36="","",入力!R36)</f>
        <v/>
      </c>
      <c r="S36" s="280" t="str">
        <f>IF(入力!S36="","",入力!S36)</f>
        <v/>
      </c>
      <c r="T36" s="205" t="str">
        <f>IF(入力!T36="","",入力!T36)</f>
        <v/>
      </c>
      <c r="U36" s="106" t="str">
        <f>IF(入力!U36="","",入力!U36)</f>
        <v/>
      </c>
      <c r="V36" s="107" t="str">
        <f>IF(入力!V36="","",入力!V36)</f>
        <v/>
      </c>
      <c r="W36" s="208" t="str">
        <f>IF(入力!W36="","",入力!W36)</f>
        <v/>
      </c>
      <c r="X36" s="207" t="str">
        <f>IF(入力!X36="","",入力!X36)</f>
        <v/>
      </c>
      <c r="Y36" s="218" t="str">
        <f>IF(入力!Y36="", IF(入力!W36="",IF(入力!X36="","",入力!X36-入力!Q36),IF(入力!X36="",入力!W36-入力!Q36,IF(入力!W36&gt;入力!X36,入力!W36-入力!Q36,入力!X36-入力!Q36))),入力!Y36)</f>
        <v/>
      </c>
      <c r="Z36" s="218" t="str">
        <f>IF(入力!Z36="","",入力!Z36)</f>
        <v/>
      </c>
      <c r="AA36" s="218" t="str">
        <f>IF(入力!AA36="","",入力!AA36)</f>
        <v/>
      </c>
      <c r="AB36" s="218" t="str">
        <f>IF(入力!AB36="", IF(入力!Z36="",IF(入力!AA36="","",入力!AA36-入力!Q36),IF(入力!AA36="",入力!Z36-入力!Q36,IF(入力!Z36&gt;入力!AA36,入力!Z36-入力!Q36,入力!AA36-入力!Q36))),入力!AB36)</f>
        <v/>
      </c>
      <c r="AC36" s="218" t="str">
        <f>IF(入力!AC36="","",入力!AC36)</f>
        <v/>
      </c>
      <c r="AD36" s="218" t="str">
        <f>IF(入力!AD36="","",入力!AD36)</f>
        <v/>
      </c>
      <c r="AE36" s="218" t="str">
        <f>IF(入力!AE36="", IF(入力!AC36="",IF(入力!AD36="","",入力!AD36-入力!Q36),IF(入力!AD36="",入力!AC36-入力!Q36,IF(入力!AC36&gt;入力!AD36,入力!AC36-入力!Q36,入力!AD36-入力!Q36))),入力!AE36)</f>
        <v/>
      </c>
      <c r="AF36" s="218" t="str">
        <f>IF(入力!AF36="","",入力!AF36)</f>
        <v/>
      </c>
      <c r="AG36" s="218" t="str">
        <f>IF(入力!AG36="","",入力!AG36)</f>
        <v/>
      </c>
      <c r="AH36" s="218" t="str">
        <f>IF(入力!AH36="", IF(入力!AF36="",IF(入力!AG36="","",入力!AG36-入力!Q36),IF(入力!AG36="",入力!AF36-入力!Q36,IF(入力!AF36&gt;入力!AG36,入力!AF36-入力!Q36,入力!AG36-入力!Q36))),入力!AH36)</f>
        <v/>
      </c>
      <c r="AI36" s="214" t="str">
        <f>IF(入力!AI36="","",入力!AI36)</f>
        <v/>
      </c>
      <c r="AJ36" s="126" t="str">
        <f>IF(入力!AJ36="","",入力!AJ36)</f>
        <v/>
      </c>
      <c r="AK36" s="209" t="str">
        <f>IF(入力!AK36="","",入力!AK36)</f>
        <v/>
      </c>
      <c r="AL36" s="282" t="str">
        <f>IF(入力!AL36="","",入力!AL36)</f>
        <v/>
      </c>
      <c r="AM36" s="161" t="str">
        <f>IF(入力!AM36="","",入力!AM36)</f>
        <v/>
      </c>
      <c r="AN36" s="164" t="str">
        <f>IF(入力!AN36="","",入力!AN36)</f>
        <v/>
      </c>
      <c r="AO36" s="158" t="str">
        <f>IF(入力!AO36="","",入力!AO36)</f>
        <v/>
      </c>
      <c r="AP36" s="164" t="str">
        <f>IF(入力!AP36="","",入力!AP36)</f>
        <v/>
      </c>
      <c r="AQ36" s="158" t="str">
        <f>IF(入力!AQ36="","",入力!AQ36)</f>
        <v/>
      </c>
      <c r="AR36" s="164" t="str">
        <f>IF(入力!AR36="","",入力!AR36)</f>
        <v/>
      </c>
      <c r="AS36" s="134" t="str">
        <f>IF(入力!AS36="","",入力!AS36)</f>
        <v/>
      </c>
      <c r="AT36" s="329" t="str">
        <f>IF(入力!AT36="","",入力!AT36)</f>
        <v/>
      </c>
      <c r="AU36" s="128" t="str">
        <f>IF(入力!AU36="","",入力!AU36)</f>
        <v/>
      </c>
      <c r="AV36" s="322" t="str">
        <f>IF(入力!AV36="","",入力!AV36)</f>
        <v/>
      </c>
      <c r="AW36" s="128" t="str">
        <f>IF(入力!AW36="","",入力!AW36)</f>
        <v/>
      </c>
      <c r="AX36" s="324" t="str">
        <f>IF(入力!AX36="","",入力!AX36)</f>
        <v/>
      </c>
    </row>
    <row r="37" spans="1:50">
      <c r="A37" s="95">
        <f>IF(入力!A37="","",入力!A37)</f>
        <v>24</v>
      </c>
      <c r="B37" s="189" t="str">
        <f>IF(入力!B37="","",入力!B37)</f>
        <v/>
      </c>
      <c r="C37" s="189" t="str">
        <f>IF(入力!C37="","",入力!C37)</f>
        <v/>
      </c>
      <c r="D37" s="112" t="str">
        <f>IF(入力!D37="","",入力!D37)</f>
        <v/>
      </c>
      <c r="E37" s="362" t="str">
        <f>IF(入力!E37="", IF(D37="","",DATEDIF(D37,入力!$C$3,"Y")),入力!E37)</f>
        <v/>
      </c>
      <c r="F37" s="362" t="str">
        <f>IF(入力!F37="","",入力!F37)</f>
        <v/>
      </c>
      <c r="G37" s="189" t="str">
        <f>IF(入力!G37="","",入力!G37)</f>
        <v/>
      </c>
      <c r="H37" s="189" t="str">
        <f>IF(入力!H37="","",入力!H37)</f>
        <v/>
      </c>
      <c r="I37" s="362" t="str">
        <f>IF(入力!I37="","",入力!I37)</f>
        <v/>
      </c>
      <c r="J37" s="160" t="str">
        <f>IF(入力!J37="","",入力!J37)</f>
        <v/>
      </c>
      <c r="K37" s="161" t="str">
        <f>IF(入力!K37="","",入力!K37)</f>
        <v/>
      </c>
      <c r="L37" s="79" t="str">
        <f>IF(入力!L37="","",入力!L37)</f>
        <v/>
      </c>
      <c r="M37" s="79" t="str">
        <f>IF(入力!M37="","",入力!M37)</f>
        <v/>
      </c>
      <c r="N37" s="79" t="str">
        <f>IF(入力!N37="","",入力!N37)</f>
        <v/>
      </c>
      <c r="O37" s="79" t="str">
        <f>IF(OR(入力!L37="",入力!M37="",入力!N37=""),"",(入力!L37-(入力!L37*(4.57/(1.0868-0.00133*(入力!M37+入力!N37))-4.142)*100)/100))</f>
        <v/>
      </c>
      <c r="P37" s="79" t="str">
        <f>IF(入力!P37="", IF(K37="","",L37/POWER(K37/100,2)),入力!P37)</f>
        <v/>
      </c>
      <c r="Q37" s="194" t="str">
        <f>IF(入力!Q37="","",入力!Q37)</f>
        <v/>
      </c>
      <c r="R37" s="164" t="str">
        <f>IF(入力!R37="","",入力!R37)</f>
        <v/>
      </c>
      <c r="S37" s="280" t="str">
        <f>IF(入力!S37="","",入力!S37)</f>
        <v/>
      </c>
      <c r="T37" s="205" t="str">
        <f>IF(入力!T37="","",入力!T37)</f>
        <v/>
      </c>
      <c r="U37" s="106" t="str">
        <f>IF(入力!U37="","",入力!U37)</f>
        <v/>
      </c>
      <c r="V37" s="107" t="str">
        <f>IF(入力!V37="","",入力!V37)</f>
        <v/>
      </c>
      <c r="W37" s="208" t="str">
        <f>IF(入力!W37="","",入力!W37)</f>
        <v/>
      </c>
      <c r="X37" s="207" t="str">
        <f>IF(入力!X37="","",入力!X37)</f>
        <v/>
      </c>
      <c r="Y37" s="218" t="str">
        <f>IF(入力!Y37="", IF(入力!W37="",IF(入力!X37="","",入力!X37-入力!Q37),IF(入力!X37="",入力!W37-入力!Q37,IF(入力!W37&gt;入力!X37,入力!W37-入力!Q37,入力!X37-入力!Q37))),入力!Y37)</f>
        <v/>
      </c>
      <c r="Z37" s="218" t="str">
        <f>IF(入力!Z37="","",入力!Z37)</f>
        <v/>
      </c>
      <c r="AA37" s="218" t="str">
        <f>IF(入力!AA37="","",入力!AA37)</f>
        <v/>
      </c>
      <c r="AB37" s="218" t="str">
        <f>IF(入力!AB37="", IF(入力!Z37="",IF(入力!AA37="","",入力!AA37-入力!Q37),IF(入力!AA37="",入力!Z37-入力!Q37,IF(入力!Z37&gt;入力!AA37,入力!Z37-入力!Q37,入力!AA37-入力!Q37))),入力!AB37)</f>
        <v/>
      </c>
      <c r="AC37" s="218" t="str">
        <f>IF(入力!AC37="","",入力!AC37)</f>
        <v/>
      </c>
      <c r="AD37" s="218" t="str">
        <f>IF(入力!AD37="","",入力!AD37)</f>
        <v/>
      </c>
      <c r="AE37" s="218" t="str">
        <f>IF(入力!AE37="", IF(入力!AC37="",IF(入力!AD37="","",入力!AD37-入力!Q37),IF(入力!AD37="",入力!AC37-入力!Q37,IF(入力!AC37&gt;入力!AD37,入力!AC37-入力!Q37,入力!AD37-入力!Q37))),入力!AE37)</f>
        <v/>
      </c>
      <c r="AF37" s="218" t="str">
        <f>IF(入力!AF37="","",入力!AF37)</f>
        <v/>
      </c>
      <c r="AG37" s="218" t="str">
        <f>IF(入力!AG37="","",入力!AG37)</f>
        <v/>
      </c>
      <c r="AH37" s="218" t="str">
        <f>IF(入力!AH37="", IF(入力!AF37="",IF(入力!AG37="","",入力!AG37-入力!Q37),IF(入力!AG37="",入力!AF37-入力!Q37,IF(入力!AF37&gt;入力!AG37,入力!AF37-入力!Q37,入力!AG37-入力!Q37))),入力!AH37)</f>
        <v/>
      </c>
      <c r="AI37" s="214" t="str">
        <f>IF(入力!AI37="","",入力!AI37)</f>
        <v/>
      </c>
      <c r="AJ37" s="126" t="str">
        <f>IF(入力!AJ37="","",入力!AJ37)</f>
        <v/>
      </c>
      <c r="AK37" s="209" t="str">
        <f>IF(入力!AK37="","",入力!AK37)</f>
        <v/>
      </c>
      <c r="AL37" s="282" t="str">
        <f>IF(入力!AL37="","",入力!AL37)</f>
        <v/>
      </c>
      <c r="AM37" s="161" t="str">
        <f>IF(入力!AM37="","",入力!AM37)</f>
        <v/>
      </c>
      <c r="AN37" s="164" t="str">
        <f>IF(入力!AN37="","",入力!AN37)</f>
        <v/>
      </c>
      <c r="AO37" s="158" t="str">
        <f>IF(入力!AO37="","",入力!AO37)</f>
        <v/>
      </c>
      <c r="AP37" s="164" t="str">
        <f>IF(入力!AP37="","",入力!AP37)</f>
        <v/>
      </c>
      <c r="AQ37" s="158" t="str">
        <f>IF(入力!AQ37="","",入力!AQ37)</f>
        <v/>
      </c>
      <c r="AR37" s="164" t="str">
        <f>IF(入力!AR37="","",入力!AR37)</f>
        <v/>
      </c>
      <c r="AS37" s="134" t="str">
        <f>IF(入力!AS37="","",入力!AS37)</f>
        <v/>
      </c>
      <c r="AT37" s="329" t="str">
        <f>IF(入力!AT37="","",入力!AT37)</f>
        <v/>
      </c>
      <c r="AU37" s="128" t="str">
        <f>IF(入力!AU37="","",入力!AU37)</f>
        <v/>
      </c>
      <c r="AV37" s="322" t="str">
        <f>IF(入力!AV37="","",入力!AV37)</f>
        <v/>
      </c>
      <c r="AW37" s="128" t="str">
        <f>IF(入力!AW37="","",入力!AW37)</f>
        <v/>
      </c>
      <c r="AX37" s="324" t="str">
        <f>IF(入力!AX37="","",入力!AX37)</f>
        <v/>
      </c>
    </row>
    <row r="38" spans="1:50">
      <c r="A38" s="95">
        <f>IF(入力!A38="","",入力!A38)</f>
        <v>25</v>
      </c>
      <c r="B38" s="189" t="str">
        <f>IF(入力!B38="","",入力!B38)</f>
        <v/>
      </c>
      <c r="C38" s="189" t="str">
        <f>IF(入力!C38="","",入力!C38)</f>
        <v/>
      </c>
      <c r="D38" s="112" t="str">
        <f>IF(入力!D38="","",入力!D38)</f>
        <v/>
      </c>
      <c r="E38" s="362" t="str">
        <f>IF(入力!E38="", IF(D38="","",DATEDIF(D38,入力!$C$3,"Y")),入力!E38)</f>
        <v/>
      </c>
      <c r="F38" s="362" t="str">
        <f>IF(入力!F38="","",入力!F38)</f>
        <v/>
      </c>
      <c r="G38" s="189" t="str">
        <f>IF(入力!G38="","",入力!G38)</f>
        <v/>
      </c>
      <c r="H38" s="189" t="str">
        <f>IF(入力!H38="","",入力!H38)</f>
        <v/>
      </c>
      <c r="I38" s="362" t="str">
        <f>IF(入力!I38="","",入力!I38)</f>
        <v/>
      </c>
      <c r="J38" s="160" t="str">
        <f>IF(入力!J38="","",入力!J38)</f>
        <v/>
      </c>
      <c r="K38" s="161" t="str">
        <f>IF(入力!K38="","",入力!K38)</f>
        <v/>
      </c>
      <c r="L38" s="79" t="str">
        <f>IF(入力!L38="","",入力!L38)</f>
        <v/>
      </c>
      <c r="M38" s="79" t="str">
        <f>IF(入力!M38="","",入力!M38)</f>
        <v/>
      </c>
      <c r="N38" s="79" t="str">
        <f>IF(入力!N38="","",入力!N38)</f>
        <v/>
      </c>
      <c r="O38" s="79" t="str">
        <f>IF(OR(入力!L38="",入力!M38="",入力!N38=""),"",(入力!L38-(入力!L38*(4.57/(1.0868-0.00133*(入力!M38+入力!N38))-4.142)*100)/100))</f>
        <v/>
      </c>
      <c r="P38" s="79" t="str">
        <f>IF(入力!P38="", IF(K38="","",L38/POWER(K38/100,2)),入力!P38)</f>
        <v/>
      </c>
      <c r="Q38" s="194" t="str">
        <f>IF(入力!Q38="","",入力!Q38)</f>
        <v/>
      </c>
      <c r="R38" s="164" t="str">
        <f>IF(入力!R38="","",入力!R38)</f>
        <v/>
      </c>
      <c r="S38" s="280" t="str">
        <f>IF(入力!S38="","",入力!S38)</f>
        <v/>
      </c>
      <c r="T38" s="205" t="str">
        <f>IF(入力!T38="","",入力!T38)</f>
        <v/>
      </c>
      <c r="U38" s="106" t="str">
        <f>IF(入力!U38="","",入力!U38)</f>
        <v/>
      </c>
      <c r="V38" s="107" t="str">
        <f>IF(入力!V38="","",入力!V38)</f>
        <v/>
      </c>
      <c r="W38" s="208" t="str">
        <f>IF(入力!W38="","",入力!W38)</f>
        <v/>
      </c>
      <c r="X38" s="207" t="str">
        <f>IF(入力!X38="","",入力!X38)</f>
        <v/>
      </c>
      <c r="Y38" s="218" t="str">
        <f>IF(入力!Y38="", IF(入力!W38="",IF(入力!X38="","",入力!X38-入力!Q38),IF(入力!X38="",入力!W38-入力!Q38,IF(入力!W38&gt;入力!X38,入力!W38-入力!Q38,入力!X38-入力!Q38))),入力!Y38)</f>
        <v/>
      </c>
      <c r="Z38" s="218" t="str">
        <f>IF(入力!Z38="","",入力!Z38)</f>
        <v/>
      </c>
      <c r="AA38" s="218" t="str">
        <f>IF(入力!AA38="","",入力!AA38)</f>
        <v/>
      </c>
      <c r="AB38" s="218" t="str">
        <f>IF(入力!AB38="", IF(入力!Z38="",IF(入力!AA38="","",入力!AA38-入力!Q38),IF(入力!AA38="",入力!Z38-入力!Q38,IF(入力!Z38&gt;入力!AA38,入力!Z38-入力!Q38,入力!AA38-入力!Q38))),入力!AB38)</f>
        <v/>
      </c>
      <c r="AC38" s="218" t="str">
        <f>IF(入力!AC38="","",入力!AC38)</f>
        <v/>
      </c>
      <c r="AD38" s="218" t="str">
        <f>IF(入力!AD38="","",入力!AD38)</f>
        <v/>
      </c>
      <c r="AE38" s="218" t="str">
        <f>IF(入力!AE38="", IF(入力!AC38="",IF(入力!AD38="","",入力!AD38-入力!Q38),IF(入力!AD38="",入力!AC38-入力!Q38,IF(入力!AC38&gt;入力!AD38,入力!AC38-入力!Q38,入力!AD38-入力!Q38))),入力!AE38)</f>
        <v/>
      </c>
      <c r="AF38" s="218" t="str">
        <f>IF(入力!AF38="","",入力!AF38)</f>
        <v/>
      </c>
      <c r="AG38" s="218" t="str">
        <f>IF(入力!AG38="","",入力!AG38)</f>
        <v/>
      </c>
      <c r="AH38" s="218" t="str">
        <f>IF(入力!AH38="", IF(入力!AF38="",IF(入力!AG38="","",入力!AG38-入力!Q38),IF(入力!AG38="",入力!AF38-入力!Q38,IF(入力!AF38&gt;入力!AG38,入力!AF38-入力!Q38,入力!AG38-入力!Q38))),入力!AH38)</f>
        <v/>
      </c>
      <c r="AI38" s="214" t="str">
        <f>IF(入力!AI38="","",入力!AI38)</f>
        <v/>
      </c>
      <c r="AJ38" s="126" t="str">
        <f>IF(入力!AJ38="","",入力!AJ38)</f>
        <v/>
      </c>
      <c r="AK38" s="209" t="str">
        <f>IF(入力!AK38="","",入力!AK38)</f>
        <v/>
      </c>
      <c r="AL38" s="282" t="str">
        <f>IF(入力!AL38="","",入力!AL38)</f>
        <v/>
      </c>
      <c r="AM38" s="161" t="str">
        <f>IF(入力!AM38="","",入力!AM38)</f>
        <v/>
      </c>
      <c r="AN38" s="164" t="str">
        <f>IF(入力!AN38="","",入力!AN38)</f>
        <v/>
      </c>
      <c r="AO38" s="158" t="str">
        <f>IF(入力!AO38="","",入力!AO38)</f>
        <v/>
      </c>
      <c r="AP38" s="164" t="str">
        <f>IF(入力!AP38="","",入力!AP38)</f>
        <v/>
      </c>
      <c r="AQ38" s="158" t="str">
        <f>IF(入力!AQ38="","",入力!AQ38)</f>
        <v/>
      </c>
      <c r="AR38" s="164" t="str">
        <f>IF(入力!AR38="","",入力!AR38)</f>
        <v/>
      </c>
      <c r="AS38" s="134" t="str">
        <f>IF(入力!AS38="","",入力!AS38)</f>
        <v/>
      </c>
      <c r="AT38" s="329" t="str">
        <f>IF(入力!AT38="","",入力!AT38)</f>
        <v/>
      </c>
      <c r="AU38" s="128" t="str">
        <f>IF(入力!AU38="","",入力!AU38)</f>
        <v/>
      </c>
      <c r="AV38" s="322" t="str">
        <f>IF(入力!AV38="","",入力!AV38)</f>
        <v/>
      </c>
      <c r="AW38" s="128" t="str">
        <f>IF(入力!AW38="","",入力!AW38)</f>
        <v/>
      </c>
      <c r="AX38" s="324" t="str">
        <f>IF(入力!AX38="","",入力!AX38)</f>
        <v/>
      </c>
    </row>
    <row r="39" spans="1:50">
      <c r="A39" s="95">
        <f>IF(入力!A39="","",入力!A39)</f>
        <v>26</v>
      </c>
      <c r="B39" s="189" t="str">
        <f>IF(入力!B39="","",入力!B39)</f>
        <v/>
      </c>
      <c r="C39" s="189" t="str">
        <f>IF(入力!C39="","",入力!C39)</f>
        <v/>
      </c>
      <c r="D39" s="112" t="str">
        <f>IF(入力!D39="","",入力!D39)</f>
        <v/>
      </c>
      <c r="E39" s="362" t="str">
        <f>IF(入力!E39="", IF(D39="","",DATEDIF(D39,入力!$C$3,"Y")),入力!E39)</f>
        <v/>
      </c>
      <c r="F39" s="362" t="str">
        <f>IF(入力!F39="","",入力!F39)</f>
        <v/>
      </c>
      <c r="G39" s="189" t="str">
        <f>IF(入力!G39="","",入力!G39)</f>
        <v/>
      </c>
      <c r="H39" s="189" t="str">
        <f>IF(入力!H39="","",入力!H39)</f>
        <v/>
      </c>
      <c r="I39" s="362" t="str">
        <f>IF(入力!I39="","",入力!I39)</f>
        <v/>
      </c>
      <c r="J39" s="160" t="str">
        <f>IF(入力!J39="","",入力!J39)</f>
        <v/>
      </c>
      <c r="K39" s="161" t="str">
        <f>IF(入力!K39="","",入力!K39)</f>
        <v/>
      </c>
      <c r="L39" s="79" t="str">
        <f>IF(入力!L39="","",入力!L39)</f>
        <v/>
      </c>
      <c r="M39" s="79" t="str">
        <f>IF(入力!M39="","",入力!M39)</f>
        <v/>
      </c>
      <c r="N39" s="79" t="str">
        <f>IF(入力!N39="","",入力!N39)</f>
        <v/>
      </c>
      <c r="O39" s="79" t="str">
        <f>IF(OR(入力!L39="",入力!M39="",入力!N39=""),"",(入力!L39-(入力!L39*(4.57/(1.0868-0.00133*(入力!M39+入力!N39))-4.142)*100)/100))</f>
        <v/>
      </c>
      <c r="P39" s="79" t="str">
        <f>IF(入力!P39="", IF(K39="","",L39/POWER(K39/100,2)),入力!P39)</f>
        <v/>
      </c>
      <c r="Q39" s="194" t="str">
        <f>IF(入力!Q39="","",入力!Q39)</f>
        <v/>
      </c>
      <c r="R39" s="164" t="str">
        <f>IF(入力!R39="","",入力!R39)</f>
        <v/>
      </c>
      <c r="S39" s="280" t="str">
        <f>IF(入力!S39="","",入力!S39)</f>
        <v/>
      </c>
      <c r="T39" s="205" t="str">
        <f>IF(入力!T39="","",入力!T39)</f>
        <v/>
      </c>
      <c r="U39" s="106" t="str">
        <f>IF(入力!U39="","",入力!U39)</f>
        <v/>
      </c>
      <c r="V39" s="107" t="str">
        <f>IF(入力!V39="","",入力!V39)</f>
        <v/>
      </c>
      <c r="W39" s="208" t="str">
        <f>IF(入力!W39="","",入力!W39)</f>
        <v/>
      </c>
      <c r="X39" s="207" t="str">
        <f>IF(入力!X39="","",入力!X39)</f>
        <v/>
      </c>
      <c r="Y39" s="218" t="str">
        <f>IF(入力!Y39="", IF(入力!W39="",IF(入力!X39="","",入力!X39-入力!Q39),IF(入力!X39="",入力!W39-入力!Q39,IF(入力!W39&gt;入力!X39,入力!W39-入力!Q39,入力!X39-入力!Q39))),入力!Y39)</f>
        <v/>
      </c>
      <c r="Z39" s="218" t="str">
        <f>IF(入力!Z39="","",入力!Z39)</f>
        <v/>
      </c>
      <c r="AA39" s="218" t="str">
        <f>IF(入力!AA39="","",入力!AA39)</f>
        <v/>
      </c>
      <c r="AB39" s="218" t="str">
        <f>IF(入力!AB39="", IF(入力!Z39="",IF(入力!AA39="","",入力!AA39-入力!Q39),IF(入力!AA39="",入力!Z39-入力!Q39,IF(入力!Z39&gt;入力!AA39,入力!Z39-入力!Q39,入力!AA39-入力!Q39))),入力!AB39)</f>
        <v/>
      </c>
      <c r="AC39" s="218" t="str">
        <f>IF(入力!AC39="","",入力!AC39)</f>
        <v/>
      </c>
      <c r="AD39" s="218" t="str">
        <f>IF(入力!AD39="","",入力!AD39)</f>
        <v/>
      </c>
      <c r="AE39" s="218" t="str">
        <f>IF(入力!AE39="", IF(入力!AC39="",IF(入力!AD39="","",入力!AD39-入力!Q39),IF(入力!AD39="",入力!AC39-入力!Q39,IF(入力!AC39&gt;入力!AD39,入力!AC39-入力!Q39,入力!AD39-入力!Q39))),入力!AE39)</f>
        <v/>
      </c>
      <c r="AF39" s="218" t="str">
        <f>IF(入力!AF39="","",入力!AF39)</f>
        <v/>
      </c>
      <c r="AG39" s="218" t="str">
        <f>IF(入力!AG39="","",入力!AG39)</f>
        <v/>
      </c>
      <c r="AH39" s="218" t="str">
        <f>IF(入力!AH39="", IF(入力!AF39="",IF(入力!AG39="","",入力!AG39-入力!Q39),IF(入力!AG39="",入力!AF39-入力!Q39,IF(入力!AF39&gt;入力!AG39,入力!AF39-入力!Q39,入力!AG39-入力!Q39))),入力!AH39)</f>
        <v/>
      </c>
      <c r="AI39" s="214" t="str">
        <f>IF(入力!AI39="","",入力!AI39)</f>
        <v/>
      </c>
      <c r="AJ39" s="126" t="str">
        <f>IF(入力!AJ39="","",入力!AJ39)</f>
        <v/>
      </c>
      <c r="AK39" s="209" t="str">
        <f>IF(入力!AK39="","",入力!AK39)</f>
        <v/>
      </c>
      <c r="AL39" s="282" t="str">
        <f>IF(入力!AL39="","",入力!AL39)</f>
        <v/>
      </c>
      <c r="AM39" s="161" t="str">
        <f>IF(入力!AM39="","",入力!AM39)</f>
        <v/>
      </c>
      <c r="AN39" s="164" t="str">
        <f>IF(入力!AN39="","",入力!AN39)</f>
        <v/>
      </c>
      <c r="AO39" s="158" t="str">
        <f>IF(入力!AO39="","",入力!AO39)</f>
        <v/>
      </c>
      <c r="AP39" s="164" t="str">
        <f>IF(入力!AP39="","",入力!AP39)</f>
        <v/>
      </c>
      <c r="AQ39" s="158" t="str">
        <f>IF(入力!AQ39="","",入力!AQ39)</f>
        <v/>
      </c>
      <c r="AR39" s="164" t="str">
        <f>IF(入力!AR39="","",入力!AR39)</f>
        <v/>
      </c>
      <c r="AS39" s="134" t="str">
        <f>IF(入力!AS39="","",入力!AS39)</f>
        <v/>
      </c>
      <c r="AT39" s="329" t="str">
        <f>IF(入力!AT39="","",入力!AT39)</f>
        <v/>
      </c>
      <c r="AU39" s="128" t="str">
        <f>IF(入力!AU39="","",入力!AU39)</f>
        <v/>
      </c>
      <c r="AV39" s="322" t="str">
        <f>IF(入力!AV39="","",入力!AV39)</f>
        <v/>
      </c>
      <c r="AW39" s="128" t="str">
        <f>IF(入力!AW39="","",入力!AW39)</f>
        <v/>
      </c>
      <c r="AX39" s="324" t="str">
        <f>IF(入力!AX39="","",入力!AX39)</f>
        <v/>
      </c>
    </row>
    <row r="40" spans="1:50">
      <c r="A40" s="95">
        <f>IF(入力!A40="","",入力!A40)</f>
        <v>27</v>
      </c>
      <c r="B40" s="189" t="str">
        <f>IF(入力!B40="","",入力!B40)</f>
        <v/>
      </c>
      <c r="C40" s="189" t="str">
        <f>IF(入力!C40="","",入力!C40)</f>
        <v/>
      </c>
      <c r="D40" s="112" t="str">
        <f>IF(入力!D40="","",入力!D40)</f>
        <v/>
      </c>
      <c r="E40" s="362" t="str">
        <f>IF(入力!E40="", IF(D40="","",DATEDIF(D40,入力!$C$3,"Y")),入力!E40)</f>
        <v/>
      </c>
      <c r="F40" s="362" t="str">
        <f>IF(入力!F40="","",入力!F40)</f>
        <v/>
      </c>
      <c r="G40" s="189" t="str">
        <f>IF(入力!G40="","",入力!G40)</f>
        <v/>
      </c>
      <c r="H40" s="189" t="str">
        <f>IF(入力!H40="","",入力!H40)</f>
        <v/>
      </c>
      <c r="I40" s="362" t="str">
        <f>IF(入力!I40="","",入力!I40)</f>
        <v/>
      </c>
      <c r="J40" s="160" t="str">
        <f>IF(入力!J40="","",入力!J40)</f>
        <v/>
      </c>
      <c r="K40" s="161" t="str">
        <f>IF(入力!K40="","",入力!K40)</f>
        <v/>
      </c>
      <c r="L40" s="79" t="str">
        <f>IF(入力!L40="","",入力!L40)</f>
        <v/>
      </c>
      <c r="M40" s="79" t="str">
        <f>IF(入力!M40="","",入力!M40)</f>
        <v/>
      </c>
      <c r="N40" s="79" t="str">
        <f>IF(入力!N40="","",入力!N40)</f>
        <v/>
      </c>
      <c r="O40" s="79" t="str">
        <f>IF(OR(入力!L40="",入力!M40="",入力!N40=""),"",(入力!L40-(入力!L40*(4.57/(1.0868-0.00133*(入力!M40+入力!N40))-4.142)*100)/100))</f>
        <v/>
      </c>
      <c r="P40" s="79" t="str">
        <f>IF(入力!P40="", IF(K40="","",L40/POWER(K40/100,2)),入力!P40)</f>
        <v/>
      </c>
      <c r="Q40" s="194" t="str">
        <f>IF(入力!Q40="","",入力!Q40)</f>
        <v/>
      </c>
      <c r="R40" s="164" t="str">
        <f>IF(入力!R40="","",入力!R40)</f>
        <v/>
      </c>
      <c r="S40" s="280" t="str">
        <f>IF(入力!S40="","",入力!S40)</f>
        <v/>
      </c>
      <c r="T40" s="205" t="str">
        <f>IF(入力!T40="","",入力!T40)</f>
        <v/>
      </c>
      <c r="U40" s="106" t="str">
        <f>IF(入力!U40="","",入力!U40)</f>
        <v/>
      </c>
      <c r="V40" s="107" t="str">
        <f>IF(入力!V40="","",入力!V40)</f>
        <v/>
      </c>
      <c r="W40" s="208" t="str">
        <f>IF(入力!W40="","",入力!W40)</f>
        <v/>
      </c>
      <c r="X40" s="207" t="str">
        <f>IF(入力!X40="","",入力!X40)</f>
        <v/>
      </c>
      <c r="Y40" s="218" t="str">
        <f>IF(入力!Y40="", IF(入力!W40="",IF(入力!X40="","",入力!X40-入力!Q40),IF(入力!X40="",入力!W40-入力!Q40,IF(入力!W40&gt;入力!X40,入力!W40-入力!Q40,入力!X40-入力!Q40))),入力!Y40)</f>
        <v/>
      </c>
      <c r="Z40" s="218" t="str">
        <f>IF(入力!Z40="","",入力!Z40)</f>
        <v/>
      </c>
      <c r="AA40" s="218" t="str">
        <f>IF(入力!AA40="","",入力!AA40)</f>
        <v/>
      </c>
      <c r="AB40" s="218" t="str">
        <f>IF(入力!AB40="", IF(入力!Z40="",IF(入力!AA40="","",入力!AA40-入力!Q40),IF(入力!AA40="",入力!Z40-入力!Q40,IF(入力!Z40&gt;入力!AA40,入力!Z40-入力!Q40,入力!AA40-入力!Q40))),入力!AB40)</f>
        <v/>
      </c>
      <c r="AC40" s="218" t="str">
        <f>IF(入力!AC40="","",入力!AC40)</f>
        <v/>
      </c>
      <c r="AD40" s="218" t="str">
        <f>IF(入力!AD40="","",入力!AD40)</f>
        <v/>
      </c>
      <c r="AE40" s="218" t="str">
        <f>IF(入力!AE40="", IF(入力!AC40="",IF(入力!AD40="","",入力!AD40-入力!Q40),IF(入力!AD40="",入力!AC40-入力!Q40,IF(入力!AC40&gt;入力!AD40,入力!AC40-入力!Q40,入力!AD40-入力!Q40))),入力!AE40)</f>
        <v/>
      </c>
      <c r="AF40" s="218" t="str">
        <f>IF(入力!AF40="","",入力!AF40)</f>
        <v/>
      </c>
      <c r="AG40" s="218" t="str">
        <f>IF(入力!AG40="","",入力!AG40)</f>
        <v/>
      </c>
      <c r="AH40" s="218" t="str">
        <f>IF(入力!AH40="", IF(入力!AF40="",IF(入力!AG40="","",入力!AG40-入力!Q40),IF(入力!AG40="",入力!AF40-入力!Q40,IF(入力!AF40&gt;入力!AG40,入力!AF40-入力!Q40,入力!AG40-入力!Q40))),入力!AH40)</f>
        <v/>
      </c>
      <c r="AI40" s="214" t="str">
        <f>IF(入力!AI40="","",入力!AI40)</f>
        <v/>
      </c>
      <c r="AJ40" s="126" t="str">
        <f>IF(入力!AJ40="","",入力!AJ40)</f>
        <v/>
      </c>
      <c r="AK40" s="209" t="str">
        <f>IF(入力!AK40="","",入力!AK40)</f>
        <v/>
      </c>
      <c r="AL40" s="282" t="str">
        <f>IF(入力!AL40="","",入力!AL40)</f>
        <v/>
      </c>
      <c r="AM40" s="161" t="str">
        <f>IF(入力!AM40="","",入力!AM40)</f>
        <v/>
      </c>
      <c r="AN40" s="164" t="str">
        <f>IF(入力!AN40="","",入力!AN40)</f>
        <v/>
      </c>
      <c r="AO40" s="158" t="str">
        <f>IF(入力!AO40="","",入力!AO40)</f>
        <v/>
      </c>
      <c r="AP40" s="164" t="str">
        <f>IF(入力!AP40="","",入力!AP40)</f>
        <v/>
      </c>
      <c r="AQ40" s="158" t="str">
        <f>IF(入力!AQ40="","",入力!AQ40)</f>
        <v/>
      </c>
      <c r="AR40" s="164" t="str">
        <f>IF(入力!AR40="","",入力!AR40)</f>
        <v/>
      </c>
      <c r="AS40" s="134" t="str">
        <f>IF(入力!AS40="","",入力!AS40)</f>
        <v/>
      </c>
      <c r="AT40" s="329" t="str">
        <f>IF(入力!AT40="","",入力!AT40)</f>
        <v/>
      </c>
      <c r="AU40" s="128" t="str">
        <f>IF(入力!AU40="","",入力!AU40)</f>
        <v/>
      </c>
      <c r="AV40" s="322" t="str">
        <f>IF(入力!AV40="","",入力!AV40)</f>
        <v/>
      </c>
      <c r="AW40" s="128" t="str">
        <f>IF(入力!AW40="","",入力!AW40)</f>
        <v/>
      </c>
      <c r="AX40" s="324" t="str">
        <f>IF(入力!AX40="","",入力!AX40)</f>
        <v/>
      </c>
    </row>
    <row r="41" spans="1:50">
      <c r="A41" s="95">
        <f>IF(入力!A41="","",入力!A41)</f>
        <v>28</v>
      </c>
      <c r="B41" s="189" t="str">
        <f>IF(入力!B41="","",入力!B41)</f>
        <v/>
      </c>
      <c r="C41" s="189" t="str">
        <f>IF(入力!C41="","",入力!C41)</f>
        <v/>
      </c>
      <c r="D41" s="112" t="str">
        <f>IF(入力!D41="","",入力!D41)</f>
        <v/>
      </c>
      <c r="E41" s="362" t="str">
        <f>IF(入力!E41="", IF(D41="","",DATEDIF(D41,入力!$C$3,"Y")),入力!E41)</f>
        <v/>
      </c>
      <c r="F41" s="362" t="str">
        <f>IF(入力!F41="","",入力!F41)</f>
        <v/>
      </c>
      <c r="G41" s="189" t="str">
        <f>IF(入力!G41="","",入力!G41)</f>
        <v/>
      </c>
      <c r="H41" s="189" t="str">
        <f>IF(入力!H41="","",入力!H41)</f>
        <v/>
      </c>
      <c r="I41" s="362" t="str">
        <f>IF(入力!I41="","",入力!I41)</f>
        <v/>
      </c>
      <c r="J41" s="160" t="str">
        <f>IF(入力!J41="","",入力!J41)</f>
        <v/>
      </c>
      <c r="K41" s="161" t="str">
        <f>IF(入力!K41="","",入力!K41)</f>
        <v/>
      </c>
      <c r="L41" s="79" t="str">
        <f>IF(入力!L41="","",入力!L41)</f>
        <v/>
      </c>
      <c r="M41" s="79" t="str">
        <f>IF(入力!M41="","",入力!M41)</f>
        <v/>
      </c>
      <c r="N41" s="79" t="str">
        <f>IF(入力!N41="","",入力!N41)</f>
        <v/>
      </c>
      <c r="O41" s="79" t="str">
        <f>IF(OR(入力!L41="",入力!M41="",入力!N41=""),"",(入力!L41-(入力!L41*(4.57/(1.0868-0.00133*(入力!M41+入力!N41))-4.142)*100)/100))</f>
        <v/>
      </c>
      <c r="P41" s="79" t="str">
        <f>IF(入力!P41="", IF(K41="","",L41/POWER(K41/100,2)),入力!P41)</f>
        <v/>
      </c>
      <c r="Q41" s="194" t="str">
        <f>IF(入力!Q41="","",入力!Q41)</f>
        <v/>
      </c>
      <c r="R41" s="164" t="str">
        <f>IF(入力!R41="","",入力!R41)</f>
        <v/>
      </c>
      <c r="S41" s="280" t="str">
        <f>IF(入力!S41="","",入力!S41)</f>
        <v/>
      </c>
      <c r="T41" s="205" t="str">
        <f>IF(入力!T41="","",入力!T41)</f>
        <v/>
      </c>
      <c r="U41" s="106" t="str">
        <f>IF(入力!U41="","",入力!U41)</f>
        <v/>
      </c>
      <c r="V41" s="107" t="str">
        <f>IF(入力!V41="","",入力!V41)</f>
        <v/>
      </c>
      <c r="W41" s="208" t="str">
        <f>IF(入力!W41="","",入力!W41)</f>
        <v/>
      </c>
      <c r="X41" s="207" t="str">
        <f>IF(入力!X41="","",入力!X41)</f>
        <v/>
      </c>
      <c r="Y41" s="218" t="str">
        <f>IF(入力!Y41="", IF(入力!W41="",IF(入力!X41="","",入力!X41-入力!Q41),IF(入力!X41="",入力!W41-入力!Q41,IF(入力!W41&gt;入力!X41,入力!W41-入力!Q41,入力!X41-入力!Q41))),入力!Y41)</f>
        <v/>
      </c>
      <c r="Z41" s="218" t="str">
        <f>IF(入力!Z41="","",入力!Z41)</f>
        <v/>
      </c>
      <c r="AA41" s="218" t="str">
        <f>IF(入力!AA41="","",入力!AA41)</f>
        <v/>
      </c>
      <c r="AB41" s="218" t="str">
        <f>IF(入力!AB41="", IF(入力!Z41="",IF(入力!AA41="","",入力!AA41-入力!Q41),IF(入力!AA41="",入力!Z41-入力!Q41,IF(入力!Z41&gt;入力!AA41,入力!Z41-入力!Q41,入力!AA41-入力!Q41))),入力!AB41)</f>
        <v/>
      </c>
      <c r="AC41" s="218" t="str">
        <f>IF(入力!AC41="","",入力!AC41)</f>
        <v/>
      </c>
      <c r="AD41" s="218" t="str">
        <f>IF(入力!AD41="","",入力!AD41)</f>
        <v/>
      </c>
      <c r="AE41" s="218" t="str">
        <f>IF(入力!AE41="", IF(入力!AC41="",IF(入力!AD41="","",入力!AD41-入力!Q41),IF(入力!AD41="",入力!AC41-入力!Q41,IF(入力!AC41&gt;入力!AD41,入力!AC41-入力!Q41,入力!AD41-入力!Q41))),入力!AE41)</f>
        <v/>
      </c>
      <c r="AF41" s="218" t="str">
        <f>IF(入力!AF41="","",入力!AF41)</f>
        <v/>
      </c>
      <c r="AG41" s="218" t="str">
        <f>IF(入力!AG41="","",入力!AG41)</f>
        <v/>
      </c>
      <c r="AH41" s="218" t="str">
        <f>IF(入力!AH41="", IF(入力!AF41="",IF(入力!AG41="","",入力!AG41-入力!Q41),IF(入力!AG41="",入力!AF41-入力!Q41,IF(入力!AF41&gt;入力!AG41,入力!AF41-入力!Q41,入力!AG41-入力!Q41))),入力!AH41)</f>
        <v/>
      </c>
      <c r="AI41" s="214" t="str">
        <f>IF(入力!AI41="","",入力!AI41)</f>
        <v/>
      </c>
      <c r="AJ41" s="126" t="str">
        <f>IF(入力!AJ41="","",入力!AJ41)</f>
        <v/>
      </c>
      <c r="AK41" s="209" t="str">
        <f>IF(入力!AK41="","",入力!AK41)</f>
        <v/>
      </c>
      <c r="AL41" s="282" t="str">
        <f>IF(入力!AL41="","",入力!AL41)</f>
        <v/>
      </c>
      <c r="AM41" s="161" t="str">
        <f>IF(入力!AM41="","",入力!AM41)</f>
        <v/>
      </c>
      <c r="AN41" s="164" t="str">
        <f>IF(入力!AN41="","",入力!AN41)</f>
        <v/>
      </c>
      <c r="AO41" s="158" t="str">
        <f>IF(入力!AO41="","",入力!AO41)</f>
        <v/>
      </c>
      <c r="AP41" s="164" t="str">
        <f>IF(入力!AP41="","",入力!AP41)</f>
        <v/>
      </c>
      <c r="AQ41" s="158" t="str">
        <f>IF(入力!AQ41="","",入力!AQ41)</f>
        <v/>
      </c>
      <c r="AR41" s="164" t="str">
        <f>IF(入力!AR41="","",入力!AR41)</f>
        <v/>
      </c>
      <c r="AS41" s="134" t="str">
        <f>IF(入力!AS41="","",入力!AS41)</f>
        <v/>
      </c>
      <c r="AT41" s="329" t="str">
        <f>IF(入力!AT41="","",入力!AT41)</f>
        <v/>
      </c>
      <c r="AU41" s="128" t="str">
        <f>IF(入力!AU41="","",入力!AU41)</f>
        <v/>
      </c>
      <c r="AV41" s="322" t="str">
        <f>IF(入力!AV41="","",入力!AV41)</f>
        <v/>
      </c>
      <c r="AW41" s="128" t="str">
        <f>IF(入力!AW41="","",入力!AW41)</f>
        <v/>
      </c>
      <c r="AX41" s="324" t="str">
        <f>IF(入力!AX41="","",入力!AX41)</f>
        <v/>
      </c>
    </row>
    <row r="42" spans="1:50">
      <c r="A42" s="95">
        <f>IF(入力!A42="","",入力!A42)</f>
        <v>29</v>
      </c>
      <c r="B42" s="189" t="str">
        <f>IF(入力!B42="","",入力!B42)</f>
        <v/>
      </c>
      <c r="C42" s="189" t="str">
        <f>IF(入力!C42="","",入力!C42)</f>
        <v/>
      </c>
      <c r="D42" s="112" t="str">
        <f>IF(入力!D42="","",入力!D42)</f>
        <v/>
      </c>
      <c r="E42" s="362" t="str">
        <f>IF(入力!E42="", IF(D42="","",DATEDIF(D42,入力!$C$3,"Y")),入力!E42)</f>
        <v/>
      </c>
      <c r="F42" s="362" t="str">
        <f>IF(入力!F42="","",入力!F42)</f>
        <v/>
      </c>
      <c r="G42" s="189" t="str">
        <f>IF(入力!G42="","",入力!G42)</f>
        <v/>
      </c>
      <c r="H42" s="189" t="str">
        <f>IF(入力!H42="","",入力!H42)</f>
        <v/>
      </c>
      <c r="I42" s="362" t="str">
        <f>IF(入力!I42="","",入力!I42)</f>
        <v/>
      </c>
      <c r="J42" s="160" t="str">
        <f>IF(入力!J42="","",入力!J42)</f>
        <v/>
      </c>
      <c r="K42" s="161" t="str">
        <f>IF(入力!K42="","",入力!K42)</f>
        <v/>
      </c>
      <c r="L42" s="79" t="str">
        <f>IF(入力!L42="","",入力!L42)</f>
        <v/>
      </c>
      <c r="M42" s="79" t="str">
        <f>IF(入力!M42="","",入力!M42)</f>
        <v/>
      </c>
      <c r="N42" s="79" t="str">
        <f>IF(入力!N42="","",入力!N42)</f>
        <v/>
      </c>
      <c r="O42" s="79" t="str">
        <f>IF(OR(入力!L42="",入力!M42="",入力!N42=""),"",(入力!L42-(入力!L42*(4.57/(1.0868-0.00133*(入力!M42+入力!N42))-4.142)*100)/100))</f>
        <v/>
      </c>
      <c r="P42" s="79" t="str">
        <f>IF(入力!P42="", IF(K42="","",L42/POWER(K42/100,2)),入力!P42)</f>
        <v/>
      </c>
      <c r="Q42" s="194" t="str">
        <f>IF(入力!Q42="","",入力!Q42)</f>
        <v/>
      </c>
      <c r="R42" s="164" t="str">
        <f>IF(入力!R42="","",入力!R42)</f>
        <v/>
      </c>
      <c r="S42" s="280" t="str">
        <f>IF(入力!S42="","",入力!S42)</f>
        <v/>
      </c>
      <c r="T42" s="205" t="str">
        <f>IF(入力!T42="","",入力!T42)</f>
        <v/>
      </c>
      <c r="U42" s="106" t="str">
        <f>IF(入力!U42="","",入力!U42)</f>
        <v/>
      </c>
      <c r="V42" s="107" t="str">
        <f>IF(入力!V42="","",入力!V42)</f>
        <v/>
      </c>
      <c r="W42" s="208" t="str">
        <f>IF(入力!W42="","",入力!W42)</f>
        <v/>
      </c>
      <c r="X42" s="207" t="str">
        <f>IF(入力!X42="","",入力!X42)</f>
        <v/>
      </c>
      <c r="Y42" s="218" t="str">
        <f>IF(入力!Y42="", IF(入力!W42="",IF(入力!X42="","",入力!X42-入力!Q42),IF(入力!X42="",入力!W42-入力!Q42,IF(入力!W42&gt;入力!X42,入力!W42-入力!Q42,入力!X42-入力!Q42))),入力!Y42)</f>
        <v/>
      </c>
      <c r="Z42" s="218" t="str">
        <f>IF(入力!Z42="","",入力!Z42)</f>
        <v/>
      </c>
      <c r="AA42" s="218" t="str">
        <f>IF(入力!AA42="","",入力!AA42)</f>
        <v/>
      </c>
      <c r="AB42" s="218" t="str">
        <f>IF(入力!AB42="", IF(入力!Z42="",IF(入力!AA42="","",入力!AA42-入力!Q42),IF(入力!AA42="",入力!Z42-入力!Q42,IF(入力!Z42&gt;入力!AA42,入力!Z42-入力!Q42,入力!AA42-入力!Q42))),入力!AB42)</f>
        <v/>
      </c>
      <c r="AC42" s="218" t="str">
        <f>IF(入力!AC42="","",入力!AC42)</f>
        <v/>
      </c>
      <c r="AD42" s="218" t="str">
        <f>IF(入力!AD42="","",入力!AD42)</f>
        <v/>
      </c>
      <c r="AE42" s="218" t="str">
        <f>IF(入力!AE42="", IF(入力!AC42="",IF(入力!AD42="","",入力!AD42-入力!Q42),IF(入力!AD42="",入力!AC42-入力!Q42,IF(入力!AC42&gt;入力!AD42,入力!AC42-入力!Q42,入力!AD42-入力!Q42))),入力!AE42)</f>
        <v/>
      </c>
      <c r="AF42" s="218" t="str">
        <f>IF(入力!AF42="","",入力!AF42)</f>
        <v/>
      </c>
      <c r="AG42" s="218" t="str">
        <f>IF(入力!AG42="","",入力!AG42)</f>
        <v/>
      </c>
      <c r="AH42" s="218" t="str">
        <f>IF(入力!AH42="", IF(入力!AF42="",IF(入力!AG42="","",入力!AG42-入力!Q42),IF(入力!AG42="",入力!AF42-入力!Q42,IF(入力!AF42&gt;入力!AG42,入力!AF42-入力!Q42,入力!AG42-入力!Q42))),入力!AH42)</f>
        <v/>
      </c>
      <c r="AI42" s="214" t="str">
        <f>IF(入力!AI42="","",入力!AI42)</f>
        <v/>
      </c>
      <c r="AJ42" s="126" t="str">
        <f>IF(入力!AJ42="","",入力!AJ42)</f>
        <v/>
      </c>
      <c r="AK42" s="209" t="str">
        <f>IF(入力!AK42="","",入力!AK42)</f>
        <v/>
      </c>
      <c r="AL42" s="282" t="str">
        <f>IF(入力!AL42="","",入力!AL42)</f>
        <v/>
      </c>
      <c r="AM42" s="161" t="str">
        <f>IF(入力!AM42="","",入力!AM42)</f>
        <v/>
      </c>
      <c r="AN42" s="164" t="str">
        <f>IF(入力!AN42="","",入力!AN42)</f>
        <v/>
      </c>
      <c r="AO42" s="158" t="str">
        <f>IF(入力!AO42="","",入力!AO42)</f>
        <v/>
      </c>
      <c r="AP42" s="164" t="str">
        <f>IF(入力!AP42="","",入力!AP42)</f>
        <v/>
      </c>
      <c r="AQ42" s="158" t="str">
        <f>IF(入力!AQ42="","",入力!AQ42)</f>
        <v/>
      </c>
      <c r="AR42" s="164" t="str">
        <f>IF(入力!AR42="","",入力!AR42)</f>
        <v/>
      </c>
      <c r="AS42" s="134" t="str">
        <f>IF(入力!AS42="","",入力!AS42)</f>
        <v/>
      </c>
      <c r="AT42" s="329" t="str">
        <f>IF(入力!AT42="","",入力!AT42)</f>
        <v/>
      </c>
      <c r="AU42" s="128" t="str">
        <f>IF(入力!AU42="","",入力!AU42)</f>
        <v/>
      </c>
      <c r="AV42" s="322" t="str">
        <f>IF(入力!AV42="","",入力!AV42)</f>
        <v/>
      </c>
      <c r="AW42" s="128" t="str">
        <f>IF(入力!AW42="","",入力!AW42)</f>
        <v/>
      </c>
      <c r="AX42" s="324" t="str">
        <f>IF(入力!AX42="","",入力!AX42)</f>
        <v/>
      </c>
    </row>
    <row r="43" spans="1:50" ht="14.25" thickBot="1">
      <c r="A43" s="95">
        <f>IF(入力!A43="","",入力!A43)</f>
        <v>30</v>
      </c>
      <c r="B43" s="223" t="str">
        <f>IF(入力!B43="","",入力!B43)</f>
        <v/>
      </c>
      <c r="C43" s="223" t="str">
        <f>IF(入力!C43="","",入力!C43)</f>
        <v/>
      </c>
      <c r="D43" s="148" t="str">
        <f>IF(入力!D43="","",入力!D43)</f>
        <v/>
      </c>
      <c r="E43" s="98" t="str">
        <f>IF(入力!E43="", IF(D43="","",DATEDIF(D43,入力!$C$3,"Y")),入力!E43)</f>
        <v/>
      </c>
      <c r="F43" s="98" t="str">
        <f>IF(入力!F43="","",入力!F43)</f>
        <v/>
      </c>
      <c r="G43" s="223" t="str">
        <f>IF(入力!G43="","",入力!G43)</f>
        <v/>
      </c>
      <c r="H43" s="223" t="str">
        <f>IF(入力!H43="","",入力!H43)</f>
        <v/>
      </c>
      <c r="I43" s="362" t="str">
        <f>IF(入力!I43="","",入力!I43)</f>
        <v/>
      </c>
      <c r="J43" s="427" t="str">
        <f>IF(入力!J43="","",入力!J43)</f>
        <v/>
      </c>
      <c r="K43" s="233" t="str">
        <f>IF(入力!K43="","",入力!K43)</f>
        <v/>
      </c>
      <c r="L43" s="234" t="str">
        <f>IF(入力!L43="","",入力!L43)</f>
        <v/>
      </c>
      <c r="M43" s="234" t="str">
        <f>IF(入力!M43="","",入力!M43)</f>
        <v/>
      </c>
      <c r="N43" s="234" t="str">
        <f>IF(入力!N43="","",入力!N43)</f>
        <v/>
      </c>
      <c r="O43" s="79" t="str">
        <f>IF(OR(入力!L43="",入力!M43="",入力!N43=""),"",(入力!L43-(入力!L43*(4.57/(1.0868-0.00133*(入力!M43+入力!N43))-4.142)*100)/100))</f>
        <v/>
      </c>
      <c r="P43" s="234" t="str">
        <f>IF(入力!P43="", IF(K43="","",L43/POWER(K43/100,2)),入力!P43)</f>
        <v/>
      </c>
      <c r="Q43" s="235" t="str">
        <f>IF(入力!Q43="","",入力!Q43)</f>
        <v/>
      </c>
      <c r="R43" s="236" t="str">
        <f>IF(入力!R43="","",入力!R43)</f>
        <v/>
      </c>
      <c r="S43" s="288" t="str">
        <f>IF(入力!S43="","",入力!S43)</f>
        <v/>
      </c>
      <c r="T43" s="237" t="str">
        <f>IF(入力!T43="","",入力!T43)</f>
        <v/>
      </c>
      <c r="U43" s="121" t="str">
        <f>IF(入力!U43="","",入力!U43)</f>
        <v/>
      </c>
      <c r="V43" s="242" t="str">
        <f>IF(入力!V43="","",入力!V43)</f>
        <v/>
      </c>
      <c r="W43" s="238" t="str">
        <f>IF(入力!W43="","",入力!W43)</f>
        <v/>
      </c>
      <c r="X43" s="353" t="str">
        <f>IF(入力!X43="","",入力!X43)</f>
        <v/>
      </c>
      <c r="Y43" s="239" t="str">
        <f>IF(入力!Y43="", IF(入力!W43="",IF(入力!X43="","",入力!X43-入力!Q43),IF(入力!X43="",入力!W43-入力!Q43,IF(入力!W43&gt;入力!X43,入力!W43-入力!Q43,入力!X43-入力!Q43))),入力!Y43)</f>
        <v/>
      </c>
      <c r="Z43" s="239" t="str">
        <f>IF(入力!Z43="","",入力!Z43)</f>
        <v/>
      </c>
      <c r="AA43" s="239" t="str">
        <f>IF(入力!AA43="","",入力!AA43)</f>
        <v/>
      </c>
      <c r="AB43" s="239" t="str">
        <f>IF(入力!AB43="", IF(入力!Z43="",IF(入力!AA43="","",入力!AA43-入力!Q43),IF(入力!AA43="",入力!Z43-入力!Q43,IF(入力!Z43&gt;入力!AA43,入力!Z43-入力!Q43,入力!AA43-入力!Q43))),入力!AB43)</f>
        <v/>
      </c>
      <c r="AC43" s="239" t="str">
        <f>IF(入力!AC43="","",入力!AC43)</f>
        <v/>
      </c>
      <c r="AD43" s="239" t="str">
        <f>IF(入力!AD43="","",入力!AD43)</f>
        <v/>
      </c>
      <c r="AE43" s="239" t="str">
        <f>IF(入力!AE43="", IF(入力!AC43="",IF(入力!AD43="","",入力!AD43-入力!Q43),IF(入力!AD43="",入力!AC43-入力!Q43,IF(入力!AC43&gt;入力!AD43,入力!AC43-入力!Q43,入力!AD43-入力!Q43))),入力!AE43)</f>
        <v/>
      </c>
      <c r="AF43" s="239" t="str">
        <f>IF(入力!AF43="","",入力!AF43)</f>
        <v/>
      </c>
      <c r="AG43" s="239" t="str">
        <f>IF(入力!AG43="","",入力!AG43)</f>
        <v/>
      </c>
      <c r="AH43" s="218" t="str">
        <f>IF(入力!AH43="", IF(入力!AF43="",IF(入力!AG43="","",入力!AG43-入力!Q43),IF(入力!AG43="",入力!AF43-入力!Q43,IF(入力!AF43&gt;入力!AG43,入力!AF43-入力!Q43,入力!AG43-入力!Q43))),入力!AH43)</f>
        <v/>
      </c>
      <c r="AI43" s="243" t="str">
        <f>IF(入力!AI43="","",入力!AI43)</f>
        <v/>
      </c>
      <c r="AJ43" s="261" t="str">
        <f>IF(入力!AJ43="","",入力!AJ43)</f>
        <v/>
      </c>
      <c r="AK43" s="240" t="str">
        <f>IF(入力!AK43="","",入力!AK43)</f>
        <v/>
      </c>
      <c r="AL43" s="288" t="str">
        <f>IF(入力!AL43="","",入力!AL43)</f>
        <v/>
      </c>
      <c r="AM43" s="233" t="str">
        <f>IF(入力!AM43="","",入力!AM43)</f>
        <v/>
      </c>
      <c r="AN43" s="236" t="str">
        <f>IF(入力!AN43="","",入力!AN43)</f>
        <v/>
      </c>
      <c r="AO43" s="490" t="str">
        <f>IF(入力!AO43="","",入力!AO43)</f>
        <v/>
      </c>
      <c r="AP43" s="236" t="str">
        <f>IF(入力!AP43="","",入力!AP43)</f>
        <v/>
      </c>
      <c r="AQ43" s="490" t="str">
        <f>IF(入力!AQ43="","",入力!AQ43)</f>
        <v/>
      </c>
      <c r="AR43" s="236" t="str">
        <f>IF(入力!AR43="","",入力!AR43)</f>
        <v/>
      </c>
      <c r="AS43" s="238" t="str">
        <f>IF(入力!AS43="","",入力!AS43)</f>
        <v/>
      </c>
      <c r="AT43" s="354" t="str">
        <f>IF(入力!AT43="","",入力!AT43)</f>
        <v/>
      </c>
      <c r="AU43" s="355" t="str">
        <f>IF(入力!AU43="","",入力!AU43)</f>
        <v/>
      </c>
      <c r="AV43" s="356" t="str">
        <f>IF(入力!AV43="","",入力!AV43)</f>
        <v/>
      </c>
      <c r="AW43" s="355" t="str">
        <f>IF(入力!AW43="","",入力!AW43)</f>
        <v/>
      </c>
      <c r="AX43" s="404" t="str">
        <f>IF(入力!AX43="","",入力!AX43)</f>
        <v/>
      </c>
    </row>
    <row r="44" spans="1:50" ht="14.25" thickTop="1">
      <c r="A44" s="351"/>
      <c r="B44" s="312"/>
      <c r="C44" s="312"/>
      <c r="D44" s="312"/>
      <c r="E44" s="312"/>
      <c r="F44" s="312"/>
      <c r="G44" s="312"/>
      <c r="H44" s="254"/>
      <c r="I44" s="602" t="s">
        <v>149</v>
      </c>
      <c r="J44" s="603"/>
      <c r="K44" s="432" t="str">
        <f>IF(COUNTBLANK(K14:K43)=30,"",AVERAGE(K14:K43))</f>
        <v/>
      </c>
      <c r="L44" s="435" t="str">
        <f t="shared" ref="L44:AX44" si="0">IF(COUNTBLANK(L14:L43)=30,"",AVERAGE(L14:L43))</f>
        <v/>
      </c>
      <c r="M44" s="435" t="str">
        <f t="shared" si="0"/>
        <v/>
      </c>
      <c r="N44" s="435" t="str">
        <f t="shared" si="0"/>
        <v/>
      </c>
      <c r="O44" s="435" t="str">
        <f t="shared" si="0"/>
        <v/>
      </c>
      <c r="P44" s="435" t="str">
        <f t="shared" si="0"/>
        <v/>
      </c>
      <c r="Q44" s="435" t="str">
        <f t="shared" si="0"/>
        <v/>
      </c>
      <c r="R44" s="429" t="str">
        <f t="shared" si="0"/>
        <v/>
      </c>
      <c r="S44" s="435" t="str">
        <f t="shared" si="0"/>
        <v/>
      </c>
      <c r="T44" s="429" t="str">
        <f t="shared" si="0"/>
        <v/>
      </c>
      <c r="U44" s="432" t="str">
        <f t="shared" si="0"/>
        <v/>
      </c>
      <c r="V44" s="435" t="str">
        <f t="shared" si="0"/>
        <v/>
      </c>
      <c r="W44" s="432" t="str">
        <f t="shared" si="0"/>
        <v/>
      </c>
      <c r="X44" s="435" t="str">
        <f t="shared" si="0"/>
        <v/>
      </c>
      <c r="Y44" s="435" t="str">
        <f t="shared" si="0"/>
        <v/>
      </c>
      <c r="Z44" s="435" t="str">
        <f t="shared" si="0"/>
        <v/>
      </c>
      <c r="AA44" s="435" t="str">
        <f t="shared" si="0"/>
        <v/>
      </c>
      <c r="AB44" s="435" t="str">
        <f t="shared" si="0"/>
        <v/>
      </c>
      <c r="AC44" s="435" t="str">
        <f t="shared" si="0"/>
        <v/>
      </c>
      <c r="AD44" s="435" t="str">
        <f t="shared" si="0"/>
        <v/>
      </c>
      <c r="AE44" s="435" t="str">
        <f t="shared" si="0"/>
        <v/>
      </c>
      <c r="AF44" s="435" t="str">
        <f t="shared" si="0"/>
        <v/>
      </c>
      <c r="AG44" s="435" t="str">
        <f t="shared" si="0"/>
        <v/>
      </c>
      <c r="AH44" s="435" t="str">
        <f t="shared" si="0"/>
        <v/>
      </c>
      <c r="AI44" s="447" t="str">
        <f t="shared" si="0"/>
        <v/>
      </c>
      <c r="AJ44" s="429" t="str">
        <f t="shared" si="0"/>
        <v/>
      </c>
      <c r="AK44" s="432" t="str">
        <f t="shared" si="0"/>
        <v/>
      </c>
      <c r="AL44" s="435" t="str">
        <f t="shared" si="0"/>
        <v/>
      </c>
      <c r="AM44" s="432" t="str">
        <f t="shared" si="0"/>
        <v/>
      </c>
      <c r="AN44" s="452" t="str">
        <f t="shared" si="0"/>
        <v/>
      </c>
      <c r="AO44" s="447" t="str">
        <f t="shared" si="0"/>
        <v/>
      </c>
      <c r="AP44" s="452" t="str">
        <f t="shared" si="0"/>
        <v/>
      </c>
      <c r="AQ44" s="447" t="str">
        <f t="shared" si="0"/>
        <v/>
      </c>
      <c r="AR44" s="429" t="str">
        <f t="shared" si="0"/>
        <v/>
      </c>
      <c r="AS44" s="432" t="str">
        <f t="shared" si="0"/>
        <v/>
      </c>
      <c r="AT44" s="429" t="str">
        <f t="shared" si="0"/>
        <v/>
      </c>
      <c r="AU44" s="432" t="str">
        <f t="shared" si="0"/>
        <v/>
      </c>
      <c r="AV44" s="435" t="str">
        <f t="shared" si="0"/>
        <v/>
      </c>
      <c r="AW44" s="435" t="str">
        <f t="shared" si="0"/>
        <v/>
      </c>
      <c r="AX44" s="302" t="str">
        <f t="shared" si="0"/>
        <v/>
      </c>
    </row>
    <row r="45" spans="1:50">
      <c r="A45" s="311"/>
      <c r="B45" s="312"/>
      <c r="C45" s="312"/>
      <c r="D45" s="312"/>
      <c r="E45" s="312"/>
      <c r="F45" s="312"/>
      <c r="G45" s="312"/>
      <c r="H45" s="352"/>
      <c r="I45" s="604" t="s">
        <v>150</v>
      </c>
      <c r="J45" s="605"/>
      <c r="K45" s="433" t="str">
        <f>IF(COUNTBLANK(K14:K43)=30,"",IF(COUNTBLANK(K14:K43)=29,"",STDEV(K14:K43)))</f>
        <v/>
      </c>
      <c r="L45" s="436" t="str">
        <f t="shared" ref="L45:AX45" si="1">IF(COUNTBLANK(L14:L43)=30,"",IF(COUNTBLANK(L14:L43)=29,"",STDEV(L14:L43)))</f>
        <v/>
      </c>
      <c r="M45" s="436" t="str">
        <f t="shared" si="1"/>
        <v/>
      </c>
      <c r="N45" s="436" t="str">
        <f t="shared" si="1"/>
        <v/>
      </c>
      <c r="O45" s="436" t="str">
        <f t="shared" si="1"/>
        <v/>
      </c>
      <c r="P45" s="436" t="str">
        <f t="shared" si="1"/>
        <v/>
      </c>
      <c r="Q45" s="436" t="str">
        <f t="shared" si="1"/>
        <v/>
      </c>
      <c r="R45" s="448" t="str">
        <f t="shared" si="1"/>
        <v/>
      </c>
      <c r="S45" s="436" t="str">
        <f t="shared" si="1"/>
        <v/>
      </c>
      <c r="T45" s="448" t="str">
        <f t="shared" si="1"/>
        <v/>
      </c>
      <c r="U45" s="433" t="str">
        <f t="shared" si="1"/>
        <v/>
      </c>
      <c r="V45" s="436" t="str">
        <f t="shared" si="1"/>
        <v/>
      </c>
      <c r="W45" s="433" t="str">
        <f t="shared" si="1"/>
        <v/>
      </c>
      <c r="X45" s="436" t="str">
        <f t="shared" si="1"/>
        <v/>
      </c>
      <c r="Y45" s="436" t="str">
        <f t="shared" si="1"/>
        <v/>
      </c>
      <c r="Z45" s="436" t="str">
        <f t="shared" si="1"/>
        <v/>
      </c>
      <c r="AA45" s="436" t="str">
        <f t="shared" si="1"/>
        <v/>
      </c>
      <c r="AB45" s="436" t="str">
        <f t="shared" si="1"/>
        <v/>
      </c>
      <c r="AC45" s="436" t="str">
        <f t="shared" si="1"/>
        <v/>
      </c>
      <c r="AD45" s="436" t="str">
        <f t="shared" si="1"/>
        <v/>
      </c>
      <c r="AE45" s="436" t="str">
        <f t="shared" si="1"/>
        <v/>
      </c>
      <c r="AF45" s="436" t="str">
        <f t="shared" si="1"/>
        <v/>
      </c>
      <c r="AG45" s="436" t="str">
        <f>IF(COUNTBLANK(AG14:AG43)=30,"",IF(COUNTBLANK(AG14:AG43)=29,"",STDEV(AG14:AG43)))</f>
        <v/>
      </c>
      <c r="AH45" s="436" t="str">
        <f t="shared" si="1"/>
        <v/>
      </c>
      <c r="AI45" s="436" t="str">
        <f t="shared" si="1"/>
        <v/>
      </c>
      <c r="AJ45" s="448" t="str">
        <f t="shared" si="1"/>
        <v/>
      </c>
      <c r="AK45" s="433" t="str">
        <f t="shared" si="1"/>
        <v/>
      </c>
      <c r="AL45" s="436" t="str">
        <f>IF(COUNTBLANK(AL14:AL43)=30,"",IF(COUNTBLANK(AL14:AL43)=29,"",STDEV(AL14:AL43)))</f>
        <v/>
      </c>
      <c r="AM45" s="433" t="str">
        <f t="shared" si="1"/>
        <v/>
      </c>
      <c r="AN45" s="495" t="str">
        <f t="shared" si="1"/>
        <v/>
      </c>
      <c r="AO45" s="448" t="str">
        <f t="shared" si="1"/>
        <v/>
      </c>
      <c r="AP45" s="495" t="str">
        <f t="shared" si="1"/>
        <v/>
      </c>
      <c r="AQ45" s="448" t="str">
        <f t="shared" si="1"/>
        <v/>
      </c>
      <c r="AR45" s="448" t="str">
        <f t="shared" si="1"/>
        <v/>
      </c>
      <c r="AS45" s="433" t="str">
        <f t="shared" si="1"/>
        <v/>
      </c>
      <c r="AT45" s="448" t="str">
        <f t="shared" si="1"/>
        <v/>
      </c>
      <c r="AU45" s="433" t="str">
        <f t="shared" si="1"/>
        <v/>
      </c>
      <c r="AV45" s="436" t="str">
        <f t="shared" si="1"/>
        <v/>
      </c>
      <c r="AW45" s="436" t="str">
        <f t="shared" si="1"/>
        <v/>
      </c>
      <c r="AX45" s="303" t="str">
        <f t="shared" si="1"/>
        <v/>
      </c>
    </row>
    <row r="46" spans="1:50">
      <c r="A46" s="311"/>
      <c r="B46" s="312"/>
      <c r="C46" s="312"/>
      <c r="D46" s="312"/>
      <c r="E46" s="312"/>
      <c r="F46" s="312"/>
      <c r="G46" s="312"/>
      <c r="H46" s="352"/>
      <c r="I46" s="604" t="s">
        <v>151</v>
      </c>
      <c r="J46" s="605"/>
      <c r="K46" s="433" t="str">
        <f>IF(COUNTBLANK(K14:K43)=30,"",MAX(K14:K43))</f>
        <v/>
      </c>
      <c r="L46" s="436" t="str">
        <f>IF(COUNTBLANK(L14:L43)=30,"",MIN(L14:L43))</f>
        <v/>
      </c>
      <c r="M46" s="436" t="str">
        <f t="shared" ref="M46:P46" si="2">IF(COUNTBLANK(M14:M43)=30,"",MIN(M14:M43))</f>
        <v/>
      </c>
      <c r="N46" s="436" t="str">
        <f t="shared" si="2"/>
        <v/>
      </c>
      <c r="O46" s="436" t="str">
        <f t="shared" si="2"/>
        <v/>
      </c>
      <c r="P46" s="436" t="str">
        <f t="shared" si="2"/>
        <v/>
      </c>
      <c r="Q46" s="436" t="str">
        <f>IF(COUNTBLANK(Q14:Q43)=30,"",MAX(Q14:Q43))</f>
        <v/>
      </c>
      <c r="R46" s="430" t="str">
        <f>IF(COUNTBLANK(R14:R43)=30,"",MAX(R14:R43))</f>
        <v/>
      </c>
      <c r="S46" s="436" t="str">
        <f t="shared" ref="S46:V46" si="3">IF(COUNTBLANK(S14:S43)=30,"",MIN(S14:S43))</f>
        <v/>
      </c>
      <c r="T46" s="430" t="str">
        <f t="shared" si="3"/>
        <v/>
      </c>
      <c r="U46" s="433" t="str">
        <f t="shared" si="3"/>
        <v/>
      </c>
      <c r="V46" s="436" t="str">
        <f t="shared" si="3"/>
        <v/>
      </c>
      <c r="W46" s="433" t="str">
        <f>IF(COUNTBLANK(W14:W43)=30,"",MAX(W14:W43))</f>
        <v/>
      </c>
      <c r="X46" s="436" t="str">
        <f t="shared" ref="X46:AX46" si="4">IF(COUNTBLANK(X14:X43)=30,"",MAX(X14:X43))</f>
        <v/>
      </c>
      <c r="Y46" s="436" t="str">
        <f t="shared" si="4"/>
        <v/>
      </c>
      <c r="Z46" s="436" t="str">
        <f t="shared" si="4"/>
        <v/>
      </c>
      <c r="AA46" s="436" t="str">
        <f t="shared" si="4"/>
        <v/>
      </c>
      <c r="AB46" s="436" t="str">
        <f t="shared" si="4"/>
        <v/>
      </c>
      <c r="AC46" s="436" t="str">
        <f t="shared" si="4"/>
        <v/>
      </c>
      <c r="AD46" s="436" t="str">
        <f t="shared" si="4"/>
        <v/>
      </c>
      <c r="AE46" s="436" t="str">
        <f t="shared" si="4"/>
        <v/>
      </c>
      <c r="AF46" s="436" t="str">
        <f t="shared" si="4"/>
        <v/>
      </c>
      <c r="AG46" s="436" t="str">
        <f t="shared" si="4"/>
        <v/>
      </c>
      <c r="AH46" s="436" t="str">
        <f t="shared" si="4"/>
        <v/>
      </c>
      <c r="AI46" s="436" t="str">
        <f t="shared" si="4"/>
        <v/>
      </c>
      <c r="AJ46" s="430" t="str">
        <f t="shared" si="4"/>
        <v/>
      </c>
      <c r="AK46" s="433" t="str">
        <f t="shared" si="4"/>
        <v/>
      </c>
      <c r="AL46" s="436" t="str">
        <f t="shared" si="4"/>
        <v/>
      </c>
      <c r="AM46" s="433" t="str">
        <f t="shared" si="4"/>
        <v/>
      </c>
      <c r="AN46" s="495" t="str">
        <f t="shared" si="4"/>
        <v/>
      </c>
      <c r="AO46" s="448" t="str">
        <f t="shared" si="4"/>
        <v/>
      </c>
      <c r="AP46" s="495" t="str">
        <f t="shared" si="4"/>
        <v/>
      </c>
      <c r="AQ46" s="448" t="str">
        <f t="shared" si="4"/>
        <v/>
      </c>
      <c r="AR46" s="430" t="str">
        <f t="shared" si="4"/>
        <v/>
      </c>
      <c r="AS46" s="433" t="str">
        <f t="shared" si="4"/>
        <v/>
      </c>
      <c r="AT46" s="430" t="str">
        <f t="shared" si="4"/>
        <v/>
      </c>
      <c r="AU46" s="433" t="str">
        <f t="shared" si="4"/>
        <v/>
      </c>
      <c r="AV46" s="436" t="str">
        <f t="shared" si="4"/>
        <v/>
      </c>
      <c r="AW46" s="436" t="str">
        <f t="shared" si="4"/>
        <v/>
      </c>
      <c r="AX46" s="303" t="str">
        <f t="shared" si="4"/>
        <v/>
      </c>
    </row>
    <row r="47" spans="1:50">
      <c r="A47" s="311"/>
      <c r="B47" s="312"/>
      <c r="C47" s="312"/>
      <c r="D47" s="312"/>
      <c r="E47" s="312"/>
      <c r="F47" s="312"/>
      <c r="G47" s="312"/>
      <c r="H47" s="352"/>
      <c r="I47" s="604" t="s">
        <v>152</v>
      </c>
      <c r="J47" s="605"/>
      <c r="K47" s="442" t="str">
        <f>IF(COUNTBLANK(K14:K43)=30,"",MIN(K14:K43))</f>
        <v/>
      </c>
      <c r="L47" s="441" t="str">
        <f>IF(COUNTBLANK(L14:L43)=30,"",MAX(L14:L43))</f>
        <v/>
      </c>
      <c r="M47" s="441" t="str">
        <f t="shared" ref="M47:P47" si="5">IF(COUNTBLANK(M14:M43)=30,"",MAX(M14:M43))</f>
        <v/>
      </c>
      <c r="N47" s="441" t="str">
        <f t="shared" si="5"/>
        <v/>
      </c>
      <c r="O47" s="441" t="str">
        <f t="shared" si="5"/>
        <v/>
      </c>
      <c r="P47" s="441" t="str">
        <f t="shared" si="5"/>
        <v/>
      </c>
      <c r="Q47" s="441" t="str">
        <f>IF(COUNTBLANK(Q14:Q43)=30,"",MIN(Q14:Q43))</f>
        <v/>
      </c>
      <c r="R47" s="438" t="str">
        <f>IF(COUNTBLANK(R14:R43)=30,"",MIN(R14:R43))</f>
        <v/>
      </c>
      <c r="S47" s="441" t="str">
        <f t="shared" ref="S47:V47" si="6">IF(COUNTBLANK(S14:S43)=30,"",MAX(S14:S43))</f>
        <v/>
      </c>
      <c r="T47" s="438" t="str">
        <f t="shared" si="6"/>
        <v/>
      </c>
      <c r="U47" s="442" t="str">
        <f t="shared" si="6"/>
        <v/>
      </c>
      <c r="V47" s="441" t="str">
        <f t="shared" si="6"/>
        <v/>
      </c>
      <c r="W47" s="442" t="str">
        <f>IF(COUNTBLANK(W14:W43)=30,"",MIN(W14:W43))</f>
        <v/>
      </c>
      <c r="X47" s="441" t="str">
        <f>IF(COUNTBLANK(X14:X43)=30,"",MIN(X14:X43))</f>
        <v/>
      </c>
      <c r="Y47" s="441" t="str">
        <f t="shared" ref="Y47:AX47" si="7">IF(COUNTBLANK(Y14:Y43)=30,"",MIN(Y14:Y43))</f>
        <v/>
      </c>
      <c r="Z47" s="441" t="str">
        <f t="shared" si="7"/>
        <v/>
      </c>
      <c r="AA47" s="441" t="str">
        <f t="shared" si="7"/>
        <v/>
      </c>
      <c r="AB47" s="441" t="str">
        <f t="shared" si="7"/>
        <v/>
      </c>
      <c r="AC47" s="441" t="str">
        <f t="shared" si="7"/>
        <v/>
      </c>
      <c r="AD47" s="441" t="str">
        <f t="shared" si="7"/>
        <v/>
      </c>
      <c r="AE47" s="441" t="str">
        <f t="shared" si="7"/>
        <v/>
      </c>
      <c r="AF47" s="441" t="str">
        <f t="shared" si="7"/>
        <v/>
      </c>
      <c r="AG47" s="441" t="str">
        <f t="shared" si="7"/>
        <v/>
      </c>
      <c r="AH47" s="441" t="str">
        <f t="shared" si="7"/>
        <v/>
      </c>
      <c r="AI47" s="441" t="str">
        <f t="shared" si="7"/>
        <v/>
      </c>
      <c r="AJ47" s="438" t="str">
        <f t="shared" si="7"/>
        <v/>
      </c>
      <c r="AK47" s="442" t="str">
        <f t="shared" si="7"/>
        <v/>
      </c>
      <c r="AL47" s="441" t="str">
        <f t="shared" si="7"/>
        <v/>
      </c>
      <c r="AM47" s="442" t="str">
        <f t="shared" si="7"/>
        <v/>
      </c>
      <c r="AN47" s="451" t="str">
        <f t="shared" si="7"/>
        <v/>
      </c>
      <c r="AO47" s="491" t="str">
        <f t="shared" si="7"/>
        <v/>
      </c>
      <c r="AP47" s="451" t="str">
        <f t="shared" si="7"/>
        <v/>
      </c>
      <c r="AQ47" s="491" t="str">
        <f t="shared" si="7"/>
        <v/>
      </c>
      <c r="AR47" s="438" t="str">
        <f t="shared" si="7"/>
        <v/>
      </c>
      <c r="AS47" s="442" t="str">
        <f t="shared" si="7"/>
        <v/>
      </c>
      <c r="AT47" s="438" t="str">
        <f t="shared" si="7"/>
        <v/>
      </c>
      <c r="AU47" s="442" t="str">
        <f t="shared" si="7"/>
        <v/>
      </c>
      <c r="AV47" s="441" t="str">
        <f t="shared" si="7"/>
        <v/>
      </c>
      <c r="AW47" s="441" t="str">
        <f t="shared" si="7"/>
        <v/>
      </c>
      <c r="AX47" s="443" t="str">
        <f t="shared" si="7"/>
        <v/>
      </c>
    </row>
    <row r="48" spans="1:50">
      <c r="A48" s="311"/>
      <c r="B48" s="312"/>
      <c r="C48" s="312"/>
      <c r="D48" s="312"/>
      <c r="E48" s="312"/>
      <c r="F48" s="312"/>
      <c r="G48" s="312"/>
      <c r="H48" s="352"/>
      <c r="I48" s="604" t="s">
        <v>153</v>
      </c>
      <c r="J48" s="605"/>
      <c r="K48" s="433" t="str">
        <f>IF(COUNTBLANK(K14:K43)=30,"",MEDIAN(K14:K43))</f>
        <v/>
      </c>
      <c r="L48" s="436" t="str">
        <f t="shared" ref="L48:AX48" si="8">IF(COUNTBLANK(L14:L43)=30,"",MEDIAN(L14:L43))</f>
        <v/>
      </c>
      <c r="M48" s="436" t="str">
        <f t="shared" si="8"/>
        <v/>
      </c>
      <c r="N48" s="436" t="str">
        <f t="shared" si="8"/>
        <v/>
      </c>
      <c r="O48" s="436" t="str">
        <f t="shared" si="8"/>
        <v/>
      </c>
      <c r="P48" s="436" t="str">
        <f t="shared" si="8"/>
        <v/>
      </c>
      <c r="Q48" s="436" t="str">
        <f t="shared" si="8"/>
        <v/>
      </c>
      <c r="R48" s="430" t="str">
        <f t="shared" si="8"/>
        <v/>
      </c>
      <c r="S48" s="436" t="str">
        <f t="shared" si="8"/>
        <v/>
      </c>
      <c r="T48" s="430" t="str">
        <f t="shared" si="8"/>
        <v/>
      </c>
      <c r="U48" s="433" t="str">
        <f t="shared" si="8"/>
        <v/>
      </c>
      <c r="V48" s="436" t="str">
        <f t="shared" si="8"/>
        <v/>
      </c>
      <c r="W48" s="433" t="str">
        <f t="shared" si="8"/>
        <v/>
      </c>
      <c r="X48" s="436" t="str">
        <f t="shared" si="8"/>
        <v/>
      </c>
      <c r="Y48" s="436" t="str">
        <f t="shared" si="8"/>
        <v/>
      </c>
      <c r="Z48" s="436" t="str">
        <f t="shared" si="8"/>
        <v/>
      </c>
      <c r="AA48" s="436" t="str">
        <f t="shared" si="8"/>
        <v/>
      </c>
      <c r="AB48" s="436" t="str">
        <f t="shared" si="8"/>
        <v/>
      </c>
      <c r="AC48" s="436" t="str">
        <f t="shared" si="8"/>
        <v/>
      </c>
      <c r="AD48" s="436" t="str">
        <f t="shared" si="8"/>
        <v/>
      </c>
      <c r="AE48" s="436" t="str">
        <f t="shared" si="8"/>
        <v/>
      </c>
      <c r="AF48" s="436" t="str">
        <f t="shared" si="8"/>
        <v/>
      </c>
      <c r="AG48" s="436" t="str">
        <f t="shared" si="8"/>
        <v/>
      </c>
      <c r="AH48" s="436" t="str">
        <f t="shared" si="8"/>
        <v/>
      </c>
      <c r="AI48" s="436" t="str">
        <f t="shared" si="8"/>
        <v/>
      </c>
      <c r="AJ48" s="430" t="str">
        <f t="shared" si="8"/>
        <v/>
      </c>
      <c r="AK48" s="433" t="str">
        <f t="shared" si="8"/>
        <v/>
      </c>
      <c r="AL48" s="436" t="str">
        <f t="shared" si="8"/>
        <v/>
      </c>
      <c r="AM48" s="433" t="str">
        <f t="shared" si="8"/>
        <v/>
      </c>
      <c r="AN48" s="495" t="str">
        <f t="shared" si="8"/>
        <v/>
      </c>
      <c r="AO48" s="448" t="str">
        <f t="shared" si="8"/>
        <v/>
      </c>
      <c r="AP48" s="495" t="str">
        <f t="shared" si="8"/>
        <v/>
      </c>
      <c r="AQ48" s="448" t="str">
        <f t="shared" si="8"/>
        <v/>
      </c>
      <c r="AR48" s="430" t="str">
        <f t="shared" si="8"/>
        <v/>
      </c>
      <c r="AS48" s="433" t="str">
        <f t="shared" si="8"/>
        <v/>
      </c>
      <c r="AT48" s="430" t="str">
        <f t="shared" si="8"/>
        <v/>
      </c>
      <c r="AU48" s="433" t="str">
        <f t="shared" si="8"/>
        <v/>
      </c>
      <c r="AV48" s="436" t="str">
        <f t="shared" si="8"/>
        <v/>
      </c>
      <c r="AW48" s="436" t="str">
        <f t="shared" si="8"/>
        <v/>
      </c>
      <c r="AX48" s="450" t="str">
        <f t="shared" si="8"/>
        <v/>
      </c>
    </row>
    <row r="49" spans="1:51" ht="14.25" thickBot="1">
      <c r="A49" s="311"/>
      <c r="B49" s="312"/>
      <c r="C49" s="312"/>
      <c r="D49" s="312"/>
      <c r="E49" s="312"/>
      <c r="F49" s="312"/>
      <c r="G49" s="312"/>
      <c r="H49" s="352"/>
      <c r="I49" s="600" t="s">
        <v>154</v>
      </c>
      <c r="J49" s="601"/>
      <c r="K49" s="434" t="str">
        <f>IF(COUNTBLANK(K14:K43)=30,"",IF(COUNTBLANK(K14:K43)=29,"",VAR(K14:K43)))</f>
        <v/>
      </c>
      <c r="L49" s="437" t="str">
        <f t="shared" ref="L49:AX49" si="9">IF(COUNTBLANK(L14:L43)=30,"",IF(COUNTBLANK(L14:L43)=29,"",VAR(L14:L43)))</f>
        <v/>
      </c>
      <c r="M49" s="437" t="str">
        <f t="shared" si="9"/>
        <v/>
      </c>
      <c r="N49" s="437" t="str">
        <f t="shared" si="9"/>
        <v/>
      </c>
      <c r="O49" s="437" t="str">
        <f t="shared" si="9"/>
        <v/>
      </c>
      <c r="P49" s="437" t="str">
        <f t="shared" si="9"/>
        <v/>
      </c>
      <c r="Q49" s="437" t="str">
        <f t="shared" si="9"/>
        <v/>
      </c>
      <c r="R49" s="449" t="str">
        <f t="shared" si="9"/>
        <v/>
      </c>
      <c r="S49" s="437" t="str">
        <f t="shared" si="9"/>
        <v/>
      </c>
      <c r="T49" s="449" t="str">
        <f t="shared" si="9"/>
        <v/>
      </c>
      <c r="U49" s="434" t="str">
        <f t="shared" si="9"/>
        <v/>
      </c>
      <c r="V49" s="437" t="str">
        <f t="shared" si="9"/>
        <v/>
      </c>
      <c r="W49" s="434" t="str">
        <f t="shared" si="9"/>
        <v/>
      </c>
      <c r="X49" s="437" t="str">
        <f t="shared" si="9"/>
        <v/>
      </c>
      <c r="Y49" s="437" t="str">
        <f t="shared" si="9"/>
        <v/>
      </c>
      <c r="Z49" s="437" t="str">
        <f t="shared" si="9"/>
        <v/>
      </c>
      <c r="AA49" s="437" t="str">
        <f t="shared" si="9"/>
        <v/>
      </c>
      <c r="AB49" s="437" t="str">
        <f t="shared" si="9"/>
        <v/>
      </c>
      <c r="AC49" s="437" t="str">
        <f t="shared" si="9"/>
        <v/>
      </c>
      <c r="AD49" s="437" t="str">
        <f t="shared" si="9"/>
        <v/>
      </c>
      <c r="AE49" s="437" t="str">
        <f t="shared" si="9"/>
        <v/>
      </c>
      <c r="AF49" s="437" t="str">
        <f t="shared" si="9"/>
        <v/>
      </c>
      <c r="AG49" s="437" t="str">
        <f t="shared" si="9"/>
        <v/>
      </c>
      <c r="AH49" s="437" t="str">
        <f t="shared" si="9"/>
        <v/>
      </c>
      <c r="AI49" s="437" t="str">
        <f t="shared" si="9"/>
        <v/>
      </c>
      <c r="AJ49" s="449" t="str">
        <f t="shared" si="9"/>
        <v/>
      </c>
      <c r="AK49" s="434" t="str">
        <f t="shared" si="9"/>
        <v/>
      </c>
      <c r="AL49" s="437" t="str">
        <f t="shared" si="9"/>
        <v/>
      </c>
      <c r="AM49" s="434" t="str">
        <f t="shared" si="9"/>
        <v/>
      </c>
      <c r="AN49" s="440" t="str">
        <f t="shared" si="9"/>
        <v/>
      </c>
      <c r="AO49" s="449" t="str">
        <f t="shared" si="9"/>
        <v/>
      </c>
      <c r="AP49" s="440" t="str">
        <f t="shared" si="9"/>
        <v/>
      </c>
      <c r="AQ49" s="449" t="str">
        <f t="shared" si="9"/>
        <v/>
      </c>
      <c r="AR49" s="449" t="str">
        <f t="shared" si="9"/>
        <v/>
      </c>
      <c r="AS49" s="434" t="str">
        <f t="shared" si="9"/>
        <v/>
      </c>
      <c r="AT49" s="449" t="str">
        <f t="shared" si="9"/>
        <v/>
      </c>
      <c r="AU49" s="434" t="str">
        <f t="shared" si="9"/>
        <v/>
      </c>
      <c r="AV49" s="437" t="str">
        <f t="shared" si="9"/>
        <v/>
      </c>
      <c r="AW49" s="437" t="str">
        <f t="shared" si="9"/>
        <v/>
      </c>
      <c r="AX49" s="304" t="str">
        <f t="shared" si="9"/>
        <v/>
      </c>
    </row>
    <row r="50" spans="1:51">
      <c r="A50" s="203"/>
      <c r="B50" s="203"/>
      <c r="C50" s="203"/>
      <c r="D50" s="203"/>
      <c r="E50" s="203"/>
      <c r="F50" s="203"/>
      <c r="G50" s="203"/>
      <c r="H50" s="203"/>
      <c r="I50" s="264"/>
      <c r="J50" s="445"/>
      <c r="K50" s="446"/>
      <c r="L50" s="446"/>
      <c r="M50" s="446"/>
      <c r="N50" s="446"/>
      <c r="O50" s="446"/>
      <c r="P50" s="446"/>
      <c r="Q50" s="446"/>
      <c r="R50" s="446"/>
      <c r="S50" s="446"/>
      <c r="T50" s="446"/>
      <c r="U50" s="446"/>
      <c r="V50" s="446"/>
      <c r="W50" s="446"/>
      <c r="X50" s="446"/>
      <c r="Y50" s="446"/>
      <c r="Z50" s="446"/>
      <c r="AA50" s="446"/>
      <c r="AB50" s="446"/>
      <c r="AC50" s="446"/>
      <c r="AD50" s="446"/>
      <c r="AE50" s="446"/>
      <c r="AF50" s="446"/>
      <c r="AG50" s="446"/>
      <c r="AH50" s="446"/>
      <c r="AI50" s="446"/>
      <c r="AJ50" s="446"/>
      <c r="AK50" s="446"/>
      <c r="AL50" s="446"/>
      <c r="AM50" s="446"/>
      <c r="AN50" s="446"/>
      <c r="AO50" s="446"/>
      <c r="AP50" s="446"/>
      <c r="AQ50" s="446"/>
      <c r="AR50" s="444"/>
      <c r="AS50" s="444"/>
      <c r="AT50" s="444"/>
      <c r="AU50" s="444"/>
      <c r="AV50" s="444"/>
      <c r="AW50" s="444"/>
      <c r="AX50" s="444"/>
    </row>
    <row r="51" spans="1:51" ht="14.25">
      <c r="A51" s="618" t="s">
        <v>263</v>
      </c>
      <c r="B51" s="618"/>
      <c r="C51" s="618"/>
      <c r="D51" s="618"/>
      <c r="E51" s="618"/>
      <c r="F51" s="192"/>
      <c r="G51" s="203"/>
      <c r="H51" s="203"/>
      <c r="I51" s="264"/>
      <c r="J51" s="264"/>
      <c r="K51" s="265"/>
      <c r="L51" s="265"/>
      <c r="M51" s="265"/>
      <c r="N51" s="265"/>
      <c r="O51" s="265"/>
      <c r="P51" s="265"/>
      <c r="Q51" s="265"/>
      <c r="R51" s="265"/>
      <c r="S51" s="265"/>
      <c r="T51" s="265"/>
      <c r="U51" s="265"/>
      <c r="V51" s="265"/>
      <c r="W51" s="265"/>
      <c r="X51" s="265"/>
      <c r="Y51" s="265"/>
      <c r="Z51" s="265"/>
      <c r="AA51" s="265"/>
      <c r="AB51" s="265"/>
      <c r="AC51" s="265"/>
      <c r="AD51" s="265"/>
      <c r="AE51" s="265"/>
      <c r="AF51" s="265"/>
      <c r="AG51" s="265"/>
      <c r="AH51" s="265"/>
      <c r="AI51" s="265"/>
      <c r="AJ51" s="265"/>
      <c r="AK51" s="265"/>
      <c r="AL51" s="265"/>
      <c r="AM51" s="265"/>
      <c r="AN51" s="265"/>
      <c r="AO51" s="265"/>
      <c r="AP51" s="265"/>
      <c r="AQ51" s="265"/>
      <c r="AR51" s="265"/>
      <c r="AS51" s="265"/>
      <c r="AT51" s="265"/>
      <c r="AU51" s="265"/>
      <c r="AV51" s="265"/>
      <c r="AW51" s="265"/>
      <c r="AX51" s="265"/>
      <c r="AY51" s="265"/>
    </row>
    <row r="52" spans="1:51" ht="14.25" thickBot="1">
      <c r="G52" s="203"/>
      <c r="H52" s="203"/>
      <c r="I52" s="264"/>
      <c r="J52" s="264"/>
      <c r="K52" s="265"/>
      <c r="L52" s="265"/>
      <c r="M52" s="265"/>
      <c r="N52" s="265"/>
      <c r="O52" s="265"/>
      <c r="P52" s="265"/>
      <c r="Q52" s="265"/>
      <c r="R52" s="265"/>
      <c r="S52" s="265"/>
      <c r="T52" s="265"/>
      <c r="U52" s="265"/>
      <c r="V52" s="265"/>
      <c r="W52" s="265"/>
      <c r="X52" s="265"/>
      <c r="Y52" s="265"/>
      <c r="Z52" s="265"/>
      <c r="AA52" s="265"/>
      <c r="AB52" s="265"/>
      <c r="AC52" s="265"/>
      <c r="AD52" s="265"/>
      <c r="AE52" s="265"/>
      <c r="AF52" s="265"/>
      <c r="AG52" s="265"/>
      <c r="AH52" s="265"/>
      <c r="AI52" s="265"/>
      <c r="AJ52" s="265"/>
      <c r="AK52" s="265"/>
      <c r="AL52" s="265"/>
      <c r="AM52" s="265"/>
      <c r="AN52" s="265"/>
      <c r="AO52" s="265"/>
      <c r="AP52" s="265"/>
      <c r="AQ52" s="265"/>
      <c r="AR52" s="265"/>
      <c r="AS52" s="265"/>
      <c r="AT52" s="265"/>
      <c r="AU52" s="265"/>
      <c r="AV52" s="265"/>
      <c r="AW52" s="265"/>
      <c r="AX52" s="265"/>
      <c r="AY52" s="265"/>
    </row>
    <row r="53" spans="1:51">
      <c r="A53" s="561" t="str">
        <f>IF(入力!A3="","",入力!A3)</f>
        <v>測定日【関数】</v>
      </c>
      <c r="B53" s="562"/>
      <c r="C53" s="554">
        <f>IF(入力!C3="","",入力!C3)</f>
        <v>42370</v>
      </c>
      <c r="D53" s="554"/>
      <c r="E53" s="555"/>
      <c r="G53" s="227" t="s">
        <v>159</v>
      </c>
      <c r="H53" s="203"/>
      <c r="I53" s="264"/>
      <c r="J53" s="264"/>
      <c r="K53" s="265"/>
      <c r="L53" s="265"/>
      <c r="M53" s="265"/>
      <c r="N53" s="265"/>
      <c r="O53" s="265"/>
      <c r="P53" s="265"/>
      <c r="Q53" s="265"/>
      <c r="R53" s="265"/>
      <c r="S53" s="265"/>
      <c r="T53" s="265"/>
      <c r="U53" s="265"/>
      <c r="V53" s="265"/>
      <c r="W53" s="265"/>
      <c r="X53" s="265"/>
      <c r="Y53" s="265"/>
      <c r="Z53" s="265"/>
      <c r="AA53" s="265"/>
      <c r="AB53" s="265"/>
      <c r="AC53" s="265"/>
      <c r="AD53" s="265"/>
      <c r="AE53" s="265"/>
      <c r="AF53" s="265"/>
      <c r="AG53" s="265"/>
      <c r="AH53" s="265"/>
      <c r="AI53" s="265"/>
      <c r="AJ53" s="265"/>
      <c r="AK53" s="265"/>
      <c r="AL53" s="265"/>
      <c r="AM53" s="265"/>
      <c r="AN53" s="265"/>
      <c r="AO53" s="265"/>
      <c r="AP53" s="265"/>
      <c r="AQ53" s="265"/>
      <c r="AR53" s="265"/>
      <c r="AS53" s="265"/>
      <c r="AT53" s="265"/>
      <c r="AU53" s="265"/>
      <c r="AV53" s="265"/>
      <c r="AW53" s="265"/>
      <c r="AX53" s="265"/>
      <c r="AY53" s="265"/>
    </row>
    <row r="54" spans="1:51">
      <c r="A54" s="563" t="str">
        <f>IF(入力!A4="","",入力!A4)</f>
        <v>測定日【表示】</v>
      </c>
      <c r="B54" s="558"/>
      <c r="C54" s="556" t="str">
        <f>IF(入力!C4="","",入力!C4)</f>
        <v>2016.01.01</v>
      </c>
      <c r="D54" s="556"/>
      <c r="E54" s="557"/>
      <c r="G54" s="227" t="s">
        <v>160</v>
      </c>
      <c r="H54" s="203"/>
      <c r="I54" s="264"/>
      <c r="J54" s="264"/>
      <c r="K54" s="265"/>
      <c r="L54" s="265"/>
      <c r="M54" s="265"/>
      <c r="N54" s="265"/>
      <c r="O54" s="265"/>
      <c r="P54" s="265"/>
      <c r="Q54" s="265"/>
      <c r="R54" s="265"/>
      <c r="S54" s="265"/>
      <c r="T54" s="265"/>
      <c r="U54" s="265"/>
      <c r="V54" s="265"/>
      <c r="W54" s="265"/>
      <c r="X54" s="265"/>
      <c r="Y54" s="265"/>
      <c r="Z54" s="265"/>
      <c r="AA54" s="265"/>
      <c r="AB54" s="265"/>
      <c r="AC54" s="265"/>
      <c r="AD54" s="265"/>
      <c r="AE54" s="265"/>
      <c r="AF54" s="265"/>
      <c r="AG54" s="265"/>
      <c r="AH54" s="265"/>
      <c r="AI54" s="265"/>
      <c r="AJ54" s="265"/>
      <c r="AK54" s="265"/>
      <c r="AL54" s="265"/>
      <c r="AM54" s="265"/>
      <c r="AN54" s="265"/>
      <c r="AO54" s="265"/>
      <c r="AP54" s="265"/>
      <c r="AQ54" s="265"/>
      <c r="AR54" s="265"/>
      <c r="AS54" s="265"/>
      <c r="AT54" s="265"/>
      <c r="AU54" s="265"/>
      <c r="AV54" s="265"/>
    </row>
    <row r="55" spans="1:51">
      <c r="A55" s="563" t="str">
        <f>IF(入力!A5="","",入力!A5)</f>
        <v>測定場所</v>
      </c>
      <c r="B55" s="558"/>
      <c r="C55" s="556" t="str">
        <f>IF(入力!C5="","",入力!C5)</f>
        <v>●●トレーニングセンター</v>
      </c>
      <c r="D55" s="556"/>
      <c r="E55" s="557"/>
      <c r="G55" s="227" t="s">
        <v>162</v>
      </c>
      <c r="H55" s="203"/>
      <c r="I55" s="264"/>
      <c r="J55" s="264"/>
      <c r="K55" s="265"/>
      <c r="L55" s="265"/>
      <c r="M55" s="265"/>
      <c r="N55" s="265"/>
      <c r="O55" s="265"/>
      <c r="P55" s="265"/>
      <c r="Q55" s="265"/>
      <c r="R55" s="265"/>
      <c r="S55" s="265"/>
      <c r="T55" s="265"/>
      <c r="U55" s="265"/>
      <c r="V55" s="265"/>
      <c r="W55" s="265"/>
      <c r="X55" s="265"/>
      <c r="Y55" s="265"/>
      <c r="Z55" s="265"/>
      <c r="AA55" s="265"/>
      <c r="AB55" s="265"/>
      <c r="AC55" s="265"/>
      <c r="AD55" s="265"/>
      <c r="AE55" s="265"/>
      <c r="AF55" s="265"/>
      <c r="AG55" s="265"/>
      <c r="AH55" s="265"/>
      <c r="AI55" s="265"/>
      <c r="AJ55" s="265"/>
      <c r="AK55" s="265"/>
      <c r="AL55" s="265"/>
      <c r="AM55" s="265"/>
      <c r="AN55" s="265"/>
      <c r="AO55" s="265"/>
      <c r="AP55" s="265"/>
      <c r="AQ55" s="265"/>
      <c r="AR55" s="265"/>
      <c r="AS55" s="265"/>
      <c r="AT55" s="265"/>
    </row>
    <row r="56" spans="1:51">
      <c r="A56" s="563" t="str">
        <f>IF(入力!A6="","",入力!A6)</f>
        <v>チームカテゴリー</v>
      </c>
      <c r="B56" s="558"/>
      <c r="C56" s="556" t="str">
        <f>IF(入力!C6="","",入力!C6)</f>
        <v>●●チーム</v>
      </c>
      <c r="D56" s="556"/>
      <c r="E56" s="557"/>
      <c r="G56" s="227" t="s">
        <v>163</v>
      </c>
      <c r="H56" s="203"/>
      <c r="I56" s="264"/>
      <c r="J56" s="264"/>
      <c r="K56" s="265"/>
      <c r="L56" s="265"/>
      <c r="M56" s="265"/>
      <c r="N56" s="265"/>
      <c r="O56" s="265"/>
      <c r="P56" s="265"/>
      <c r="Q56" s="265"/>
      <c r="R56" s="265"/>
      <c r="S56" s="265"/>
      <c r="T56" s="265"/>
      <c r="U56" s="265"/>
      <c r="V56" s="265"/>
      <c r="W56" s="265"/>
      <c r="X56" s="265"/>
      <c r="Y56" s="265"/>
      <c r="Z56" s="265"/>
      <c r="AA56" s="265"/>
      <c r="AB56" s="265"/>
      <c r="AC56" s="265"/>
      <c r="AD56" s="265"/>
      <c r="AE56" s="265"/>
      <c r="AF56" s="265"/>
      <c r="AG56" s="265"/>
      <c r="AH56" s="265"/>
      <c r="AI56" s="265"/>
      <c r="AJ56" s="265"/>
      <c r="AK56" s="265"/>
      <c r="AL56" s="265"/>
      <c r="AM56" s="265"/>
      <c r="AN56" s="265"/>
      <c r="AO56" s="265"/>
      <c r="AP56" s="265"/>
      <c r="AQ56" s="265"/>
      <c r="AR56" s="265"/>
      <c r="AS56" s="265"/>
      <c r="AT56" s="265"/>
      <c r="AU56" s="265"/>
    </row>
    <row r="57" spans="1:51" ht="14.25" thickBot="1">
      <c r="A57" s="612" t="str">
        <f>IF(入力!A7="","",入力!A7)</f>
        <v>入力者</v>
      </c>
      <c r="B57" s="613"/>
      <c r="C57" s="614" t="str">
        <f>IF(入力!C7="","",入力!C7)</f>
        <v>○○ ○○</v>
      </c>
      <c r="D57" s="615"/>
      <c r="E57" s="616"/>
      <c r="G57" s="227"/>
      <c r="H57" s="203"/>
      <c r="I57" s="264"/>
      <c r="J57" s="264"/>
      <c r="K57" s="265"/>
      <c r="L57" s="265"/>
      <c r="M57" s="265"/>
      <c r="N57" s="265"/>
      <c r="O57" s="265"/>
      <c r="P57" s="265"/>
      <c r="Q57" s="265"/>
      <c r="R57" s="265"/>
      <c r="S57" s="265"/>
      <c r="T57" s="265"/>
      <c r="U57" s="265"/>
      <c r="V57" s="265"/>
      <c r="W57" s="265"/>
      <c r="X57" s="265"/>
      <c r="Y57" s="265"/>
      <c r="Z57" s="265"/>
      <c r="AA57" s="265"/>
      <c r="AB57" s="265"/>
      <c r="AC57" s="265"/>
      <c r="AD57" s="265"/>
      <c r="AE57" s="265"/>
      <c r="AF57" s="265"/>
      <c r="AG57" s="265"/>
      <c r="AH57" s="265"/>
      <c r="AI57" s="265"/>
      <c r="AJ57" s="265"/>
      <c r="AK57" s="265"/>
      <c r="AL57" s="265"/>
      <c r="AM57" s="265"/>
      <c r="AN57" s="265"/>
      <c r="AO57" s="265"/>
      <c r="AP57" s="265"/>
      <c r="AQ57" s="265"/>
      <c r="AR57" s="265"/>
      <c r="AS57" s="265"/>
      <c r="AT57" s="265"/>
      <c r="AU57" s="265"/>
    </row>
    <row r="58" spans="1:51" ht="14.25" thickBot="1">
      <c r="A58" s="203"/>
      <c r="B58" s="203"/>
      <c r="C58" s="203"/>
      <c r="D58" s="203"/>
      <c r="E58" s="203"/>
      <c r="F58" s="203"/>
      <c r="G58" s="203"/>
      <c r="H58" s="203"/>
      <c r="I58" s="203"/>
      <c r="J58" s="203"/>
      <c r="K58" s="203"/>
      <c r="L58" s="203"/>
      <c r="M58" s="203"/>
      <c r="N58" s="203"/>
      <c r="O58" s="203"/>
      <c r="P58" s="203"/>
      <c r="Q58" s="203"/>
      <c r="R58" s="203"/>
      <c r="S58" s="203"/>
      <c r="T58" s="203"/>
      <c r="U58" s="203"/>
      <c r="V58" s="203"/>
      <c r="W58" s="203"/>
      <c r="X58" s="203"/>
      <c r="Y58" s="203"/>
      <c r="Z58" s="203"/>
      <c r="AA58" s="203"/>
      <c r="AB58" s="203"/>
      <c r="AC58" s="203"/>
      <c r="AD58" s="203"/>
      <c r="AE58" s="203"/>
      <c r="AF58" s="203"/>
      <c r="AG58" s="203"/>
      <c r="AH58" s="203"/>
      <c r="AI58" s="203"/>
      <c r="AJ58" s="203"/>
      <c r="AK58" s="203"/>
      <c r="AL58" s="203"/>
      <c r="AM58" s="203"/>
      <c r="AN58" s="203"/>
      <c r="AO58" s="203"/>
      <c r="AP58" s="203"/>
      <c r="AQ58" s="203"/>
      <c r="AR58" s="203"/>
      <c r="AS58" s="203"/>
    </row>
    <row r="59" spans="1:51">
      <c r="A59" s="564" t="s">
        <v>33</v>
      </c>
      <c r="B59" s="526" t="s">
        <v>46</v>
      </c>
      <c r="C59" s="526" t="s">
        <v>96</v>
      </c>
      <c r="D59" s="526" t="s">
        <v>65</v>
      </c>
      <c r="E59" s="526" t="s">
        <v>70</v>
      </c>
      <c r="F59" s="526" t="s">
        <v>97</v>
      </c>
      <c r="G59" s="526" t="s">
        <v>68</v>
      </c>
      <c r="H59" s="526" t="s">
        <v>255</v>
      </c>
      <c r="I59" s="526" t="s">
        <v>66</v>
      </c>
      <c r="J59" s="539" t="s">
        <v>67</v>
      </c>
      <c r="K59" s="529" t="s">
        <v>106</v>
      </c>
      <c r="L59" s="530"/>
      <c r="M59" s="530"/>
      <c r="N59" s="530"/>
      <c r="O59" s="530"/>
      <c r="P59" s="530"/>
      <c r="Q59" s="531"/>
      <c r="R59" s="606" t="s">
        <v>107</v>
      </c>
      <c r="S59" s="610" t="s">
        <v>110</v>
      </c>
      <c r="T59" s="512" t="s">
        <v>118</v>
      </c>
      <c r="U59" s="513"/>
      <c r="V59" s="513"/>
      <c r="W59" s="513"/>
      <c r="X59" s="513"/>
      <c r="Y59" s="513"/>
      <c r="Z59" s="513"/>
      <c r="AA59" s="513"/>
      <c r="AB59" s="513"/>
      <c r="AC59" s="514"/>
      <c r="AD59" s="585" t="s">
        <v>121</v>
      </c>
      <c r="AE59" s="586"/>
      <c r="AF59" s="586"/>
      <c r="AG59" s="586"/>
      <c r="AH59" s="586"/>
      <c r="AI59" s="587"/>
      <c r="AJ59" s="579" t="s">
        <v>127</v>
      </c>
      <c r="AK59" s="580"/>
      <c r="AL59" s="619" t="s">
        <v>185</v>
      </c>
      <c r="AM59" s="620"/>
      <c r="AN59" s="623" t="s">
        <v>182</v>
      </c>
    </row>
    <row r="60" spans="1:51">
      <c r="A60" s="565"/>
      <c r="B60" s="527"/>
      <c r="C60" s="527"/>
      <c r="D60" s="527"/>
      <c r="E60" s="527"/>
      <c r="F60" s="527"/>
      <c r="G60" s="527"/>
      <c r="H60" s="527"/>
      <c r="I60" s="527"/>
      <c r="J60" s="540"/>
      <c r="K60" s="532"/>
      <c r="L60" s="533"/>
      <c r="M60" s="533"/>
      <c r="N60" s="533"/>
      <c r="O60" s="533"/>
      <c r="P60" s="533"/>
      <c r="Q60" s="534"/>
      <c r="R60" s="607"/>
      <c r="S60" s="611"/>
      <c r="T60" s="520" t="s">
        <v>119</v>
      </c>
      <c r="U60" s="521"/>
      <c r="V60" s="521"/>
      <c r="W60" s="521"/>
      <c r="X60" s="521"/>
      <c r="Y60" s="521"/>
      <c r="Z60" s="521"/>
      <c r="AA60" s="521"/>
      <c r="AB60" s="522"/>
      <c r="AC60" s="487" t="s">
        <v>111</v>
      </c>
      <c r="AD60" s="583" t="s">
        <v>122</v>
      </c>
      <c r="AE60" s="568"/>
      <c r="AF60" s="583" t="s">
        <v>123</v>
      </c>
      <c r="AG60" s="568"/>
      <c r="AH60" s="567" t="s">
        <v>124</v>
      </c>
      <c r="AI60" s="568"/>
      <c r="AJ60" s="581"/>
      <c r="AK60" s="582"/>
      <c r="AL60" s="621"/>
      <c r="AM60" s="622"/>
      <c r="AN60" s="624"/>
    </row>
    <row r="61" spans="1:51">
      <c r="A61" s="565"/>
      <c r="B61" s="527"/>
      <c r="C61" s="527"/>
      <c r="D61" s="527"/>
      <c r="E61" s="527"/>
      <c r="F61" s="527"/>
      <c r="G61" s="527"/>
      <c r="H61" s="527"/>
      <c r="I61" s="527"/>
      <c r="J61" s="540"/>
      <c r="K61" s="195" t="s">
        <v>98</v>
      </c>
      <c r="L61" s="196" t="s">
        <v>99</v>
      </c>
      <c r="M61" s="197" t="s">
        <v>100</v>
      </c>
      <c r="N61" s="197" t="s">
        <v>114</v>
      </c>
      <c r="O61" s="197" t="s">
        <v>105</v>
      </c>
      <c r="P61" s="537" t="s">
        <v>133</v>
      </c>
      <c r="Q61" s="538"/>
      <c r="R61" s="470" t="s">
        <v>108</v>
      </c>
      <c r="S61" s="478" t="s">
        <v>296</v>
      </c>
      <c r="T61" s="524" t="s">
        <v>120</v>
      </c>
      <c r="U61" s="525"/>
      <c r="V61" s="516" t="s">
        <v>112</v>
      </c>
      <c r="W61" s="518"/>
      <c r="X61" s="516" t="s">
        <v>257</v>
      </c>
      <c r="Y61" s="518"/>
      <c r="Z61" s="516" t="s">
        <v>260</v>
      </c>
      <c r="AA61" s="518"/>
      <c r="AB61" s="467" t="s">
        <v>113</v>
      </c>
      <c r="AC61" s="505" t="s">
        <v>259</v>
      </c>
      <c r="AD61" s="608" t="s">
        <v>125</v>
      </c>
      <c r="AE61" s="609"/>
      <c r="AF61" s="492" t="s">
        <v>126</v>
      </c>
      <c r="AG61" s="496" t="s">
        <v>183</v>
      </c>
      <c r="AH61" s="569" t="s">
        <v>254</v>
      </c>
      <c r="AI61" s="570"/>
      <c r="AJ61" s="200" t="s">
        <v>128</v>
      </c>
      <c r="AK61" s="305" t="s">
        <v>129</v>
      </c>
      <c r="AL61" s="334" t="s">
        <v>191</v>
      </c>
      <c r="AM61" s="335" t="s">
        <v>192</v>
      </c>
      <c r="AN61" s="308"/>
    </row>
    <row r="62" spans="1:51">
      <c r="A62" s="565"/>
      <c r="B62" s="527"/>
      <c r="C62" s="527"/>
      <c r="D62" s="527"/>
      <c r="E62" s="527"/>
      <c r="F62" s="527"/>
      <c r="G62" s="527"/>
      <c r="H62" s="527"/>
      <c r="I62" s="527"/>
      <c r="J62" s="540"/>
      <c r="K62" s="183"/>
      <c r="L62" s="184"/>
      <c r="M62" s="185"/>
      <c r="N62" s="185"/>
      <c r="O62" s="185"/>
      <c r="P62" s="198" t="s">
        <v>134</v>
      </c>
      <c r="Q62" s="199" t="s">
        <v>135</v>
      </c>
      <c r="R62" s="471"/>
      <c r="S62" s="479"/>
      <c r="T62" s="167"/>
      <c r="U62" s="169" t="s">
        <v>132</v>
      </c>
      <c r="V62" s="167"/>
      <c r="W62" s="169" t="s">
        <v>132</v>
      </c>
      <c r="X62" s="167"/>
      <c r="Y62" s="169" t="s">
        <v>132</v>
      </c>
      <c r="Z62" s="167"/>
      <c r="AA62" s="169" t="s">
        <v>132</v>
      </c>
      <c r="AB62" s="468"/>
      <c r="AC62" s="506"/>
      <c r="AD62" s="168" t="s">
        <v>137</v>
      </c>
      <c r="AE62" s="493" t="s">
        <v>138</v>
      </c>
      <c r="AF62" s="168"/>
      <c r="AG62" s="497"/>
      <c r="AH62" s="168" t="s">
        <v>194</v>
      </c>
      <c r="AI62" s="181" t="s">
        <v>195</v>
      </c>
      <c r="AJ62" s="182"/>
      <c r="AK62" s="306"/>
      <c r="AL62" s="336"/>
      <c r="AM62" s="337"/>
      <c r="AN62" s="309"/>
    </row>
    <row r="63" spans="1:51">
      <c r="A63" s="566"/>
      <c r="B63" s="528"/>
      <c r="C63" s="528"/>
      <c r="D63" s="528"/>
      <c r="E63" s="528"/>
      <c r="F63" s="528"/>
      <c r="G63" s="528"/>
      <c r="H63" s="528"/>
      <c r="I63" s="528"/>
      <c r="J63" s="541"/>
      <c r="K63" s="170" t="s">
        <v>102</v>
      </c>
      <c r="L63" s="171" t="s">
        <v>101</v>
      </c>
      <c r="M63" s="172" t="s">
        <v>104</v>
      </c>
      <c r="N63" s="172" t="s">
        <v>101</v>
      </c>
      <c r="O63" s="172" t="s">
        <v>136</v>
      </c>
      <c r="P63" s="224" t="s">
        <v>102</v>
      </c>
      <c r="Q63" s="225" t="s">
        <v>102</v>
      </c>
      <c r="R63" s="173" t="s">
        <v>109</v>
      </c>
      <c r="S63" s="480" t="s">
        <v>109</v>
      </c>
      <c r="T63" s="180" t="s">
        <v>102</v>
      </c>
      <c r="U63" s="178" t="s">
        <v>102</v>
      </c>
      <c r="V63" s="176" t="s">
        <v>102</v>
      </c>
      <c r="W63" s="178" t="s">
        <v>102</v>
      </c>
      <c r="X63" s="176" t="s">
        <v>102</v>
      </c>
      <c r="Y63" s="178" t="s">
        <v>102</v>
      </c>
      <c r="Z63" s="176" t="s">
        <v>102</v>
      </c>
      <c r="AA63" s="178" t="s">
        <v>102</v>
      </c>
      <c r="AB63" s="179" t="s">
        <v>117</v>
      </c>
      <c r="AC63" s="507" t="s">
        <v>117</v>
      </c>
      <c r="AD63" s="175" t="s">
        <v>102</v>
      </c>
      <c r="AE63" s="494" t="s">
        <v>102</v>
      </c>
      <c r="AF63" s="489" t="s">
        <v>102</v>
      </c>
      <c r="AG63" s="494" t="s">
        <v>184</v>
      </c>
      <c r="AH63" s="489" t="s">
        <v>102</v>
      </c>
      <c r="AI63" s="201" t="s">
        <v>102</v>
      </c>
      <c r="AJ63" s="202" t="s">
        <v>117</v>
      </c>
      <c r="AK63" s="307" t="s">
        <v>141</v>
      </c>
      <c r="AL63" s="338" t="s">
        <v>14</v>
      </c>
      <c r="AM63" s="339" t="s">
        <v>14</v>
      </c>
      <c r="AN63" s="310"/>
    </row>
    <row r="64" spans="1:51">
      <c r="A64" s="95">
        <f>IF(入力!A14="","",入力!A14)</f>
        <v>1</v>
      </c>
      <c r="B64" s="189" t="str">
        <f>IF(入力!B14="","",入力!B14)</f>
        <v/>
      </c>
      <c r="C64" s="189" t="str">
        <f>IF(入力!C14="","",入力!C14)</f>
        <v/>
      </c>
      <c r="D64" s="252" t="str">
        <f>IF(入力!D14="","",入力!D14)</f>
        <v/>
      </c>
      <c r="E64" s="362" t="str">
        <f>IF(入力!E14="", IF(D64="","",DATEDIF(D64,入力!$C$3,"Y")),入力!E14)</f>
        <v/>
      </c>
      <c r="F64" s="362" t="str">
        <f>IF(入力!F14="","",入力!F14)</f>
        <v/>
      </c>
      <c r="G64" s="189" t="str">
        <f>IF(入力!G14="","",入力!G14)</f>
        <v/>
      </c>
      <c r="H64" s="189" t="str">
        <f>IF(入力!H14="","",入力!H14)</f>
        <v/>
      </c>
      <c r="I64" s="362" t="str">
        <f>IF(入力!I14="","",入力!I14)</f>
        <v/>
      </c>
      <c r="J64" s="159" t="str">
        <f>IF(入力!J14="","",入力!J14)</f>
        <v/>
      </c>
      <c r="K64" s="161" t="str">
        <f>IF(入力!K14="","",入力!K14)</f>
        <v/>
      </c>
      <c r="L64" s="79" t="str">
        <f>IF(入力!L14="","",入力!L14)</f>
        <v/>
      </c>
      <c r="M64" s="214" t="str">
        <f>IF(OR(入力!M14="",入力!N14=""),"",((4.57/(1.0868-0.00133*(入力!M14+入力!N14))-4.142)*100))</f>
        <v/>
      </c>
      <c r="N64" s="79" t="str">
        <f>IF(OR(入力!L14="",入力!M14="",入力!N14=""),"",(入力!L14-(入力!L14*(4.57/(1.0868-0.00133*(入力!M14+入力!N14))-4.142)*100)/100))</f>
        <v/>
      </c>
      <c r="O64" s="79" t="str">
        <f>IF(入力!P14="", IF(入力!K14="","",入力!L14/POWER(入力!K14/100,2)),入力!P14)</f>
        <v/>
      </c>
      <c r="P64" s="79" t="str">
        <f>IF(入力!Q14="","",入力!Q14)</f>
        <v/>
      </c>
      <c r="Q64" s="194" t="str">
        <f>IF(入力!R14="","",入力!R14)</f>
        <v/>
      </c>
      <c r="R64" s="256" t="str">
        <f xml:space="preserve"> IF(入力!S14="",IF(入力!T14="","",入力!T14),IF(入力!T14="",入力!S14,IF(入力!S14&gt;入力!T14,入力!T14,入力!S14)))</f>
        <v/>
      </c>
      <c r="S64" s="481" t="str">
        <f>IF(入力!U14="",IF(入力!V14="","",入力!V14),IF(入力!V14="",入力!U14,IF(入力!U14&gt;入力!V14,入力!V14,入力!U14)))</f>
        <v/>
      </c>
      <c r="T64" s="250" t="str">
        <f>IF(入力!W14="",IF(入力!X14="","",入力!X14),IF(入力!X14="",入力!W14,IF(入力!W14&gt;入力!X14,入力!W14,入力!X14)))</f>
        <v/>
      </c>
      <c r="U64" s="258" t="str">
        <f>IF(入力!Y14="", IF(入力!W14="",IF(入力!X14="","",入力!X14-入力!Q14),IF(入力!X14="",入力!W14-入力!Q14,IF(入力!W14&gt;入力!X14,入力!W14-入力!Q14,入力!X14-入力!Q14))),入力!Y14)</f>
        <v/>
      </c>
      <c r="V64" s="258" t="str">
        <f>IF(入力!Z14="",IF(入力!AA14="","",入力!AA14),IF(入力!AA14="",入力!Z14,IF(入力!Z14&gt;入力!AA14,入力!Z14,入力!AA14)))</f>
        <v/>
      </c>
      <c r="W64" s="258" t="str">
        <f>IF(入力!AB14="", IF(入力!Z14="",IF(入力!AA14="","",入力!AA14-入力!Q14),IF(入力!AA14="",入力!Z14-入力!Q14,IF(入力!Z14&gt;入力!AA14,入力!Z14-入力!Q14,入力!AA14-入力!Q14))),入力!AB14)</f>
        <v/>
      </c>
      <c r="X64" s="258" t="str">
        <f>IF(入力!AC14="",IF(入力!AD14="","",入力!AD14),IF(入力!AD14="",入力!AC14,IF(入力!AC14&gt;入力!AD14,入力!AC14,入力!AD14)))</f>
        <v/>
      </c>
      <c r="Y64" s="258" t="str">
        <f>IF(入力!AE14="", IF(入力!AC14="",IF(入力!AD14="","",入力!AD14-入力!Q14),IF(入力!AD14="",入力!AC14-入力!Q14,IF(入力!AC14&gt;入力!AD14,入力!AC14-入力!Q14,入力!AD14-入力!Q14))),入力!AE14)</f>
        <v/>
      </c>
      <c r="Z64" s="258" t="str">
        <f>IF(入力!AF14="",IF(入力!AG14="","",入力!AG14),IF(入力!AG14="",入力!AF14,IF(入力!AF14&gt;入力!AG14,入力!AF14,入力!AG14)))</f>
        <v/>
      </c>
      <c r="AA64" s="258" t="str">
        <f>IF(入力!AH14="", IF(入力!AF14="",IF(入力!AG14="","",入力!AG14-入力!Q14),IF(入力!AG14="",入力!AF14-入力!Q14,IF(入力!AF14&gt;入力!AG14,入力!AF14-入力!Q14,入力!AG14-入力!Q14))),入力!AH14)</f>
        <v/>
      </c>
      <c r="AB64" s="126" t="str">
        <f>IF(入力!AI14="",IF(入力!AJ14="","",入力!AJ14),IF(入力!AJ14="",入力!AI14,IF(入力!AI14&gt;入力!AJ14,入力!AI14,入力!AJ14)))</f>
        <v/>
      </c>
      <c r="AC64" s="256" t="str">
        <f>IF(入力!AK14="",IF(入力!AL14="","",入力!AL14),IF(入力!AL14="",入力!AK14,IF(入力!AK14&gt;入力!AL14,入力!AK14,入力!AL14)))</f>
        <v/>
      </c>
      <c r="AD64" s="488" t="str">
        <f>IF(入力!AM14="","",入力!AM14)</f>
        <v/>
      </c>
      <c r="AE64" s="159" t="str">
        <f>IF(入力!AN14="","",入力!AN14)</f>
        <v/>
      </c>
      <c r="AF64" s="255" t="str">
        <f>IF(入力!AO14="","",入力!AO14)</f>
        <v/>
      </c>
      <c r="AG64" s="164" t="str">
        <f>IF(入力!AP14="","",入力!AP14)</f>
        <v/>
      </c>
      <c r="AH64" s="158" t="str">
        <f>IF(入力!AQ14="","",入力!AQ14)</f>
        <v/>
      </c>
      <c r="AI64" s="80" t="str">
        <f>IF(入力!AR14="","",入力!AR14)</f>
        <v/>
      </c>
      <c r="AJ64" s="363" t="str">
        <f>IF(入力!AS14="","",入力!AS14)</f>
        <v/>
      </c>
      <c r="AK64" s="159" t="str">
        <f>IF(入力!AT14="","",入力!AT14)</f>
        <v/>
      </c>
      <c r="AL64" s="262" t="str">
        <f>IF(入力!AU14="",IF(入力!AV14="","",入力!AV14),IF(入力!AV14="",入力!AU14,IF(入力!AU14&gt;入力!AV14,入力!AU14,入力!AV14)))</f>
        <v/>
      </c>
      <c r="AM64" s="365" t="str">
        <f>IF(入力!AW14="",IF(入力!AX14="","",入力!AX14),IF(入力!AX14="",入力!AW14,IF(入力!AW14&gt;入力!AX14,入力!AW14,入力!AX14)))</f>
        <v/>
      </c>
      <c r="AN64" s="204" t="str">
        <f>IF(入力!K14="","", IF(入力!AC14="","", IF(入力!Z14="","", K64/243*((X64-243)+(V64-243)))))</f>
        <v/>
      </c>
    </row>
    <row r="65" spans="1:40">
      <c r="A65" s="95">
        <f>IF(入力!A15="","",入力!A15)</f>
        <v>2</v>
      </c>
      <c r="B65" s="189" t="str">
        <f>IF(入力!B15="","",入力!B15)</f>
        <v/>
      </c>
      <c r="C65" s="189" t="str">
        <f>IF(入力!C15="","",入力!C15)</f>
        <v/>
      </c>
      <c r="D65" s="252" t="str">
        <f>IF(入力!D15="","",入力!D15)</f>
        <v/>
      </c>
      <c r="E65" s="400" t="str">
        <f>IF(入力!E15="", IF(D65="","",DATEDIF(D65,入力!$C$3,"Y")),入力!E15)</f>
        <v/>
      </c>
      <c r="F65" s="362" t="str">
        <f>IF(入力!F15="","",入力!F15)</f>
        <v/>
      </c>
      <c r="G65" s="189" t="str">
        <f>IF(入力!G15="","",入力!G15)</f>
        <v/>
      </c>
      <c r="H65" s="189" t="str">
        <f>IF(入力!H15="","",入力!H15)</f>
        <v/>
      </c>
      <c r="I65" s="362" t="str">
        <f>IF(入力!I15="","",入力!I15)</f>
        <v/>
      </c>
      <c r="J65" s="159" t="str">
        <f>IF(入力!J15="","",入力!J15)</f>
        <v/>
      </c>
      <c r="K65" s="161" t="str">
        <f>IF(入力!K15="","",入力!K15)</f>
        <v/>
      </c>
      <c r="L65" s="79" t="str">
        <f>IF(入力!L15="","",入力!L15)</f>
        <v/>
      </c>
      <c r="M65" s="214" t="str">
        <f>IF(OR(入力!M15="",入力!N15=""),"",((4.57/(1.0868-0.00133*(入力!M15+入力!N15))-4.142)*100))</f>
        <v/>
      </c>
      <c r="N65" s="79" t="str">
        <f>IF(OR(入力!L15="",入力!M15="",入力!N15=""),"",(入力!L15-(入力!L15*(4.57/(1.0868-0.00133*(入力!M15+入力!N15))-4.142)*100)/100))</f>
        <v/>
      </c>
      <c r="O65" s="79" t="str">
        <f>IF(入力!P15="", IF(入力!K15="","",入力!L15/POWER(入力!K15/100,2)),入力!P15)</f>
        <v/>
      </c>
      <c r="P65" s="79" t="str">
        <f>IF(入力!Q15="","",入力!Q15)</f>
        <v/>
      </c>
      <c r="Q65" s="194" t="str">
        <f>IF(入力!R15="","",入力!R15)</f>
        <v/>
      </c>
      <c r="R65" s="256" t="str">
        <f xml:space="preserve"> IF(入力!S15="",IF(入力!T15="","",入力!T15),IF(入力!T15="",入力!S15,IF(入力!S15&gt;入力!T15,入力!T15,入力!S15)))</f>
        <v/>
      </c>
      <c r="S65" s="481" t="str">
        <f>IF(入力!U15="",IF(入力!V15="","",入力!V15),IF(入力!V15="",入力!U15,IF(入力!U15&gt;入力!V15,入力!V15,入力!U15)))</f>
        <v/>
      </c>
      <c r="T65" s="250" t="str">
        <f>IF(入力!W15="",IF(入力!X15="","",入力!X15),IF(入力!X15="",入力!W15,IF(入力!W15&gt;入力!X15,入力!W15,入力!X15)))</f>
        <v/>
      </c>
      <c r="U65" s="258" t="str">
        <f>IF(入力!Y15="", IF(入力!W15="",IF(入力!X15="","",入力!X15-入力!Q15),IF(入力!X15="",入力!W15-入力!Q15,IF(入力!W15&gt;入力!X15,入力!W15-入力!Q15,入力!X15-入力!Q15))),入力!Y15)</f>
        <v/>
      </c>
      <c r="V65" s="258" t="str">
        <f>IF(入力!Z15="",IF(入力!AA15="","",入力!AA15),IF(入力!AA15="",入力!Z15,IF(入力!Z15&gt;入力!AA15,入力!Z15,入力!AA15)))</f>
        <v/>
      </c>
      <c r="W65" s="258" t="str">
        <f>IF(入力!AB15="", IF(入力!Z15="",IF(入力!AA15="","",入力!AA15-入力!Q15),IF(入力!AA15="",入力!Z15-入力!Q15,IF(入力!Z15&gt;入力!AA15,入力!Z15-入力!Q15,入力!AA15-入力!Q15))),入力!AB15)</f>
        <v/>
      </c>
      <c r="X65" s="258" t="str">
        <f>IF(入力!AC15="",IF(入力!AD15="","",入力!AD15),IF(入力!AD15="",入力!AC15,IF(入力!AC15&gt;入力!AD15,入力!AC15,入力!AD15)))</f>
        <v/>
      </c>
      <c r="Y65" s="258" t="str">
        <f>IF(入力!AE15="", IF(入力!AC15="",IF(入力!AD15="","",入力!AD15-入力!Q15),IF(入力!AD15="",入力!AC15-入力!Q15,IF(入力!AC15&gt;入力!AD15,入力!AC15-入力!Q15,入力!AD15-入力!Q15))),入力!AE15)</f>
        <v/>
      </c>
      <c r="Z65" s="258" t="str">
        <f>IF(入力!AF15="",IF(入力!AG15="","",入力!AG15),IF(入力!AG15="",入力!AF15,IF(入力!AF15&gt;入力!AG15,入力!AF15,入力!AG15)))</f>
        <v/>
      </c>
      <c r="AA65" s="258" t="str">
        <f>IF(入力!AH15="", IF(入力!AF15="",IF(入力!AG15="","",入力!AG15-入力!Q15),IF(入力!AG15="",入力!AF15-入力!Q15,IF(入力!AF15&gt;入力!AG15,入力!AF15-入力!Q15,入力!AG15-入力!Q15))),入力!AH15)</f>
        <v/>
      </c>
      <c r="AB65" s="126" t="str">
        <f>IF(入力!AI15="",IF(入力!AJ15="","",入力!AJ15),IF(入力!AJ15="",入力!AI15,IF(入力!AI15&gt;入力!AJ15,入力!AI15,入力!AJ15)))</f>
        <v/>
      </c>
      <c r="AC65" s="256" t="str">
        <f>IF(入力!AK15="",IF(入力!AL15="","",入力!AL15),IF(入力!AL15="",入力!AK15,IF(入力!AK15&gt;入力!AL15,入力!AK15,入力!AL15)))</f>
        <v/>
      </c>
      <c r="AD65" s="255" t="str">
        <f>IF(入力!AM15="","",入力!AM15)</f>
        <v/>
      </c>
      <c r="AE65" s="159" t="str">
        <f>IF(入力!AN15="","",入力!AN15)</f>
        <v/>
      </c>
      <c r="AF65" s="255" t="str">
        <f>IF(入力!AO15="","",入力!AO15)</f>
        <v/>
      </c>
      <c r="AG65" s="164" t="str">
        <f>IF(入力!AP15="","",入力!AP15)</f>
        <v/>
      </c>
      <c r="AH65" s="158" t="str">
        <f>IF(入力!AQ15="","",入力!AQ15)</f>
        <v/>
      </c>
      <c r="AI65" s="80" t="str">
        <f>IF(入力!AR15="","",入力!AR15)</f>
        <v/>
      </c>
      <c r="AJ65" s="363" t="str">
        <f>IF(入力!AS15="","",入力!AS15)</f>
        <v/>
      </c>
      <c r="AK65" s="159" t="str">
        <f>IF(入力!AT15="","",入力!AT15)</f>
        <v/>
      </c>
      <c r="AL65" s="262" t="str">
        <f>IF(入力!AU15="",IF(入力!AV15="","",入力!AV15),IF(入力!AV15="",入力!AU15,IF(入力!AU15&gt;入力!AV15,入力!AU15,入力!AV15)))</f>
        <v/>
      </c>
      <c r="AM65" s="365" t="str">
        <f>IF(入力!AW15="",IF(入力!AX15="","",入力!AX15),IF(入力!AX15="",入力!AW15,IF(入力!AW15&gt;入力!AX15,入力!AW15,入力!AX15)))</f>
        <v/>
      </c>
      <c r="AN65" s="204" t="str">
        <f>IF(入力!K15="","", IF(入力!AC15="","", IF(入力!Z15="","", K65/243*((X65-243)+(V65-243)))))</f>
        <v/>
      </c>
    </row>
    <row r="66" spans="1:40">
      <c r="A66" s="95">
        <f>IF(入力!A16="","",入力!A16)</f>
        <v>3</v>
      </c>
      <c r="B66" s="189" t="str">
        <f>IF(入力!B16="","",入力!B16)</f>
        <v/>
      </c>
      <c r="C66" s="189" t="str">
        <f>IF(入力!C16="","",入力!C16)</f>
        <v/>
      </c>
      <c r="D66" s="252" t="str">
        <f>IF(入力!D16="","",入力!D16)</f>
        <v/>
      </c>
      <c r="E66" s="400" t="str">
        <f>IF(入力!E16="", IF(D66="","",DATEDIF(D66,入力!$C$3,"Y")),入力!E16)</f>
        <v/>
      </c>
      <c r="F66" s="362" t="str">
        <f>IF(入力!F16="","",入力!F16)</f>
        <v/>
      </c>
      <c r="G66" s="189" t="str">
        <f>IF(入力!G16="","",入力!G16)</f>
        <v/>
      </c>
      <c r="H66" s="189" t="str">
        <f>IF(入力!H16="","",入力!H16)</f>
        <v/>
      </c>
      <c r="I66" s="362" t="str">
        <f>IF(入力!I16="","",入力!I16)</f>
        <v/>
      </c>
      <c r="J66" s="159" t="str">
        <f>IF(入力!J16="","",入力!J16)</f>
        <v/>
      </c>
      <c r="K66" s="161" t="str">
        <f>IF(入力!K16="","",入力!K16)</f>
        <v/>
      </c>
      <c r="L66" s="79" t="str">
        <f>IF(入力!L16="","",入力!L16)</f>
        <v/>
      </c>
      <c r="M66" s="214" t="str">
        <f>IF(OR(入力!M16="",入力!N16=""),"",((4.57/(1.0868-0.00133*(入力!M16+入力!N16))-4.142)*100))</f>
        <v/>
      </c>
      <c r="N66" s="79" t="str">
        <f>IF(OR(入力!L16="",入力!M16="",入力!N16=""),"",(入力!L16-(入力!L16*(4.57/(1.0868-0.00133*(入力!M16+入力!N16))-4.142)*100)/100))</f>
        <v/>
      </c>
      <c r="O66" s="79" t="str">
        <f>IF(入力!P16="", IF(入力!K16="","",入力!L16/POWER(入力!K16/100,2)),入力!P16)</f>
        <v/>
      </c>
      <c r="P66" s="79" t="str">
        <f>IF(入力!Q16="","",入力!Q16)</f>
        <v/>
      </c>
      <c r="Q66" s="194" t="str">
        <f>IF(入力!R16="","",入力!R16)</f>
        <v/>
      </c>
      <c r="R66" s="256" t="str">
        <f xml:space="preserve"> IF(入力!S16="",IF(入力!T16="","",入力!T16),IF(入力!T16="",入力!S16,IF(入力!S16&gt;入力!T16,入力!T16,入力!S16)))</f>
        <v/>
      </c>
      <c r="S66" s="481" t="str">
        <f>IF(入力!U16="",IF(入力!V16="","",入力!V16),IF(入力!V16="",入力!U16,IF(入力!U16&gt;入力!V16,入力!V16,入力!U16)))</f>
        <v/>
      </c>
      <c r="T66" s="250" t="str">
        <f>IF(入力!W16="",IF(入力!X16="","",入力!X16),IF(入力!X16="",入力!W16,IF(入力!W16&gt;入力!X16,入力!W16,入力!X16)))</f>
        <v/>
      </c>
      <c r="U66" s="258" t="str">
        <f>IF(入力!Y16="", IF(入力!W16="",IF(入力!X16="","",入力!X16-入力!Q16),IF(入力!X16="",入力!W16-入力!Q16,IF(入力!W16&gt;入力!X16,入力!W16-入力!Q16,入力!X16-入力!Q16))),入力!Y16)</f>
        <v/>
      </c>
      <c r="V66" s="258" t="str">
        <f>IF(入力!Z16="",IF(入力!AA16="","",入力!AA16),IF(入力!AA16="",入力!Z16,IF(入力!Z16&gt;入力!AA16,入力!Z16,入力!AA16)))</f>
        <v/>
      </c>
      <c r="W66" s="258" t="str">
        <f>IF(入力!AB16="", IF(入力!Z16="",IF(入力!AA16="","",入力!AA16-入力!Q16),IF(入力!AA16="",入力!Z16-入力!Q16,IF(入力!Z16&gt;入力!AA16,入力!Z16-入力!Q16,入力!AA16-入力!Q16))),入力!AB16)</f>
        <v/>
      </c>
      <c r="X66" s="258" t="str">
        <f>IF(入力!AC16="",IF(入力!AD16="","",入力!AD16),IF(入力!AD16="",入力!AC16,IF(入力!AC16&gt;入力!AD16,入力!AC16,入力!AD16)))</f>
        <v/>
      </c>
      <c r="Y66" s="258" t="str">
        <f>IF(入力!AE16="", IF(入力!AC16="",IF(入力!AD16="","",入力!AD16-入力!Q16),IF(入力!AD16="",入力!AC16-入力!Q16,IF(入力!AC16&gt;入力!AD16,入力!AC16-入力!Q16,入力!AD16-入力!Q16))),入力!AE16)</f>
        <v/>
      </c>
      <c r="Z66" s="258" t="str">
        <f>IF(入力!AF16="",IF(入力!AG16="","",入力!AG16),IF(入力!AG16="",入力!AF16,IF(入力!AF16&gt;入力!AG16,入力!AF16,入力!AG16)))</f>
        <v/>
      </c>
      <c r="AA66" s="258" t="str">
        <f>IF(入力!AH16="", IF(入力!AF16="",IF(入力!AG16="","",入力!AG16-入力!Q16),IF(入力!AG16="",入力!AF16-入力!Q16,IF(入力!AF16&gt;入力!AG16,入力!AF16-入力!Q16,入力!AG16-入力!Q16))),入力!AH16)</f>
        <v/>
      </c>
      <c r="AB66" s="126" t="str">
        <f>IF(入力!AI16="",IF(入力!AJ16="","",入力!AJ16),IF(入力!AJ16="",入力!AI16,IF(入力!AI16&gt;入力!AJ16,入力!AI16,入力!AJ16)))</f>
        <v/>
      </c>
      <c r="AC66" s="256" t="str">
        <f>IF(入力!AK16="",IF(入力!AL16="","",入力!AL16),IF(入力!AL16="",入力!AK16,IF(入力!AK16&gt;入力!AL16,入力!AK16,入力!AL16)))</f>
        <v/>
      </c>
      <c r="AD66" s="255" t="str">
        <f>IF(入力!AM16="","",入力!AM16)</f>
        <v/>
      </c>
      <c r="AE66" s="159" t="str">
        <f>IF(入力!AN16="","",入力!AN16)</f>
        <v/>
      </c>
      <c r="AF66" s="255" t="str">
        <f>IF(入力!AO16="","",入力!AO16)</f>
        <v/>
      </c>
      <c r="AG66" s="164" t="str">
        <f>IF(入力!AP16="","",入力!AP16)</f>
        <v/>
      </c>
      <c r="AH66" s="158" t="str">
        <f>IF(入力!AQ16="","",入力!AQ16)</f>
        <v/>
      </c>
      <c r="AI66" s="80" t="str">
        <f>IF(入力!AR16="","",入力!AR16)</f>
        <v/>
      </c>
      <c r="AJ66" s="363" t="str">
        <f>IF(入力!AS16="","",入力!AS16)</f>
        <v/>
      </c>
      <c r="AK66" s="159" t="str">
        <f>IF(入力!AT16="","",入力!AT16)</f>
        <v/>
      </c>
      <c r="AL66" s="262" t="str">
        <f>IF(入力!AU16="",IF(入力!AV16="","",入力!AV16),IF(入力!AV16="",入力!AU16,IF(入力!AU16&gt;入力!AV16,入力!AU16,入力!AV16)))</f>
        <v/>
      </c>
      <c r="AM66" s="365" t="str">
        <f>IF(入力!AW16="",IF(入力!AX16="","",入力!AX16),IF(入力!AX16="",入力!AW16,IF(入力!AW16&gt;入力!AX16,入力!AW16,入力!AX16)))</f>
        <v/>
      </c>
      <c r="AN66" s="204" t="str">
        <f>IF(入力!K16="","", IF(入力!AC16="","", IF(入力!Z16="","", K66/243*((X66-243)+(V66-243)))))</f>
        <v/>
      </c>
    </row>
    <row r="67" spans="1:40">
      <c r="A67" s="95">
        <f>IF(入力!A17="","",入力!A17)</f>
        <v>4</v>
      </c>
      <c r="B67" s="189" t="str">
        <f>IF(入力!B17="","",入力!B17)</f>
        <v/>
      </c>
      <c r="C67" s="189" t="str">
        <f>IF(入力!C17="","",入力!C17)</f>
        <v/>
      </c>
      <c r="D67" s="252" t="str">
        <f>IF(入力!D17="","",入力!D17)</f>
        <v/>
      </c>
      <c r="E67" s="400" t="str">
        <f>IF(入力!E17="", IF(D67="","",DATEDIF(D67,入力!$C$3,"Y")),入力!E17)</f>
        <v/>
      </c>
      <c r="F67" s="362" t="str">
        <f>IF(入力!F17="","",入力!F17)</f>
        <v/>
      </c>
      <c r="G67" s="189" t="str">
        <f>IF(入力!G17="","",入力!G17)</f>
        <v/>
      </c>
      <c r="H67" s="189" t="str">
        <f>IF(入力!H17="","",入力!H17)</f>
        <v/>
      </c>
      <c r="I67" s="362" t="str">
        <f>IF(入力!I17="","",入力!I17)</f>
        <v/>
      </c>
      <c r="J67" s="159" t="str">
        <f>IF(入力!J17="","",入力!J17)</f>
        <v/>
      </c>
      <c r="K67" s="161" t="str">
        <f>IF(入力!K17="","",入力!K17)</f>
        <v/>
      </c>
      <c r="L67" s="79" t="str">
        <f>IF(入力!L17="","",入力!L17)</f>
        <v/>
      </c>
      <c r="M67" s="214" t="str">
        <f>IF(OR(入力!M17="",入力!N17=""),"",((4.57/(1.0868-0.00133*(入力!M17+入力!N17))-4.142)*100))</f>
        <v/>
      </c>
      <c r="N67" s="79" t="str">
        <f>IF(OR(入力!L17="",入力!M17="",入力!N17=""),"",(入力!L17-(入力!L17*(4.57/(1.0868-0.00133*(入力!M17+入力!N17))-4.142)*100)/100))</f>
        <v/>
      </c>
      <c r="O67" s="79" t="str">
        <f>IF(入力!P17="", IF(入力!K17="","",入力!L17/POWER(入力!K17/100,2)),入力!P17)</f>
        <v/>
      </c>
      <c r="P67" s="79" t="str">
        <f>IF(入力!Q17="","",入力!Q17)</f>
        <v/>
      </c>
      <c r="Q67" s="194" t="str">
        <f>IF(入力!R17="","",入力!R17)</f>
        <v/>
      </c>
      <c r="R67" s="256" t="str">
        <f xml:space="preserve"> IF(入力!S17="",IF(入力!T17="","",入力!T17),IF(入力!T17="",入力!S17,IF(入力!S17&gt;入力!T17,入力!T17,入力!S17)))</f>
        <v/>
      </c>
      <c r="S67" s="481" t="str">
        <f>IF(入力!U17="",IF(入力!V17="","",入力!V17),IF(入力!V17="",入力!U17,IF(入力!U17&gt;入力!V17,入力!V17,入力!U17)))</f>
        <v/>
      </c>
      <c r="T67" s="250" t="str">
        <f>IF(入力!W17="",IF(入力!X17="","",入力!X17),IF(入力!X17="",入力!W17,IF(入力!W17&gt;入力!X17,入力!W17,入力!X17)))</f>
        <v/>
      </c>
      <c r="U67" s="258" t="str">
        <f>IF(入力!Y17="", IF(入力!W17="",IF(入力!X17="","",入力!X17-入力!Q17),IF(入力!X17="",入力!W17-入力!Q17,IF(入力!W17&gt;入力!X17,入力!W17-入力!Q17,入力!X17-入力!Q17))),入力!Y17)</f>
        <v/>
      </c>
      <c r="V67" s="258" t="str">
        <f>IF(入力!Z17="",IF(入力!AA17="","",入力!AA17),IF(入力!AA17="",入力!Z17,IF(入力!Z17&gt;入力!AA17,入力!Z17,入力!AA17)))</f>
        <v/>
      </c>
      <c r="W67" s="258" t="str">
        <f>IF(入力!AB17="", IF(入力!Z17="",IF(入力!AA17="","",入力!AA17-入力!Q17),IF(入力!AA17="",入力!Z17-入力!Q17,IF(入力!Z17&gt;入力!AA17,入力!Z17-入力!Q17,入力!AA17-入力!Q17))),入力!AB17)</f>
        <v/>
      </c>
      <c r="X67" s="258" t="str">
        <f>IF(入力!AC17="",IF(入力!AD17="","",入力!AD17),IF(入力!AD17="",入力!AC17,IF(入力!AC17&gt;入力!AD17,入力!AC17,入力!AD17)))</f>
        <v/>
      </c>
      <c r="Y67" s="258" t="str">
        <f>IF(入力!AE17="", IF(入力!AC17="",IF(入力!AD17="","",入力!AD17-入力!Q17),IF(入力!AD17="",入力!AC17-入力!Q17,IF(入力!AC17&gt;入力!AD17,入力!AC17-入力!Q17,入力!AD17-入力!Q17))),入力!AE17)</f>
        <v/>
      </c>
      <c r="Z67" s="258" t="str">
        <f>IF(入力!AF17="",IF(入力!AG17="","",入力!AG17),IF(入力!AG17="",入力!AF17,IF(入力!AF17&gt;入力!AG17,入力!AF17,入力!AG17)))</f>
        <v/>
      </c>
      <c r="AA67" s="258" t="str">
        <f>IF(入力!AH17="", IF(入力!AF17="",IF(入力!AG17="","",入力!AG17-入力!Q17),IF(入力!AG17="",入力!AF17-入力!Q17,IF(入力!AF17&gt;入力!AG17,入力!AF17-入力!Q17,入力!AG17-入力!Q17))),入力!AH17)</f>
        <v/>
      </c>
      <c r="AB67" s="126" t="str">
        <f>IF(入力!AI17="",IF(入力!AJ17="","",入力!AJ17),IF(入力!AJ17="",入力!AI17,IF(入力!AI17&gt;入力!AJ17,入力!AI17,入力!AJ17)))</f>
        <v/>
      </c>
      <c r="AC67" s="256" t="str">
        <f>IF(入力!AK17="",IF(入力!AL17="","",入力!AL17),IF(入力!AL17="",入力!AK17,IF(入力!AK17&gt;入力!AL17,入力!AK17,入力!AL17)))</f>
        <v/>
      </c>
      <c r="AD67" s="255" t="str">
        <f>IF(入力!AM17="","",入力!AM17)</f>
        <v/>
      </c>
      <c r="AE67" s="159" t="str">
        <f>IF(入力!AN17="","",入力!AN17)</f>
        <v/>
      </c>
      <c r="AF67" s="255" t="str">
        <f>IF(入力!AO17="","",入力!AO17)</f>
        <v/>
      </c>
      <c r="AG67" s="164" t="str">
        <f>IF(入力!AP17="","",入力!AP17)</f>
        <v/>
      </c>
      <c r="AH67" s="158" t="str">
        <f>IF(入力!AQ17="","",入力!AQ17)</f>
        <v/>
      </c>
      <c r="AI67" s="80" t="str">
        <f>IF(入力!AR17="","",入力!AR17)</f>
        <v/>
      </c>
      <c r="AJ67" s="363" t="str">
        <f>IF(入力!AS17="","",入力!AS17)</f>
        <v/>
      </c>
      <c r="AK67" s="159" t="str">
        <f>IF(入力!AT17="","",入力!AT17)</f>
        <v/>
      </c>
      <c r="AL67" s="262" t="str">
        <f>IF(入力!AU17="",IF(入力!AV17="","",入力!AV17),IF(入力!AV17="",入力!AU17,IF(入力!AU17&gt;入力!AV17,入力!AU17,入力!AV17)))</f>
        <v/>
      </c>
      <c r="AM67" s="365" t="str">
        <f>IF(入力!AW17="",IF(入力!AX17="","",入力!AX17),IF(入力!AX17="",入力!AW17,IF(入力!AW17&gt;入力!AX17,入力!AW17,入力!AX17)))</f>
        <v/>
      </c>
      <c r="AN67" s="204" t="str">
        <f>IF(入力!K17="","", IF(入力!AC17="","", IF(入力!Z17="","", K67/243*((X67-243)+(V67-243)))))</f>
        <v/>
      </c>
    </row>
    <row r="68" spans="1:40">
      <c r="A68" s="95">
        <f>IF(入力!A18="","",入力!A18)</f>
        <v>5</v>
      </c>
      <c r="B68" s="189" t="str">
        <f>IF(入力!B18="","",入力!B18)</f>
        <v/>
      </c>
      <c r="C68" s="189" t="str">
        <f>IF(入力!C18="","",入力!C18)</f>
        <v/>
      </c>
      <c r="D68" s="252" t="str">
        <f>IF(入力!D18="","",入力!D18)</f>
        <v/>
      </c>
      <c r="E68" s="400" t="str">
        <f>IF(入力!E18="", IF(D68="","",DATEDIF(D68,入力!$C$3,"Y")),入力!E18)</f>
        <v/>
      </c>
      <c r="F68" s="362" t="str">
        <f>IF(入力!F18="","",入力!F18)</f>
        <v/>
      </c>
      <c r="G68" s="189" t="str">
        <f>IF(入力!G18="","",入力!G18)</f>
        <v/>
      </c>
      <c r="H68" s="189" t="str">
        <f>IF(入力!H18="","",入力!H18)</f>
        <v/>
      </c>
      <c r="I68" s="362" t="str">
        <f>IF(入力!I18="","",入力!I18)</f>
        <v/>
      </c>
      <c r="J68" s="159" t="str">
        <f>IF(入力!J18="","",入力!J18)</f>
        <v/>
      </c>
      <c r="K68" s="161" t="str">
        <f>IF(入力!K18="","",入力!K18)</f>
        <v/>
      </c>
      <c r="L68" s="79" t="str">
        <f>IF(入力!L18="","",入力!L18)</f>
        <v/>
      </c>
      <c r="M68" s="214" t="str">
        <f>IF(OR(入力!M18="",入力!N18=""),"",((4.57/(1.0868-0.00133*(入力!M18+入力!N18))-4.142)*100))</f>
        <v/>
      </c>
      <c r="N68" s="79" t="str">
        <f>IF(OR(入力!L18="",入力!M18="",入力!N18=""),"",(入力!L18-(入力!L18*(4.57/(1.0868-0.00133*(入力!M18+入力!N18))-4.142)*100)/100))</f>
        <v/>
      </c>
      <c r="O68" s="79" t="str">
        <f>IF(入力!P18="", IF(入力!K18="","",入力!L18/POWER(入力!K18/100,2)),入力!P18)</f>
        <v/>
      </c>
      <c r="P68" s="79" t="str">
        <f>IF(入力!Q18="","",入力!Q18)</f>
        <v/>
      </c>
      <c r="Q68" s="194" t="str">
        <f>IF(入力!R18="","",入力!R18)</f>
        <v/>
      </c>
      <c r="R68" s="256" t="str">
        <f xml:space="preserve"> IF(入力!S18="",IF(入力!T18="","",入力!T18),IF(入力!T18="",入力!S18,IF(入力!S18&gt;入力!T18,入力!T18,入力!S18)))</f>
        <v/>
      </c>
      <c r="S68" s="481" t="str">
        <f>IF(入力!U18="",IF(入力!V18="","",入力!V18),IF(入力!V18="",入力!U18,IF(入力!U18&gt;入力!V18,入力!V18,入力!U18)))</f>
        <v/>
      </c>
      <c r="T68" s="250" t="str">
        <f>IF(入力!W18="",IF(入力!X18="","",入力!X18),IF(入力!X18="",入力!W18,IF(入力!W18&gt;入力!X18,入力!W18,入力!X18)))</f>
        <v/>
      </c>
      <c r="U68" s="258" t="str">
        <f>IF(入力!Y18="", IF(入力!W18="",IF(入力!X18="","",入力!X18-入力!Q18),IF(入力!X18="",入力!W18-入力!Q18,IF(入力!W18&gt;入力!X18,入力!W18-入力!Q18,入力!X18-入力!Q18))),入力!Y18)</f>
        <v/>
      </c>
      <c r="V68" s="258" t="str">
        <f>IF(入力!Z18="",IF(入力!AA18="","",入力!AA18),IF(入力!AA18="",入力!Z18,IF(入力!Z18&gt;入力!AA18,入力!Z18,入力!AA18)))</f>
        <v/>
      </c>
      <c r="W68" s="258" t="str">
        <f>IF(入力!AB18="", IF(入力!Z18="",IF(入力!AA18="","",入力!AA18-入力!Q18),IF(入力!AA18="",入力!Z18-入力!Q18,IF(入力!Z18&gt;入力!AA18,入力!Z18-入力!Q18,入力!AA18-入力!Q18))),入力!AB18)</f>
        <v/>
      </c>
      <c r="X68" s="258" t="str">
        <f>IF(入力!AC18="",IF(入力!AD18="","",入力!AD18),IF(入力!AD18="",入力!AC18,IF(入力!AC18&gt;入力!AD18,入力!AC18,入力!AD18)))</f>
        <v/>
      </c>
      <c r="Y68" s="258" t="str">
        <f>IF(入力!AE18="", IF(入力!AC18="",IF(入力!AD18="","",入力!AD18-入力!Q18),IF(入力!AD18="",入力!AC18-入力!Q18,IF(入力!AC18&gt;入力!AD18,入力!AC18-入力!Q18,入力!AD18-入力!Q18))),入力!AE18)</f>
        <v/>
      </c>
      <c r="Z68" s="258" t="str">
        <f>IF(入力!AF18="",IF(入力!AG18="","",入力!AG18),IF(入力!AG18="",入力!AF18,IF(入力!AF18&gt;入力!AG18,入力!AF18,入力!AG18)))</f>
        <v/>
      </c>
      <c r="AA68" s="258" t="str">
        <f>IF(入力!AH18="", IF(入力!AF18="",IF(入力!AG18="","",入力!AG18-入力!Q18),IF(入力!AG18="",入力!AF18-入力!Q18,IF(入力!AF18&gt;入力!AG18,入力!AF18-入力!Q18,入力!AG18-入力!Q18))),入力!AH18)</f>
        <v/>
      </c>
      <c r="AB68" s="126" t="str">
        <f>IF(入力!AI18="",IF(入力!AJ18="","",入力!AJ18),IF(入力!AJ18="",入力!AI18,IF(入力!AI18&gt;入力!AJ18,入力!AI18,入力!AJ18)))</f>
        <v/>
      </c>
      <c r="AC68" s="256" t="str">
        <f>IF(入力!AK18="",IF(入力!AL18="","",入力!AL18),IF(入力!AL18="",入力!AK18,IF(入力!AK18&gt;入力!AL18,入力!AK18,入力!AL18)))</f>
        <v/>
      </c>
      <c r="AD68" s="255" t="str">
        <f>IF(入力!AM18="","",入力!AM18)</f>
        <v/>
      </c>
      <c r="AE68" s="159" t="str">
        <f>IF(入力!AN18="","",入力!AN18)</f>
        <v/>
      </c>
      <c r="AF68" s="255" t="str">
        <f>IF(入力!AO18="","",入力!AO18)</f>
        <v/>
      </c>
      <c r="AG68" s="164" t="str">
        <f>IF(入力!AP18="","",入力!AP18)</f>
        <v/>
      </c>
      <c r="AH68" s="158" t="str">
        <f>IF(入力!AQ18="","",入力!AQ18)</f>
        <v/>
      </c>
      <c r="AI68" s="80" t="str">
        <f>IF(入力!AR18="","",入力!AR18)</f>
        <v/>
      </c>
      <c r="AJ68" s="363" t="str">
        <f>IF(入力!AS18="","",入力!AS18)</f>
        <v/>
      </c>
      <c r="AK68" s="159" t="str">
        <f>IF(入力!AT18="","",入力!AT18)</f>
        <v/>
      </c>
      <c r="AL68" s="262" t="str">
        <f>IF(入力!AU18="",IF(入力!AV18="","",入力!AV18),IF(入力!AV18="",入力!AU18,IF(入力!AU18&gt;入力!AV18,入力!AU18,入力!AV18)))</f>
        <v/>
      </c>
      <c r="AM68" s="365" t="str">
        <f>IF(入力!AW18="",IF(入力!AX18="","",入力!AX18),IF(入力!AX18="",入力!AW18,IF(入力!AW18&gt;入力!AX18,入力!AW18,入力!AX18)))</f>
        <v/>
      </c>
      <c r="AN68" s="204" t="str">
        <f>IF(入力!K18="","", IF(入力!AC18="","", IF(入力!Z18="","", K68/243*((X68-243)+(V68-243)))))</f>
        <v/>
      </c>
    </row>
    <row r="69" spans="1:40">
      <c r="A69" s="95">
        <f>IF(入力!A19="","",入力!A19)</f>
        <v>6</v>
      </c>
      <c r="B69" s="189" t="str">
        <f>IF(入力!B19="","",入力!B19)</f>
        <v/>
      </c>
      <c r="C69" s="189" t="str">
        <f>IF(入力!C19="","",入力!C19)</f>
        <v/>
      </c>
      <c r="D69" s="252" t="str">
        <f>IF(入力!D19="","",入力!D19)</f>
        <v/>
      </c>
      <c r="E69" s="400" t="str">
        <f>IF(入力!E19="", IF(D69="","",DATEDIF(D69,入力!$C$3,"Y")),入力!E19)</f>
        <v/>
      </c>
      <c r="F69" s="362" t="str">
        <f>IF(入力!F19="","",入力!F19)</f>
        <v/>
      </c>
      <c r="G69" s="189" t="str">
        <f>IF(入力!G19="","",入力!G19)</f>
        <v/>
      </c>
      <c r="H69" s="189" t="str">
        <f>IF(入力!H19="","",入力!H19)</f>
        <v/>
      </c>
      <c r="I69" s="362" t="str">
        <f>IF(入力!I19="","",入力!I19)</f>
        <v/>
      </c>
      <c r="J69" s="159" t="str">
        <f>IF(入力!J19="","",入力!J19)</f>
        <v/>
      </c>
      <c r="K69" s="161" t="str">
        <f>IF(入力!K19="","",入力!K19)</f>
        <v/>
      </c>
      <c r="L69" s="79" t="str">
        <f>IF(入力!L19="","",入力!L19)</f>
        <v/>
      </c>
      <c r="M69" s="214" t="str">
        <f>IF(OR(入力!M19="",入力!N19=""),"",((4.57/(1.0868-0.00133*(入力!M19+入力!N19))-4.142)*100))</f>
        <v/>
      </c>
      <c r="N69" s="79" t="str">
        <f>IF(OR(入力!L19="",入力!M19="",入力!N19=""),"",(入力!L19-(入力!L19*(4.57/(1.0868-0.00133*(入力!M19+入力!N19))-4.142)*100)/100))</f>
        <v/>
      </c>
      <c r="O69" s="79" t="str">
        <f>IF(入力!P19="", IF(入力!K19="","",入力!L19/POWER(入力!K19/100,2)),入力!P19)</f>
        <v/>
      </c>
      <c r="P69" s="79" t="str">
        <f>IF(入力!Q19="","",入力!Q19)</f>
        <v/>
      </c>
      <c r="Q69" s="194" t="str">
        <f>IF(入力!R19="","",入力!R19)</f>
        <v/>
      </c>
      <c r="R69" s="256" t="str">
        <f xml:space="preserve"> IF(入力!S19="",IF(入力!T19="","",入力!T19),IF(入力!T19="",入力!S19,IF(入力!S19&gt;入力!T19,入力!T19,入力!S19)))</f>
        <v/>
      </c>
      <c r="S69" s="481" t="str">
        <f>IF(入力!U19="",IF(入力!V19="","",入力!V19),IF(入力!V19="",入力!U19,IF(入力!U19&gt;入力!V19,入力!V19,入力!U19)))</f>
        <v/>
      </c>
      <c r="T69" s="250" t="str">
        <f>IF(入力!W19="",IF(入力!X19="","",入力!X19),IF(入力!X19="",入力!W19,IF(入力!W19&gt;入力!X19,入力!W19,入力!X19)))</f>
        <v/>
      </c>
      <c r="U69" s="258" t="str">
        <f>IF(入力!Y19="", IF(入力!W19="",IF(入力!X19="","",入力!X19-入力!Q19),IF(入力!X19="",入力!W19-入力!Q19,IF(入力!W19&gt;入力!X19,入力!W19-入力!Q19,入力!X19-入力!Q19))),入力!Y19)</f>
        <v/>
      </c>
      <c r="V69" s="258" t="str">
        <f>IF(入力!Z19="",IF(入力!AA19="","",入力!AA19),IF(入力!AA19="",入力!Z19,IF(入力!Z19&gt;入力!AA19,入力!Z19,入力!AA19)))</f>
        <v/>
      </c>
      <c r="W69" s="258" t="str">
        <f>IF(入力!AB19="", IF(入力!Z19="",IF(入力!AA19="","",入力!AA19-入力!Q19),IF(入力!AA19="",入力!Z19-入力!Q19,IF(入力!Z19&gt;入力!AA19,入力!Z19-入力!Q19,入力!AA19-入力!Q19))),入力!AB19)</f>
        <v/>
      </c>
      <c r="X69" s="258" t="str">
        <f>IF(入力!AC19="",IF(入力!AD19="","",入力!AD19),IF(入力!AD19="",入力!AC19,IF(入力!AC19&gt;入力!AD19,入力!AC19,入力!AD19)))</f>
        <v/>
      </c>
      <c r="Y69" s="258" t="str">
        <f>IF(入力!AE19="", IF(入力!AC19="",IF(入力!AD19="","",入力!AD19-入力!Q19),IF(入力!AD19="",入力!AC19-入力!Q19,IF(入力!AC19&gt;入力!AD19,入力!AC19-入力!Q19,入力!AD19-入力!Q19))),入力!AE19)</f>
        <v/>
      </c>
      <c r="Z69" s="258" t="str">
        <f>IF(入力!AF19="",IF(入力!AG19="","",入力!AG19),IF(入力!AG19="",入力!AF19,IF(入力!AF19&gt;入力!AG19,入力!AF19,入力!AG19)))</f>
        <v/>
      </c>
      <c r="AA69" s="258" t="str">
        <f>IF(入力!AH19="", IF(入力!AF19="",IF(入力!AG19="","",入力!AG19-入力!Q19),IF(入力!AG19="",入力!AF19-入力!Q19,IF(入力!AF19&gt;入力!AG19,入力!AF19-入力!Q19,入力!AG19-入力!Q19))),入力!AH19)</f>
        <v/>
      </c>
      <c r="AB69" s="126" t="str">
        <f>IF(入力!AI19="",IF(入力!AJ19="","",入力!AJ19),IF(入力!AJ19="",入力!AI19,IF(入力!AI19&gt;入力!AJ19,入力!AI19,入力!AJ19)))</f>
        <v/>
      </c>
      <c r="AC69" s="256" t="str">
        <f>IF(入力!AK19="",IF(入力!AL19="","",入力!AL19),IF(入力!AL19="",入力!AK19,IF(入力!AK19&gt;入力!AL19,入力!AK19,入力!AL19)))</f>
        <v/>
      </c>
      <c r="AD69" s="255" t="str">
        <f>IF(入力!AM19="","",入力!AM19)</f>
        <v/>
      </c>
      <c r="AE69" s="159" t="str">
        <f>IF(入力!AN19="","",入力!AN19)</f>
        <v/>
      </c>
      <c r="AF69" s="255" t="str">
        <f>IF(入力!AO19="","",入力!AO19)</f>
        <v/>
      </c>
      <c r="AG69" s="164" t="str">
        <f>IF(入力!AP19="","",入力!AP19)</f>
        <v/>
      </c>
      <c r="AH69" s="158" t="str">
        <f>IF(入力!AQ19="","",入力!AQ19)</f>
        <v/>
      </c>
      <c r="AI69" s="80" t="str">
        <f>IF(入力!AR19="","",入力!AR19)</f>
        <v/>
      </c>
      <c r="AJ69" s="363" t="str">
        <f>IF(入力!AS19="","",入力!AS19)</f>
        <v/>
      </c>
      <c r="AK69" s="159" t="str">
        <f>IF(入力!AT19="","",入力!AT19)</f>
        <v/>
      </c>
      <c r="AL69" s="262" t="str">
        <f>IF(入力!AU19="",IF(入力!AV19="","",入力!AV19),IF(入力!AV19="",入力!AU19,IF(入力!AU19&gt;入力!AV19,入力!AU19,入力!AV19)))</f>
        <v/>
      </c>
      <c r="AM69" s="365" t="str">
        <f>IF(入力!AW19="",IF(入力!AX19="","",入力!AX19),IF(入力!AX19="",入力!AW19,IF(入力!AW19&gt;入力!AX19,入力!AW19,入力!AX19)))</f>
        <v/>
      </c>
      <c r="AN69" s="204" t="str">
        <f>IF(入力!K19="","", IF(入力!AC19="","", IF(入力!Z19="","", K69/243*((X69-243)+(V69-243)))))</f>
        <v/>
      </c>
    </row>
    <row r="70" spans="1:40">
      <c r="A70" s="95">
        <f>IF(入力!A20="","",入力!A20)</f>
        <v>7</v>
      </c>
      <c r="B70" s="189" t="str">
        <f>IF(入力!B20="","",入力!B20)</f>
        <v/>
      </c>
      <c r="C70" s="189" t="str">
        <f>IF(入力!C20="","",入力!C20)</f>
        <v/>
      </c>
      <c r="D70" s="252" t="str">
        <f>IF(入力!D20="","",入力!D20)</f>
        <v/>
      </c>
      <c r="E70" s="400" t="str">
        <f>IF(入力!E20="", IF(D70="","",DATEDIF(D70,入力!$C$3,"Y")),入力!E20)</f>
        <v/>
      </c>
      <c r="F70" s="362" t="str">
        <f>IF(入力!F20="","",入力!F20)</f>
        <v/>
      </c>
      <c r="G70" s="189" t="str">
        <f>IF(入力!G20="","",入力!G20)</f>
        <v/>
      </c>
      <c r="H70" s="189" t="str">
        <f>IF(入力!H20="","",入力!H20)</f>
        <v/>
      </c>
      <c r="I70" s="362" t="str">
        <f>IF(入力!I20="","",入力!I20)</f>
        <v/>
      </c>
      <c r="J70" s="159" t="str">
        <f>IF(入力!J20="","",入力!J20)</f>
        <v/>
      </c>
      <c r="K70" s="161" t="str">
        <f>IF(入力!K20="","",入力!K20)</f>
        <v/>
      </c>
      <c r="L70" s="79" t="str">
        <f>IF(入力!L20="","",入力!L20)</f>
        <v/>
      </c>
      <c r="M70" s="214" t="str">
        <f>IF(OR(入力!M20="",入力!N20=""),"",((4.57/(1.0868-0.00133*(入力!M20+入力!N20))-4.142)*100))</f>
        <v/>
      </c>
      <c r="N70" s="79" t="str">
        <f>IF(OR(入力!L20="",入力!M20="",入力!N20=""),"",(入力!L20-(入力!L20*(4.57/(1.0868-0.00133*(入力!M20+入力!N20))-4.142)*100)/100))</f>
        <v/>
      </c>
      <c r="O70" s="79" t="str">
        <f>IF(入力!P20="", IF(入力!K20="","",入力!L20/POWER(入力!K20/100,2)),入力!P20)</f>
        <v/>
      </c>
      <c r="P70" s="79" t="str">
        <f>IF(入力!Q20="","",入力!Q20)</f>
        <v/>
      </c>
      <c r="Q70" s="194" t="str">
        <f>IF(入力!R20="","",入力!R20)</f>
        <v/>
      </c>
      <c r="R70" s="256" t="str">
        <f xml:space="preserve"> IF(入力!S20="",IF(入力!T20="","",入力!T20),IF(入力!T20="",入力!S20,IF(入力!S20&gt;入力!T20,入力!T20,入力!S20)))</f>
        <v/>
      </c>
      <c r="S70" s="481" t="str">
        <f>IF(入力!U20="",IF(入力!V20="","",入力!V20),IF(入力!V20="",入力!U20,IF(入力!U20&gt;入力!V20,入力!V20,入力!U20)))</f>
        <v/>
      </c>
      <c r="T70" s="250" t="str">
        <f>IF(入力!W20="",IF(入力!X20="","",入力!X20),IF(入力!X20="",入力!W20,IF(入力!W20&gt;入力!X20,入力!W20,入力!X20)))</f>
        <v/>
      </c>
      <c r="U70" s="258" t="str">
        <f>IF(入力!Y20="", IF(入力!W20="",IF(入力!X20="","",入力!X20-入力!Q20),IF(入力!X20="",入力!W20-入力!Q20,IF(入力!W20&gt;入力!X20,入力!W20-入力!Q20,入力!X20-入力!Q20))),入力!Y20)</f>
        <v/>
      </c>
      <c r="V70" s="258" t="str">
        <f>IF(入力!Z20="",IF(入力!AA20="","",入力!AA20),IF(入力!AA20="",入力!Z20,IF(入力!Z20&gt;入力!AA20,入力!Z20,入力!AA20)))</f>
        <v/>
      </c>
      <c r="W70" s="258" t="str">
        <f>IF(入力!AB20="", IF(入力!Z20="",IF(入力!AA20="","",入力!AA20-入力!Q20),IF(入力!AA20="",入力!Z20-入力!Q20,IF(入力!Z20&gt;入力!AA20,入力!Z20-入力!Q20,入力!AA20-入力!Q20))),入力!AB20)</f>
        <v/>
      </c>
      <c r="X70" s="258" t="str">
        <f>IF(入力!AC20="",IF(入力!AD20="","",入力!AD20),IF(入力!AD20="",入力!AC20,IF(入力!AC20&gt;入力!AD20,入力!AC20,入力!AD20)))</f>
        <v/>
      </c>
      <c r="Y70" s="258" t="str">
        <f>IF(入力!AE20="", IF(入力!AC20="",IF(入力!AD20="","",入力!AD20-入力!Q20),IF(入力!AD20="",入力!AC20-入力!Q20,IF(入力!AC20&gt;入力!AD20,入力!AC20-入力!Q20,入力!AD20-入力!Q20))),入力!AE20)</f>
        <v/>
      </c>
      <c r="Z70" s="258" t="str">
        <f>IF(入力!AF20="",IF(入力!AG20="","",入力!AG20),IF(入力!AG20="",入力!AF20,IF(入力!AF20&gt;入力!AG20,入力!AF20,入力!AG20)))</f>
        <v/>
      </c>
      <c r="AA70" s="258" t="str">
        <f>IF(入力!AH20="", IF(入力!AF20="",IF(入力!AG20="","",入力!AG20-入力!Q20),IF(入力!AG20="",入力!AF20-入力!Q20,IF(入力!AF20&gt;入力!AG20,入力!AF20-入力!Q20,入力!AG20-入力!Q20))),入力!AH20)</f>
        <v/>
      </c>
      <c r="AB70" s="126" t="str">
        <f>IF(入力!AI20="",IF(入力!AJ20="","",入力!AJ20),IF(入力!AJ20="",入力!AI20,IF(入力!AI20&gt;入力!AJ20,入力!AI20,入力!AJ20)))</f>
        <v/>
      </c>
      <c r="AC70" s="256" t="str">
        <f>IF(入力!AK20="",IF(入力!AL20="","",入力!AL20),IF(入力!AL20="",入力!AK20,IF(入力!AK20&gt;入力!AL20,入力!AK20,入力!AL20)))</f>
        <v/>
      </c>
      <c r="AD70" s="255" t="str">
        <f>IF(入力!AM20="","",入力!AM20)</f>
        <v/>
      </c>
      <c r="AE70" s="159" t="str">
        <f>IF(入力!AN20="","",入力!AN20)</f>
        <v/>
      </c>
      <c r="AF70" s="255" t="str">
        <f>IF(入力!AO20="","",入力!AO20)</f>
        <v/>
      </c>
      <c r="AG70" s="164" t="str">
        <f>IF(入力!AP20="","",入力!AP20)</f>
        <v/>
      </c>
      <c r="AH70" s="158" t="str">
        <f>IF(入力!AQ20="","",入力!AQ20)</f>
        <v/>
      </c>
      <c r="AI70" s="80" t="str">
        <f>IF(入力!AR20="","",入力!AR20)</f>
        <v/>
      </c>
      <c r="AJ70" s="363" t="str">
        <f>IF(入力!AS20="","",入力!AS20)</f>
        <v/>
      </c>
      <c r="AK70" s="159" t="str">
        <f>IF(入力!AT20="","",入力!AT20)</f>
        <v/>
      </c>
      <c r="AL70" s="262" t="str">
        <f>IF(入力!AU20="",IF(入力!AV20="","",入力!AV20),IF(入力!AV20="",入力!AU20,IF(入力!AU20&gt;入力!AV20,入力!AU20,入力!AV20)))</f>
        <v/>
      </c>
      <c r="AM70" s="365" t="str">
        <f>IF(入力!AW20="",IF(入力!AX20="","",入力!AX20),IF(入力!AX20="",入力!AW20,IF(入力!AW20&gt;入力!AX20,入力!AW20,入力!AX20)))</f>
        <v/>
      </c>
      <c r="AN70" s="204" t="str">
        <f>IF(入力!K20="","", IF(入力!AC20="","", IF(入力!Z20="","", K70/243*((X70-243)+(V70-243)))))</f>
        <v/>
      </c>
    </row>
    <row r="71" spans="1:40">
      <c r="A71" s="95">
        <f>IF(入力!A21="","",入力!A21)</f>
        <v>8</v>
      </c>
      <c r="B71" s="189" t="str">
        <f>IF(入力!B21="","",入力!B21)</f>
        <v/>
      </c>
      <c r="C71" s="189" t="str">
        <f>IF(入力!C21="","",入力!C21)</f>
        <v/>
      </c>
      <c r="D71" s="252" t="str">
        <f>IF(入力!D21="","",入力!D21)</f>
        <v/>
      </c>
      <c r="E71" s="400" t="str">
        <f>IF(入力!E21="", IF(D71="","",DATEDIF(D71,入力!$C$3,"Y")),入力!E21)</f>
        <v/>
      </c>
      <c r="F71" s="362" t="str">
        <f>IF(入力!F21="","",入力!F21)</f>
        <v/>
      </c>
      <c r="G71" s="189" t="str">
        <f>IF(入力!G21="","",入力!G21)</f>
        <v/>
      </c>
      <c r="H71" s="189" t="str">
        <f>IF(入力!H21="","",入力!H21)</f>
        <v/>
      </c>
      <c r="I71" s="362" t="str">
        <f>IF(入力!I21="","",入力!I21)</f>
        <v/>
      </c>
      <c r="J71" s="159" t="str">
        <f>IF(入力!J21="","",入力!J21)</f>
        <v/>
      </c>
      <c r="K71" s="161" t="str">
        <f>IF(入力!K21="","",入力!K21)</f>
        <v/>
      </c>
      <c r="L71" s="79" t="str">
        <f>IF(入力!L21="","",入力!L21)</f>
        <v/>
      </c>
      <c r="M71" s="214" t="str">
        <f>IF(OR(入力!M21="",入力!N21=""),"",((4.57/(1.0868-0.00133*(入力!M21+入力!N21))-4.142)*100))</f>
        <v/>
      </c>
      <c r="N71" s="79" t="str">
        <f>IF(OR(入力!L21="",入力!M21="",入力!N21=""),"",(入力!L21-(入力!L21*(4.57/(1.0868-0.00133*(入力!M21+入力!N21))-4.142)*100)/100))</f>
        <v/>
      </c>
      <c r="O71" s="79" t="str">
        <f>IF(入力!P21="", IF(入力!K21="","",入力!L21/POWER(入力!K21/100,2)),入力!P21)</f>
        <v/>
      </c>
      <c r="P71" s="79" t="str">
        <f>IF(入力!Q21="","",入力!Q21)</f>
        <v/>
      </c>
      <c r="Q71" s="194" t="str">
        <f>IF(入力!R21="","",入力!R21)</f>
        <v/>
      </c>
      <c r="R71" s="256" t="str">
        <f xml:space="preserve"> IF(入力!S21="",IF(入力!T21="","",入力!T21),IF(入力!T21="",入力!S21,IF(入力!S21&gt;入力!T21,入力!T21,入力!S21)))</f>
        <v/>
      </c>
      <c r="S71" s="481" t="str">
        <f>IF(入力!U21="",IF(入力!V21="","",入力!V21),IF(入力!V21="",入力!U21,IF(入力!U21&gt;入力!V21,入力!V21,入力!U21)))</f>
        <v/>
      </c>
      <c r="T71" s="250" t="str">
        <f>IF(入力!W21="",IF(入力!X21="","",入力!X21),IF(入力!X21="",入力!W21,IF(入力!W21&gt;入力!X21,入力!W21,入力!X21)))</f>
        <v/>
      </c>
      <c r="U71" s="258" t="str">
        <f>IF(入力!Y21="", IF(入力!W21="",IF(入力!X21="","",入力!X21-入力!Q21),IF(入力!X21="",入力!W21-入力!Q21,IF(入力!W21&gt;入力!X21,入力!W21-入力!Q21,入力!X21-入力!Q21))),入力!Y21)</f>
        <v/>
      </c>
      <c r="V71" s="258" t="str">
        <f>IF(入力!Z21="",IF(入力!AA21="","",入力!AA21),IF(入力!AA21="",入力!Z21,IF(入力!Z21&gt;入力!AA21,入力!Z21,入力!AA21)))</f>
        <v/>
      </c>
      <c r="W71" s="258" t="str">
        <f>IF(入力!AB21="", IF(入力!Z21="",IF(入力!AA21="","",入力!AA21-入力!Q21),IF(入力!AA21="",入力!Z21-入力!Q21,IF(入力!Z21&gt;入力!AA21,入力!Z21-入力!Q21,入力!AA21-入力!Q21))),入力!AB21)</f>
        <v/>
      </c>
      <c r="X71" s="258" t="str">
        <f>IF(入力!AC21="",IF(入力!AD21="","",入力!AD21),IF(入力!AD21="",入力!AC21,IF(入力!AC21&gt;入力!AD21,入力!AC21,入力!AD21)))</f>
        <v/>
      </c>
      <c r="Y71" s="258" t="str">
        <f>IF(入力!AE21="", IF(入力!AC21="",IF(入力!AD21="","",入力!AD21-入力!Q21),IF(入力!AD21="",入力!AC21-入力!Q21,IF(入力!AC21&gt;入力!AD21,入力!AC21-入力!Q21,入力!AD21-入力!Q21))),入力!AE21)</f>
        <v/>
      </c>
      <c r="Z71" s="258" t="str">
        <f>IF(入力!AF21="",IF(入力!AG21="","",入力!AG21),IF(入力!AG21="",入力!AF21,IF(入力!AF21&gt;入力!AG21,入力!AF21,入力!AG21)))</f>
        <v/>
      </c>
      <c r="AA71" s="258" t="str">
        <f>IF(入力!AH21="", IF(入力!AF21="",IF(入力!AG21="","",入力!AG21-入力!Q21),IF(入力!AG21="",入力!AF21-入力!Q21,IF(入力!AF21&gt;入力!AG21,入力!AF21-入力!Q21,入力!AG21-入力!Q21))),入力!AH21)</f>
        <v/>
      </c>
      <c r="AB71" s="126" t="str">
        <f>IF(入力!AI21="",IF(入力!AJ21="","",入力!AJ21),IF(入力!AJ21="",入力!AI21,IF(入力!AI21&gt;入力!AJ21,入力!AI21,入力!AJ21)))</f>
        <v/>
      </c>
      <c r="AC71" s="256" t="str">
        <f>IF(入力!AK21="",IF(入力!AL21="","",入力!AL21),IF(入力!AL21="",入力!AK21,IF(入力!AK21&gt;入力!AL21,入力!AK21,入力!AL21)))</f>
        <v/>
      </c>
      <c r="AD71" s="255" t="str">
        <f>IF(入力!AM21="","",入力!AM21)</f>
        <v/>
      </c>
      <c r="AE71" s="159" t="str">
        <f>IF(入力!AN21="","",入力!AN21)</f>
        <v/>
      </c>
      <c r="AF71" s="255" t="str">
        <f>IF(入力!AO21="","",入力!AO21)</f>
        <v/>
      </c>
      <c r="AG71" s="164" t="str">
        <f>IF(入力!AP21="","",入力!AP21)</f>
        <v/>
      </c>
      <c r="AH71" s="158" t="str">
        <f>IF(入力!AQ21="","",入力!AQ21)</f>
        <v/>
      </c>
      <c r="AI71" s="80" t="str">
        <f>IF(入力!AR21="","",入力!AR21)</f>
        <v/>
      </c>
      <c r="AJ71" s="363" t="str">
        <f>IF(入力!AS21="","",入力!AS21)</f>
        <v/>
      </c>
      <c r="AK71" s="159" t="str">
        <f>IF(入力!AT21="","",入力!AT21)</f>
        <v/>
      </c>
      <c r="AL71" s="262" t="str">
        <f>IF(入力!AU21="",IF(入力!AV21="","",入力!AV21),IF(入力!AV21="",入力!AU21,IF(入力!AU21&gt;入力!AV21,入力!AU21,入力!AV21)))</f>
        <v/>
      </c>
      <c r="AM71" s="365" t="str">
        <f>IF(入力!AW21="",IF(入力!AX21="","",入力!AX21),IF(入力!AX21="",入力!AW21,IF(入力!AW21&gt;入力!AX21,入力!AW21,入力!AX21)))</f>
        <v/>
      </c>
      <c r="AN71" s="204" t="str">
        <f>IF(入力!K21="","", IF(入力!AC21="","", IF(入力!Z21="","", K71/243*((X71-243)+(V71-243)))))</f>
        <v/>
      </c>
    </row>
    <row r="72" spans="1:40">
      <c r="A72" s="95">
        <f>IF(入力!A22="","",入力!A22)</f>
        <v>9</v>
      </c>
      <c r="B72" s="189" t="str">
        <f>IF(入力!B22="","",入力!B22)</f>
        <v/>
      </c>
      <c r="C72" s="189" t="str">
        <f>IF(入力!C22="","",入力!C22)</f>
        <v/>
      </c>
      <c r="D72" s="252" t="str">
        <f>IF(入力!D22="","",入力!D22)</f>
        <v/>
      </c>
      <c r="E72" s="400" t="str">
        <f>IF(入力!E22="", IF(D72="","",DATEDIF(D72,入力!$C$3,"Y")),入力!E22)</f>
        <v/>
      </c>
      <c r="F72" s="362" t="str">
        <f>IF(入力!F22="","",入力!F22)</f>
        <v/>
      </c>
      <c r="G72" s="189" t="str">
        <f>IF(入力!G22="","",入力!G22)</f>
        <v/>
      </c>
      <c r="H72" s="189" t="str">
        <f>IF(入力!H22="","",入力!H22)</f>
        <v/>
      </c>
      <c r="I72" s="362" t="str">
        <f>IF(入力!I22="","",入力!I22)</f>
        <v/>
      </c>
      <c r="J72" s="159" t="str">
        <f>IF(入力!J22="","",入力!J22)</f>
        <v/>
      </c>
      <c r="K72" s="161" t="str">
        <f>IF(入力!K22="","",入力!K22)</f>
        <v/>
      </c>
      <c r="L72" s="79" t="str">
        <f>IF(入力!L22="","",入力!L22)</f>
        <v/>
      </c>
      <c r="M72" s="214" t="str">
        <f>IF(OR(入力!M22="",入力!N22=""),"",((4.57/(1.0868-0.00133*(入力!M22+入力!N22))-4.142)*100))</f>
        <v/>
      </c>
      <c r="N72" s="79" t="str">
        <f>IF(OR(入力!L22="",入力!M22="",入力!N22=""),"",(入力!L22-(入力!L22*(4.57/(1.0868-0.00133*(入力!M22+入力!N22))-4.142)*100)/100))</f>
        <v/>
      </c>
      <c r="O72" s="79" t="str">
        <f>IF(入力!P22="", IF(入力!K22="","",入力!L22/POWER(入力!K22/100,2)),入力!P22)</f>
        <v/>
      </c>
      <c r="P72" s="79" t="str">
        <f>IF(入力!Q22="","",入力!Q22)</f>
        <v/>
      </c>
      <c r="Q72" s="194" t="str">
        <f>IF(入力!R22="","",入力!R22)</f>
        <v/>
      </c>
      <c r="R72" s="256" t="str">
        <f xml:space="preserve"> IF(入力!S22="",IF(入力!T22="","",入力!T22),IF(入力!T22="",入力!S22,IF(入力!S22&gt;入力!T22,入力!T22,入力!S22)))</f>
        <v/>
      </c>
      <c r="S72" s="481" t="str">
        <f>IF(入力!U22="",IF(入力!V22="","",入力!V22),IF(入力!V22="",入力!U22,IF(入力!U22&gt;入力!V22,入力!V22,入力!U22)))</f>
        <v/>
      </c>
      <c r="T72" s="250" t="str">
        <f>IF(入力!W22="",IF(入力!X22="","",入力!X22),IF(入力!X22="",入力!W22,IF(入力!W22&gt;入力!X22,入力!W22,入力!X22)))</f>
        <v/>
      </c>
      <c r="U72" s="258" t="str">
        <f>IF(入力!Y22="", IF(入力!W22="",IF(入力!X22="","",入力!X22-入力!Q22),IF(入力!X22="",入力!W22-入力!Q22,IF(入力!W22&gt;入力!X22,入力!W22-入力!Q22,入力!X22-入力!Q22))),入力!Y22)</f>
        <v/>
      </c>
      <c r="V72" s="258" t="str">
        <f>IF(入力!Z22="",IF(入力!AA22="","",入力!AA22),IF(入力!AA22="",入力!Z22,IF(入力!Z22&gt;入力!AA22,入力!Z22,入力!AA22)))</f>
        <v/>
      </c>
      <c r="W72" s="258" t="str">
        <f>IF(入力!AB22="", IF(入力!Z22="",IF(入力!AA22="","",入力!AA22-入力!Q22),IF(入力!AA22="",入力!Z22-入力!Q22,IF(入力!Z22&gt;入力!AA22,入力!Z22-入力!Q22,入力!AA22-入力!Q22))),入力!AB22)</f>
        <v/>
      </c>
      <c r="X72" s="258" t="str">
        <f>IF(入力!AC22="",IF(入力!AD22="","",入力!AD22),IF(入力!AD22="",入力!AC22,IF(入力!AC22&gt;入力!AD22,入力!AC22,入力!AD22)))</f>
        <v/>
      </c>
      <c r="Y72" s="258" t="str">
        <f>IF(入力!AE22="", IF(入力!AC22="",IF(入力!AD22="","",入力!AD22-入力!Q22),IF(入力!AD22="",入力!AC22-入力!Q22,IF(入力!AC22&gt;入力!AD22,入力!AC22-入力!Q22,入力!AD22-入力!Q22))),入力!AE22)</f>
        <v/>
      </c>
      <c r="Z72" s="258" t="str">
        <f>IF(入力!AF22="",IF(入力!AG22="","",入力!AG22),IF(入力!AG22="",入力!AF22,IF(入力!AF22&gt;入力!AG22,入力!AF22,入力!AG22)))</f>
        <v/>
      </c>
      <c r="AA72" s="258" t="str">
        <f>IF(入力!AH22="", IF(入力!AF22="",IF(入力!AG22="","",入力!AG22-入力!Q22),IF(入力!AG22="",入力!AF22-入力!Q22,IF(入力!AF22&gt;入力!AG22,入力!AF22-入力!Q22,入力!AG22-入力!Q22))),入力!AH22)</f>
        <v/>
      </c>
      <c r="AB72" s="126" t="str">
        <f>IF(入力!AI22="",IF(入力!AJ22="","",入力!AJ22),IF(入力!AJ22="",入力!AI22,IF(入力!AI22&gt;入力!AJ22,入力!AI22,入力!AJ22)))</f>
        <v/>
      </c>
      <c r="AC72" s="256" t="str">
        <f>IF(入力!AK22="",IF(入力!AL22="","",入力!AL22),IF(入力!AL22="",入力!AK22,IF(入力!AK22&gt;入力!AL22,入力!AK22,入力!AL22)))</f>
        <v/>
      </c>
      <c r="AD72" s="255" t="str">
        <f>IF(入力!AM22="","",入力!AM22)</f>
        <v/>
      </c>
      <c r="AE72" s="159" t="str">
        <f>IF(入力!AN22="","",入力!AN22)</f>
        <v/>
      </c>
      <c r="AF72" s="255" t="str">
        <f>IF(入力!AO22="","",入力!AO22)</f>
        <v/>
      </c>
      <c r="AG72" s="164" t="str">
        <f>IF(入力!AP22="","",入力!AP22)</f>
        <v/>
      </c>
      <c r="AH72" s="158" t="str">
        <f>IF(入力!AQ22="","",入力!AQ22)</f>
        <v/>
      </c>
      <c r="AI72" s="80" t="str">
        <f>IF(入力!AR22="","",入力!AR22)</f>
        <v/>
      </c>
      <c r="AJ72" s="363" t="str">
        <f>IF(入力!AS22="","",入力!AS22)</f>
        <v/>
      </c>
      <c r="AK72" s="159" t="str">
        <f>IF(入力!AT22="","",入力!AT22)</f>
        <v/>
      </c>
      <c r="AL72" s="262" t="str">
        <f>IF(入力!AU22="",IF(入力!AV22="","",入力!AV22),IF(入力!AV22="",入力!AU22,IF(入力!AU22&gt;入力!AV22,入力!AU22,入力!AV22)))</f>
        <v/>
      </c>
      <c r="AM72" s="365" t="str">
        <f>IF(入力!AW22="",IF(入力!AX22="","",入力!AX22),IF(入力!AX22="",入力!AW22,IF(入力!AW22&gt;入力!AX22,入力!AW22,入力!AX22)))</f>
        <v/>
      </c>
      <c r="AN72" s="204" t="str">
        <f>IF(入力!K22="","", IF(入力!AC22="","", IF(入力!Z22="","", K72/243*((X72-243)+(V72-243)))))</f>
        <v/>
      </c>
    </row>
    <row r="73" spans="1:40">
      <c r="A73" s="95">
        <f>IF(入力!A23="","",入力!A23)</f>
        <v>10</v>
      </c>
      <c r="B73" s="189" t="str">
        <f>IF(入力!B23="","",入力!B23)</f>
        <v/>
      </c>
      <c r="C73" s="189" t="str">
        <f>IF(入力!C23="","",入力!C23)</f>
        <v/>
      </c>
      <c r="D73" s="252" t="str">
        <f>IF(入力!D23="","",入力!D23)</f>
        <v/>
      </c>
      <c r="E73" s="400" t="str">
        <f>IF(入力!E23="", IF(D73="","",DATEDIF(D73,入力!$C$3,"Y")),入力!E23)</f>
        <v/>
      </c>
      <c r="F73" s="362" t="str">
        <f>IF(入力!F23="","",入力!F23)</f>
        <v/>
      </c>
      <c r="G73" s="189" t="str">
        <f>IF(入力!G23="","",入力!G23)</f>
        <v/>
      </c>
      <c r="H73" s="189" t="str">
        <f>IF(入力!H23="","",入力!H23)</f>
        <v/>
      </c>
      <c r="I73" s="362" t="str">
        <f>IF(入力!I23="","",入力!I23)</f>
        <v/>
      </c>
      <c r="J73" s="159" t="str">
        <f>IF(入力!J23="","",入力!J23)</f>
        <v/>
      </c>
      <c r="K73" s="161" t="str">
        <f>IF(入力!K23="","",入力!K23)</f>
        <v/>
      </c>
      <c r="L73" s="79" t="str">
        <f>IF(入力!L23="","",入力!L23)</f>
        <v/>
      </c>
      <c r="M73" s="214" t="str">
        <f>IF(OR(入力!M23="",入力!N23=""),"",((4.57/(1.0868-0.00133*(入力!M23+入力!N23))-4.142)*100))</f>
        <v/>
      </c>
      <c r="N73" s="79" t="str">
        <f>IF(OR(入力!L23="",入力!M23="",入力!N23=""),"",(入力!L23-(入力!L23*(4.57/(1.0868-0.00133*(入力!M23+入力!N23))-4.142)*100)/100))</f>
        <v/>
      </c>
      <c r="O73" s="79" t="str">
        <f>IF(入力!P23="", IF(入力!K23="","",入力!L23/POWER(入力!K23/100,2)),入力!P23)</f>
        <v/>
      </c>
      <c r="P73" s="79" t="str">
        <f>IF(入力!Q23="","",入力!Q23)</f>
        <v/>
      </c>
      <c r="Q73" s="194" t="str">
        <f>IF(入力!R23="","",入力!R23)</f>
        <v/>
      </c>
      <c r="R73" s="256" t="str">
        <f xml:space="preserve"> IF(入力!S23="",IF(入力!T23="","",入力!T23),IF(入力!T23="",入力!S23,IF(入力!S23&gt;入力!T23,入力!T23,入力!S23)))</f>
        <v/>
      </c>
      <c r="S73" s="481" t="str">
        <f>IF(入力!U23="",IF(入力!V23="","",入力!V23),IF(入力!V23="",入力!U23,IF(入力!U23&gt;入力!V23,入力!V23,入力!U23)))</f>
        <v/>
      </c>
      <c r="T73" s="250" t="str">
        <f>IF(入力!W23="",IF(入力!X23="","",入力!X23),IF(入力!X23="",入力!W23,IF(入力!W23&gt;入力!X23,入力!W23,入力!X23)))</f>
        <v/>
      </c>
      <c r="U73" s="258" t="str">
        <f>IF(入力!Y23="", IF(入力!W23="",IF(入力!X23="","",入力!X23-入力!Q23),IF(入力!X23="",入力!W23-入力!Q23,IF(入力!W23&gt;入力!X23,入力!W23-入力!Q23,入力!X23-入力!Q23))),入力!Y23)</f>
        <v/>
      </c>
      <c r="V73" s="258" t="str">
        <f>IF(入力!Z23="",IF(入力!AA23="","",入力!AA23),IF(入力!AA23="",入力!Z23,IF(入力!Z23&gt;入力!AA23,入力!Z23,入力!AA23)))</f>
        <v/>
      </c>
      <c r="W73" s="258" t="str">
        <f>IF(入力!AB23="", IF(入力!Z23="",IF(入力!AA23="","",入力!AA23-入力!Q23),IF(入力!AA23="",入力!Z23-入力!Q23,IF(入力!Z23&gt;入力!AA23,入力!Z23-入力!Q23,入力!AA23-入力!Q23))),入力!AB23)</f>
        <v/>
      </c>
      <c r="X73" s="258" t="str">
        <f>IF(入力!AC23="",IF(入力!AD23="","",入力!AD23),IF(入力!AD23="",入力!AC23,IF(入力!AC23&gt;入力!AD23,入力!AC23,入力!AD23)))</f>
        <v/>
      </c>
      <c r="Y73" s="258" t="str">
        <f>IF(入力!AE23="", IF(入力!AC23="",IF(入力!AD23="","",入力!AD23-入力!Q23),IF(入力!AD23="",入力!AC23-入力!Q23,IF(入力!AC23&gt;入力!AD23,入力!AC23-入力!Q23,入力!AD23-入力!Q23))),入力!AE23)</f>
        <v/>
      </c>
      <c r="Z73" s="258" t="str">
        <f>IF(入力!AF23="",IF(入力!AG23="","",入力!AG23),IF(入力!AG23="",入力!AF23,IF(入力!AF23&gt;入力!AG23,入力!AF23,入力!AG23)))</f>
        <v/>
      </c>
      <c r="AA73" s="258" t="str">
        <f>IF(入力!AH23="", IF(入力!AF23="",IF(入力!AG23="","",入力!AG23-入力!Q23),IF(入力!AG23="",入力!AF23-入力!Q23,IF(入力!AF23&gt;入力!AG23,入力!AF23-入力!Q23,入力!AG23-入力!Q23))),入力!AH23)</f>
        <v/>
      </c>
      <c r="AB73" s="126" t="str">
        <f>IF(入力!AI23="",IF(入力!AJ23="","",入力!AJ23),IF(入力!AJ23="",入力!AI23,IF(入力!AI23&gt;入力!AJ23,入力!AI23,入力!AJ23)))</f>
        <v/>
      </c>
      <c r="AC73" s="256" t="str">
        <f>IF(入力!AK23="",IF(入力!AL23="","",入力!AL23),IF(入力!AL23="",入力!AK23,IF(入力!AK23&gt;入力!AL23,入力!AK23,入力!AL23)))</f>
        <v/>
      </c>
      <c r="AD73" s="255" t="str">
        <f>IF(入力!AM23="","",入力!AM23)</f>
        <v/>
      </c>
      <c r="AE73" s="159" t="str">
        <f>IF(入力!AN23="","",入力!AN23)</f>
        <v/>
      </c>
      <c r="AF73" s="255" t="str">
        <f>IF(入力!AO23="","",入力!AO23)</f>
        <v/>
      </c>
      <c r="AG73" s="164" t="str">
        <f>IF(入力!AP23="","",入力!AP23)</f>
        <v/>
      </c>
      <c r="AH73" s="158" t="str">
        <f>IF(入力!AQ23="","",入力!AQ23)</f>
        <v/>
      </c>
      <c r="AI73" s="80" t="str">
        <f>IF(入力!AR23="","",入力!AR23)</f>
        <v/>
      </c>
      <c r="AJ73" s="363" t="str">
        <f>IF(入力!AS23="","",入力!AS23)</f>
        <v/>
      </c>
      <c r="AK73" s="159" t="str">
        <f>IF(入力!AT23="","",入力!AT23)</f>
        <v/>
      </c>
      <c r="AL73" s="262" t="str">
        <f>IF(入力!AU23="",IF(入力!AV23="","",入力!AV23),IF(入力!AV23="",入力!AU23,IF(入力!AU23&gt;入力!AV23,入力!AU23,入力!AV23)))</f>
        <v/>
      </c>
      <c r="AM73" s="365" t="str">
        <f>IF(入力!AW23="",IF(入力!AX23="","",入力!AX23),IF(入力!AX23="",入力!AW23,IF(入力!AW23&gt;入力!AX23,入力!AW23,入力!AX23)))</f>
        <v/>
      </c>
      <c r="AN73" s="204" t="str">
        <f>IF(入力!K23="","", IF(入力!AC23="","", IF(入力!Z23="","", K73/243*((X73-243)+(V73-243)))))</f>
        <v/>
      </c>
    </row>
    <row r="74" spans="1:40">
      <c r="A74" s="95">
        <f>IF(入力!A24="","",入力!A24)</f>
        <v>11</v>
      </c>
      <c r="B74" s="189" t="str">
        <f>IF(入力!B24="","",入力!B24)</f>
        <v/>
      </c>
      <c r="C74" s="189" t="str">
        <f>IF(入力!C24="","",入力!C24)</f>
        <v/>
      </c>
      <c r="D74" s="252" t="str">
        <f>IF(入力!D24="","",入力!D24)</f>
        <v/>
      </c>
      <c r="E74" s="400" t="str">
        <f>IF(入力!E24="", IF(D74="","",DATEDIF(D74,入力!$C$3,"Y")),入力!E24)</f>
        <v/>
      </c>
      <c r="F74" s="362" t="str">
        <f>IF(入力!F24="","",入力!F24)</f>
        <v/>
      </c>
      <c r="G74" s="189" t="str">
        <f>IF(入力!G24="","",入力!G24)</f>
        <v/>
      </c>
      <c r="H74" s="189" t="str">
        <f>IF(入力!H24="","",入力!H24)</f>
        <v/>
      </c>
      <c r="I74" s="362" t="str">
        <f>IF(入力!I24="","",入力!I24)</f>
        <v/>
      </c>
      <c r="J74" s="159" t="str">
        <f>IF(入力!J24="","",入力!J24)</f>
        <v/>
      </c>
      <c r="K74" s="161" t="str">
        <f>IF(入力!K24="","",入力!K24)</f>
        <v/>
      </c>
      <c r="L74" s="79" t="str">
        <f>IF(入力!L24="","",入力!L24)</f>
        <v/>
      </c>
      <c r="M74" s="214" t="str">
        <f>IF(OR(入力!M24="",入力!N24=""),"",((4.57/(1.0868-0.00133*(入力!M24+入力!N24))-4.142)*100))</f>
        <v/>
      </c>
      <c r="N74" s="79" t="str">
        <f>IF(OR(入力!L24="",入力!M24="",入力!N24=""),"",(入力!L24-(入力!L24*(4.57/(1.0868-0.00133*(入力!M24+入力!N24))-4.142)*100)/100))</f>
        <v/>
      </c>
      <c r="O74" s="79" t="str">
        <f>IF(入力!P24="", IF(入力!K24="","",入力!L24/POWER(入力!K24/100,2)),入力!P24)</f>
        <v/>
      </c>
      <c r="P74" s="79" t="str">
        <f>IF(入力!Q24="","",入力!Q24)</f>
        <v/>
      </c>
      <c r="Q74" s="194" t="str">
        <f>IF(入力!R24="","",入力!R24)</f>
        <v/>
      </c>
      <c r="R74" s="256" t="str">
        <f xml:space="preserve"> IF(入力!S24="",IF(入力!T24="","",入力!T24),IF(入力!T24="",入力!S24,IF(入力!S24&gt;入力!T24,入力!T24,入力!S24)))</f>
        <v/>
      </c>
      <c r="S74" s="481" t="str">
        <f>IF(入力!U24="",IF(入力!V24="","",入力!V24),IF(入力!V24="",入力!U24,IF(入力!U24&gt;入力!V24,入力!V24,入力!U24)))</f>
        <v/>
      </c>
      <c r="T74" s="250" t="str">
        <f>IF(入力!W24="",IF(入力!X24="","",入力!X24),IF(入力!X24="",入力!W24,IF(入力!W24&gt;入力!X24,入力!W24,入力!X24)))</f>
        <v/>
      </c>
      <c r="U74" s="258" t="str">
        <f>IF(入力!Y24="", IF(入力!W24="",IF(入力!X24="","",入力!X24-入力!Q24),IF(入力!X24="",入力!W24-入力!Q24,IF(入力!W24&gt;入力!X24,入力!W24-入力!Q24,入力!X24-入力!Q24))),入力!Y24)</f>
        <v/>
      </c>
      <c r="V74" s="258" t="str">
        <f>IF(入力!Z24="",IF(入力!AA24="","",入力!AA24),IF(入力!AA24="",入力!Z24,IF(入力!Z24&gt;入力!AA24,入力!Z24,入力!AA24)))</f>
        <v/>
      </c>
      <c r="W74" s="258" t="str">
        <f>IF(入力!AB24="", IF(入力!Z24="",IF(入力!AA24="","",入力!AA24-入力!Q24),IF(入力!AA24="",入力!Z24-入力!Q24,IF(入力!Z24&gt;入力!AA24,入力!Z24-入力!Q24,入力!AA24-入力!Q24))),入力!AB24)</f>
        <v/>
      </c>
      <c r="X74" s="258" t="str">
        <f>IF(入力!AC24="",IF(入力!AD24="","",入力!AD24),IF(入力!AD24="",入力!AC24,IF(入力!AC24&gt;入力!AD24,入力!AC24,入力!AD24)))</f>
        <v/>
      </c>
      <c r="Y74" s="258" t="str">
        <f>IF(入力!AE24="", IF(入力!AC24="",IF(入力!AD24="","",入力!AD24-入力!Q24),IF(入力!AD24="",入力!AC24-入力!Q24,IF(入力!AC24&gt;入力!AD24,入力!AC24-入力!Q24,入力!AD24-入力!Q24))),入力!AE24)</f>
        <v/>
      </c>
      <c r="Z74" s="258" t="str">
        <f>IF(入力!AF24="",IF(入力!AG24="","",入力!AG24),IF(入力!AG24="",入力!AF24,IF(入力!AF24&gt;入力!AG24,入力!AF24,入力!AG24)))</f>
        <v/>
      </c>
      <c r="AA74" s="258" t="str">
        <f>IF(入力!AH24="", IF(入力!AF24="",IF(入力!AG24="","",入力!AG24-入力!Q24),IF(入力!AG24="",入力!AF24-入力!Q24,IF(入力!AF24&gt;入力!AG24,入力!AF24-入力!Q24,入力!AG24-入力!Q24))),入力!AH24)</f>
        <v/>
      </c>
      <c r="AB74" s="126" t="str">
        <f>IF(入力!AI24="",IF(入力!AJ24="","",入力!AJ24),IF(入力!AJ24="",入力!AI24,IF(入力!AI24&gt;入力!AJ24,入力!AI24,入力!AJ24)))</f>
        <v/>
      </c>
      <c r="AC74" s="256" t="str">
        <f>IF(入力!AK24="",IF(入力!AL24="","",入力!AL24),IF(入力!AL24="",入力!AK24,IF(入力!AK24&gt;入力!AL24,入力!AK24,入力!AL24)))</f>
        <v/>
      </c>
      <c r="AD74" s="255" t="str">
        <f>IF(入力!AM24="","",入力!AM24)</f>
        <v/>
      </c>
      <c r="AE74" s="159" t="str">
        <f>IF(入力!AN24="","",入力!AN24)</f>
        <v/>
      </c>
      <c r="AF74" s="255" t="str">
        <f>IF(入力!AO24="","",入力!AO24)</f>
        <v/>
      </c>
      <c r="AG74" s="164" t="str">
        <f>IF(入力!AP24="","",入力!AP24)</f>
        <v/>
      </c>
      <c r="AH74" s="158" t="str">
        <f>IF(入力!AQ24="","",入力!AQ24)</f>
        <v/>
      </c>
      <c r="AI74" s="80" t="str">
        <f>IF(入力!AR24="","",入力!AR24)</f>
        <v/>
      </c>
      <c r="AJ74" s="363" t="str">
        <f>IF(入力!AS24="","",入力!AS24)</f>
        <v/>
      </c>
      <c r="AK74" s="159" t="str">
        <f>IF(入力!AT24="","",入力!AT24)</f>
        <v/>
      </c>
      <c r="AL74" s="262" t="str">
        <f>IF(入力!AU24="",IF(入力!AV24="","",入力!AV24),IF(入力!AV24="",入力!AU24,IF(入力!AU24&gt;入力!AV24,入力!AU24,入力!AV24)))</f>
        <v/>
      </c>
      <c r="AM74" s="365" t="str">
        <f>IF(入力!AW24="",IF(入力!AX24="","",入力!AX24),IF(入力!AX24="",入力!AW24,IF(入力!AW24&gt;入力!AX24,入力!AW24,入力!AX24)))</f>
        <v/>
      </c>
      <c r="AN74" s="204" t="str">
        <f>IF(入力!K24="","", IF(入力!AC24="","", IF(入力!Z24="","", K74/243*((X74-243)+(V74-243)))))</f>
        <v/>
      </c>
    </row>
    <row r="75" spans="1:40">
      <c r="A75" s="95">
        <f>IF(入力!A25="","",入力!A25)</f>
        <v>12</v>
      </c>
      <c r="B75" s="189" t="str">
        <f>IF(入力!B25="","",入力!B25)</f>
        <v/>
      </c>
      <c r="C75" s="189" t="str">
        <f>IF(入力!C25="","",入力!C25)</f>
        <v/>
      </c>
      <c r="D75" s="252" t="str">
        <f>IF(入力!D25="","",入力!D25)</f>
        <v/>
      </c>
      <c r="E75" s="400" t="str">
        <f>IF(入力!E25="", IF(D75="","",DATEDIF(D75,入力!$C$3,"Y")),入力!E25)</f>
        <v/>
      </c>
      <c r="F75" s="362" t="str">
        <f>IF(入力!F25="","",入力!F25)</f>
        <v/>
      </c>
      <c r="G75" s="189" t="str">
        <f>IF(入力!G25="","",入力!G25)</f>
        <v/>
      </c>
      <c r="H75" s="189" t="str">
        <f>IF(入力!H25="","",入力!H25)</f>
        <v/>
      </c>
      <c r="I75" s="362" t="str">
        <f>IF(入力!I25="","",入力!I25)</f>
        <v/>
      </c>
      <c r="J75" s="159" t="str">
        <f>IF(入力!J25="","",入力!J25)</f>
        <v/>
      </c>
      <c r="K75" s="161" t="str">
        <f>IF(入力!K25="","",入力!K25)</f>
        <v/>
      </c>
      <c r="L75" s="79" t="str">
        <f>IF(入力!L25="","",入力!L25)</f>
        <v/>
      </c>
      <c r="M75" s="214" t="str">
        <f>IF(OR(入力!M25="",入力!N25=""),"",((4.57/(1.0868-0.00133*(入力!M25+入力!N25))-4.142)*100))</f>
        <v/>
      </c>
      <c r="N75" s="79" t="str">
        <f>IF(OR(入力!L25="",入力!M25="",入力!N25=""),"",(入力!L25-(入力!L25*(4.57/(1.0868-0.00133*(入力!M25+入力!N25))-4.142)*100)/100))</f>
        <v/>
      </c>
      <c r="O75" s="79" t="str">
        <f>IF(入力!P25="", IF(入力!K25="","",入力!L25/POWER(入力!K25/100,2)),入力!P25)</f>
        <v/>
      </c>
      <c r="P75" s="79" t="str">
        <f>IF(入力!Q25="","",入力!Q25)</f>
        <v/>
      </c>
      <c r="Q75" s="194" t="str">
        <f>IF(入力!R25="","",入力!R25)</f>
        <v/>
      </c>
      <c r="R75" s="256" t="str">
        <f xml:space="preserve"> IF(入力!S25="",IF(入力!T25="","",入力!T25),IF(入力!T25="",入力!S25,IF(入力!S25&gt;入力!T25,入力!T25,入力!S25)))</f>
        <v/>
      </c>
      <c r="S75" s="481" t="str">
        <f>IF(入力!U25="",IF(入力!V25="","",入力!V25),IF(入力!V25="",入力!U25,IF(入力!U25&gt;入力!V25,入力!V25,入力!U25)))</f>
        <v/>
      </c>
      <c r="T75" s="250" t="str">
        <f>IF(入力!W25="",IF(入力!X25="","",入力!X25),IF(入力!X25="",入力!W25,IF(入力!W25&gt;入力!X25,入力!W25,入力!X25)))</f>
        <v/>
      </c>
      <c r="U75" s="258" t="str">
        <f>IF(入力!Y25="", IF(入力!W25="",IF(入力!X25="","",入力!X25-入力!Q25),IF(入力!X25="",入力!W25-入力!Q25,IF(入力!W25&gt;入力!X25,入力!W25-入力!Q25,入力!X25-入力!Q25))),入力!Y25)</f>
        <v/>
      </c>
      <c r="V75" s="258" t="str">
        <f>IF(入力!Z25="",IF(入力!AA25="","",入力!AA25),IF(入力!AA25="",入力!Z25,IF(入力!Z25&gt;入力!AA25,入力!Z25,入力!AA25)))</f>
        <v/>
      </c>
      <c r="W75" s="258" t="str">
        <f>IF(入力!AB25="", IF(入力!Z25="",IF(入力!AA25="","",入力!AA25-入力!Q25),IF(入力!AA25="",入力!Z25-入力!Q25,IF(入力!Z25&gt;入力!AA25,入力!Z25-入力!Q25,入力!AA25-入力!Q25))),入力!AB25)</f>
        <v/>
      </c>
      <c r="X75" s="258" t="str">
        <f>IF(入力!AC25="",IF(入力!AD25="","",入力!AD25),IF(入力!AD25="",入力!AC25,IF(入力!AC25&gt;入力!AD25,入力!AC25,入力!AD25)))</f>
        <v/>
      </c>
      <c r="Y75" s="258" t="str">
        <f>IF(入力!AE25="", IF(入力!AC25="",IF(入力!AD25="","",入力!AD25-入力!Q25),IF(入力!AD25="",入力!AC25-入力!Q25,IF(入力!AC25&gt;入力!AD25,入力!AC25-入力!Q25,入力!AD25-入力!Q25))),入力!AE25)</f>
        <v/>
      </c>
      <c r="Z75" s="258" t="str">
        <f>IF(入力!AF25="",IF(入力!AG25="","",入力!AG25),IF(入力!AG25="",入力!AF25,IF(入力!AF25&gt;入力!AG25,入力!AF25,入力!AG25)))</f>
        <v/>
      </c>
      <c r="AA75" s="258" t="str">
        <f>IF(入力!AH25="", IF(入力!AF25="",IF(入力!AG25="","",入力!AG25-入力!Q25),IF(入力!AG25="",入力!AF25-入力!Q25,IF(入力!AF25&gt;入力!AG25,入力!AF25-入力!Q25,入力!AG25-入力!Q25))),入力!AH25)</f>
        <v/>
      </c>
      <c r="AB75" s="126" t="str">
        <f>IF(入力!AI25="",IF(入力!AJ25="","",入力!AJ25),IF(入力!AJ25="",入力!AI25,IF(入力!AI25&gt;入力!AJ25,入力!AI25,入力!AJ25)))</f>
        <v/>
      </c>
      <c r="AC75" s="256" t="str">
        <f>IF(入力!AK25="",IF(入力!AL25="","",入力!AL25),IF(入力!AL25="",入力!AK25,IF(入力!AK25&gt;入力!AL25,入力!AK25,入力!AL25)))</f>
        <v/>
      </c>
      <c r="AD75" s="255" t="str">
        <f>IF(入力!AM25="","",入力!AM25)</f>
        <v/>
      </c>
      <c r="AE75" s="159" t="str">
        <f>IF(入力!AN25="","",入力!AN25)</f>
        <v/>
      </c>
      <c r="AF75" s="255" t="str">
        <f>IF(入力!AO25="","",入力!AO25)</f>
        <v/>
      </c>
      <c r="AG75" s="164" t="str">
        <f>IF(入力!AP25="","",入力!AP25)</f>
        <v/>
      </c>
      <c r="AH75" s="158" t="str">
        <f>IF(入力!AQ25="","",入力!AQ25)</f>
        <v/>
      </c>
      <c r="AI75" s="80" t="str">
        <f>IF(入力!AR25="","",入力!AR25)</f>
        <v/>
      </c>
      <c r="AJ75" s="363" t="str">
        <f>IF(入力!AS25="","",入力!AS25)</f>
        <v/>
      </c>
      <c r="AK75" s="159" t="str">
        <f>IF(入力!AT25="","",入力!AT25)</f>
        <v/>
      </c>
      <c r="AL75" s="262" t="str">
        <f>IF(入力!AU25="",IF(入力!AV25="","",入力!AV25),IF(入力!AV25="",入力!AU25,IF(入力!AU25&gt;入力!AV25,入力!AU25,入力!AV25)))</f>
        <v/>
      </c>
      <c r="AM75" s="365" t="str">
        <f>IF(入力!AW25="",IF(入力!AX25="","",入力!AX25),IF(入力!AX25="",入力!AW25,IF(入力!AW25&gt;入力!AX25,入力!AW25,入力!AX25)))</f>
        <v/>
      </c>
      <c r="AN75" s="204" t="str">
        <f>IF(入力!K25="","", IF(入力!AC25="","", IF(入力!Z25="","", K75/243*((X75-243)+(V75-243)))))</f>
        <v/>
      </c>
    </row>
    <row r="76" spans="1:40">
      <c r="A76" s="95">
        <f>IF(入力!A26="","",入力!A26)</f>
        <v>13</v>
      </c>
      <c r="B76" s="189" t="str">
        <f>IF(入力!B26="","",入力!B26)</f>
        <v/>
      </c>
      <c r="C76" s="189" t="str">
        <f>IF(入力!C26="","",入力!C26)</f>
        <v/>
      </c>
      <c r="D76" s="252" t="str">
        <f>IF(入力!D26="","",入力!D26)</f>
        <v/>
      </c>
      <c r="E76" s="400" t="str">
        <f>IF(入力!E26="", IF(D76="","",DATEDIF(D76,入力!$C$3,"Y")),入力!E26)</f>
        <v/>
      </c>
      <c r="F76" s="362" t="str">
        <f>IF(入力!F26="","",入力!F26)</f>
        <v/>
      </c>
      <c r="G76" s="189" t="str">
        <f>IF(入力!G26="","",入力!G26)</f>
        <v/>
      </c>
      <c r="H76" s="189" t="str">
        <f>IF(入力!H26="","",入力!H26)</f>
        <v/>
      </c>
      <c r="I76" s="362" t="str">
        <f>IF(入力!I26="","",入力!I26)</f>
        <v/>
      </c>
      <c r="J76" s="159" t="str">
        <f>IF(入力!J26="","",入力!J26)</f>
        <v/>
      </c>
      <c r="K76" s="161" t="str">
        <f>IF(入力!K26="","",入力!K26)</f>
        <v/>
      </c>
      <c r="L76" s="79" t="str">
        <f>IF(入力!L26="","",入力!L26)</f>
        <v/>
      </c>
      <c r="M76" s="214" t="str">
        <f>IF(OR(入力!M26="",入力!N26=""),"",((4.57/(1.0868-0.00133*(入力!M26+入力!N26))-4.142)*100))</f>
        <v/>
      </c>
      <c r="N76" s="79" t="str">
        <f>IF(OR(入力!L26="",入力!M26="",入力!N26=""),"",(入力!L26-(入力!L26*(4.57/(1.0868-0.00133*(入力!M26+入力!N26))-4.142)*100)/100))</f>
        <v/>
      </c>
      <c r="O76" s="79" t="str">
        <f>IF(入力!P26="", IF(入力!K26="","",入力!L26/POWER(入力!K26/100,2)),入力!P26)</f>
        <v/>
      </c>
      <c r="P76" s="79" t="str">
        <f>IF(入力!Q26="","",入力!Q26)</f>
        <v/>
      </c>
      <c r="Q76" s="194" t="str">
        <f>IF(入力!R26="","",入力!R26)</f>
        <v/>
      </c>
      <c r="R76" s="256" t="str">
        <f xml:space="preserve"> IF(入力!S26="",IF(入力!T26="","",入力!T26),IF(入力!T26="",入力!S26,IF(入力!S26&gt;入力!T26,入力!T26,入力!S26)))</f>
        <v/>
      </c>
      <c r="S76" s="481" t="str">
        <f>IF(入力!U26="",IF(入力!V26="","",入力!V26),IF(入力!V26="",入力!U26,IF(入力!U26&gt;入力!V26,入力!V26,入力!U26)))</f>
        <v/>
      </c>
      <c r="T76" s="250" t="str">
        <f>IF(入力!W26="",IF(入力!X26="","",入力!X26),IF(入力!X26="",入力!W26,IF(入力!W26&gt;入力!X26,入力!W26,入力!X26)))</f>
        <v/>
      </c>
      <c r="U76" s="258" t="str">
        <f>IF(入力!Y26="", IF(入力!W26="",IF(入力!X26="","",入力!X26-入力!Q26),IF(入力!X26="",入力!W26-入力!Q26,IF(入力!W26&gt;入力!X26,入力!W26-入力!Q26,入力!X26-入力!Q26))),入力!Y26)</f>
        <v/>
      </c>
      <c r="V76" s="258" t="str">
        <f>IF(入力!Z26="",IF(入力!AA26="","",入力!AA26),IF(入力!AA26="",入力!Z26,IF(入力!Z26&gt;入力!AA26,入力!Z26,入力!AA26)))</f>
        <v/>
      </c>
      <c r="W76" s="258" t="str">
        <f>IF(入力!AB26="", IF(入力!Z26="",IF(入力!AA26="","",入力!AA26-入力!Q26),IF(入力!AA26="",入力!Z26-入力!Q26,IF(入力!Z26&gt;入力!AA26,入力!Z26-入力!Q26,入力!AA26-入力!Q26))),入力!AB26)</f>
        <v/>
      </c>
      <c r="X76" s="258" t="str">
        <f>IF(入力!AC26="",IF(入力!AD26="","",入力!AD26),IF(入力!AD26="",入力!AC26,IF(入力!AC26&gt;入力!AD26,入力!AC26,入力!AD26)))</f>
        <v/>
      </c>
      <c r="Y76" s="258" t="str">
        <f>IF(入力!AE26="", IF(入力!AC26="",IF(入力!AD26="","",入力!AD26-入力!Q26),IF(入力!AD26="",入力!AC26-入力!Q26,IF(入力!AC26&gt;入力!AD26,入力!AC26-入力!Q26,入力!AD26-入力!Q26))),入力!AE26)</f>
        <v/>
      </c>
      <c r="Z76" s="258" t="str">
        <f>IF(入力!AF26="",IF(入力!AG26="","",入力!AG26),IF(入力!AG26="",入力!AF26,IF(入力!AF26&gt;入力!AG26,入力!AF26,入力!AG26)))</f>
        <v/>
      </c>
      <c r="AA76" s="258" t="str">
        <f>IF(入力!AH26="", IF(入力!AF26="",IF(入力!AG26="","",入力!AG26-入力!Q26),IF(入力!AG26="",入力!AF26-入力!Q26,IF(入力!AF26&gt;入力!AG26,入力!AF26-入力!Q26,入力!AG26-入力!Q26))),入力!AH26)</f>
        <v/>
      </c>
      <c r="AB76" s="126" t="str">
        <f>IF(入力!AI26="",IF(入力!AJ26="","",入力!AJ26),IF(入力!AJ26="",入力!AI26,IF(入力!AI26&gt;入力!AJ26,入力!AI26,入力!AJ26)))</f>
        <v/>
      </c>
      <c r="AC76" s="256" t="str">
        <f>IF(入力!AK26="",IF(入力!AL26="","",入力!AL26),IF(入力!AL26="",入力!AK26,IF(入力!AK26&gt;入力!AL26,入力!AK26,入力!AL26)))</f>
        <v/>
      </c>
      <c r="AD76" s="255" t="str">
        <f>IF(入力!AM26="","",入力!AM26)</f>
        <v/>
      </c>
      <c r="AE76" s="159" t="str">
        <f>IF(入力!AN26="","",入力!AN26)</f>
        <v/>
      </c>
      <c r="AF76" s="255" t="str">
        <f>IF(入力!AO26="","",入力!AO26)</f>
        <v/>
      </c>
      <c r="AG76" s="164" t="str">
        <f>IF(入力!AP26="","",入力!AP26)</f>
        <v/>
      </c>
      <c r="AH76" s="158" t="str">
        <f>IF(入力!AQ26="","",入力!AQ26)</f>
        <v/>
      </c>
      <c r="AI76" s="80" t="str">
        <f>IF(入力!AR26="","",入力!AR26)</f>
        <v/>
      </c>
      <c r="AJ76" s="363" t="str">
        <f>IF(入力!AS26="","",入力!AS26)</f>
        <v/>
      </c>
      <c r="AK76" s="159" t="str">
        <f>IF(入力!AT26="","",入力!AT26)</f>
        <v/>
      </c>
      <c r="AL76" s="262" t="str">
        <f>IF(入力!AU26="",IF(入力!AV26="","",入力!AV26),IF(入力!AV26="",入力!AU26,IF(入力!AU26&gt;入力!AV26,入力!AU26,入力!AV26)))</f>
        <v/>
      </c>
      <c r="AM76" s="365" t="str">
        <f>IF(入力!AW26="",IF(入力!AX26="","",入力!AX26),IF(入力!AX26="",入力!AW26,IF(入力!AW26&gt;入力!AX26,入力!AW26,入力!AX26)))</f>
        <v/>
      </c>
      <c r="AN76" s="204" t="str">
        <f>IF(入力!K26="","", IF(入力!AC26="","", IF(入力!Z26="","", K76/243*((X76-243)+(V76-243)))))</f>
        <v/>
      </c>
    </row>
    <row r="77" spans="1:40">
      <c r="A77" s="95">
        <f>IF(入力!A27="","",入力!A27)</f>
        <v>14</v>
      </c>
      <c r="B77" s="189" t="str">
        <f>IF(入力!B27="","",入力!B27)</f>
        <v/>
      </c>
      <c r="C77" s="189" t="str">
        <f>IF(入力!C27="","",入力!C27)</f>
        <v/>
      </c>
      <c r="D77" s="252" t="str">
        <f>IF(入力!D27="","",入力!D27)</f>
        <v/>
      </c>
      <c r="E77" s="400" t="str">
        <f>IF(入力!E27="", IF(D77="","",DATEDIF(D77,入力!$C$3,"Y")),入力!E27)</f>
        <v/>
      </c>
      <c r="F77" s="362" t="str">
        <f>IF(入力!F27="","",入力!F27)</f>
        <v/>
      </c>
      <c r="G77" s="189" t="str">
        <f>IF(入力!G27="","",入力!G27)</f>
        <v/>
      </c>
      <c r="H77" s="189" t="str">
        <f>IF(入力!H27="","",入力!H27)</f>
        <v/>
      </c>
      <c r="I77" s="362" t="str">
        <f>IF(入力!I27="","",入力!I27)</f>
        <v/>
      </c>
      <c r="J77" s="159" t="str">
        <f>IF(入力!J27="","",入力!J27)</f>
        <v/>
      </c>
      <c r="K77" s="161" t="str">
        <f>IF(入力!K27="","",入力!K27)</f>
        <v/>
      </c>
      <c r="L77" s="79" t="str">
        <f>IF(入力!L27="","",入力!L27)</f>
        <v/>
      </c>
      <c r="M77" s="214" t="str">
        <f>IF(OR(入力!M27="",入力!N27=""),"",((4.57/(1.0868-0.00133*(入力!M27+入力!N27))-4.142)*100))</f>
        <v/>
      </c>
      <c r="N77" s="79" t="str">
        <f>IF(OR(入力!L27="",入力!M27="",入力!N27=""),"",(入力!L27-(入力!L27*(4.57/(1.0868-0.00133*(入力!M27+入力!N27))-4.142)*100)/100))</f>
        <v/>
      </c>
      <c r="O77" s="79" t="str">
        <f>IF(入力!P27="", IF(入力!K27="","",入力!L27/POWER(入力!K27/100,2)),入力!P27)</f>
        <v/>
      </c>
      <c r="P77" s="79" t="str">
        <f>IF(入力!Q27="","",入力!Q27)</f>
        <v/>
      </c>
      <c r="Q77" s="194" t="str">
        <f>IF(入力!R27="","",入力!R27)</f>
        <v/>
      </c>
      <c r="R77" s="256" t="str">
        <f xml:space="preserve"> IF(入力!S27="",IF(入力!T27="","",入力!T27),IF(入力!T27="",入力!S27,IF(入力!S27&gt;入力!T27,入力!T27,入力!S27)))</f>
        <v/>
      </c>
      <c r="S77" s="481" t="str">
        <f>IF(入力!U27="",IF(入力!V27="","",入力!V27),IF(入力!V27="",入力!U27,IF(入力!U27&gt;入力!V27,入力!V27,入力!U27)))</f>
        <v/>
      </c>
      <c r="T77" s="250" t="str">
        <f>IF(入力!W27="",IF(入力!X27="","",入力!X27),IF(入力!X27="",入力!W27,IF(入力!W27&gt;入力!X27,入力!W27,入力!X27)))</f>
        <v/>
      </c>
      <c r="U77" s="258" t="str">
        <f>IF(入力!Y27="", IF(入力!W27="",IF(入力!X27="","",入力!X27-入力!Q27),IF(入力!X27="",入力!W27-入力!Q27,IF(入力!W27&gt;入力!X27,入力!W27-入力!Q27,入力!X27-入力!Q27))),入力!Y27)</f>
        <v/>
      </c>
      <c r="V77" s="258" t="str">
        <f>IF(入力!Z27="",IF(入力!AA27="","",入力!AA27),IF(入力!AA27="",入力!Z27,IF(入力!Z27&gt;入力!AA27,入力!Z27,入力!AA27)))</f>
        <v/>
      </c>
      <c r="W77" s="258" t="str">
        <f>IF(入力!AB27="", IF(入力!Z27="",IF(入力!AA27="","",入力!AA27-入力!Q27),IF(入力!AA27="",入力!Z27-入力!Q27,IF(入力!Z27&gt;入力!AA27,入力!Z27-入力!Q27,入力!AA27-入力!Q27))),入力!AB27)</f>
        <v/>
      </c>
      <c r="X77" s="258" t="str">
        <f>IF(入力!AC27="",IF(入力!AD27="","",入力!AD27),IF(入力!AD27="",入力!AC27,IF(入力!AC27&gt;入力!AD27,入力!AC27,入力!AD27)))</f>
        <v/>
      </c>
      <c r="Y77" s="258" t="str">
        <f>IF(入力!AE27="", IF(入力!AC27="",IF(入力!AD27="","",入力!AD27-入力!Q27),IF(入力!AD27="",入力!AC27-入力!Q27,IF(入力!AC27&gt;入力!AD27,入力!AC27-入力!Q27,入力!AD27-入力!Q27))),入力!AE27)</f>
        <v/>
      </c>
      <c r="Z77" s="258" t="str">
        <f>IF(入力!AF27="",IF(入力!AG27="","",入力!AG27),IF(入力!AG27="",入力!AF27,IF(入力!AF27&gt;入力!AG27,入力!AF27,入力!AG27)))</f>
        <v/>
      </c>
      <c r="AA77" s="258" t="str">
        <f>IF(入力!AH27="", IF(入力!AF27="",IF(入力!AG27="","",入力!AG27-入力!Q27),IF(入力!AG27="",入力!AF27-入力!Q27,IF(入力!AF27&gt;入力!AG27,入力!AF27-入力!Q27,入力!AG27-入力!Q27))),入力!AH27)</f>
        <v/>
      </c>
      <c r="AB77" s="126" t="str">
        <f>IF(入力!AI27="",IF(入力!AJ27="","",入力!AJ27),IF(入力!AJ27="",入力!AI27,IF(入力!AI27&gt;入力!AJ27,入力!AI27,入力!AJ27)))</f>
        <v/>
      </c>
      <c r="AC77" s="256" t="str">
        <f>IF(入力!AK27="",IF(入力!AL27="","",入力!AL27),IF(入力!AL27="",入力!AK27,IF(入力!AK27&gt;入力!AL27,入力!AK27,入力!AL27)))</f>
        <v/>
      </c>
      <c r="AD77" s="255" t="str">
        <f>IF(入力!AM27="","",入力!AM27)</f>
        <v/>
      </c>
      <c r="AE77" s="159" t="str">
        <f>IF(入力!AN27="","",入力!AN27)</f>
        <v/>
      </c>
      <c r="AF77" s="255" t="str">
        <f>IF(入力!AO27="","",入力!AO27)</f>
        <v/>
      </c>
      <c r="AG77" s="164" t="str">
        <f>IF(入力!AP27="","",入力!AP27)</f>
        <v/>
      </c>
      <c r="AH77" s="158" t="str">
        <f>IF(入力!AQ27="","",入力!AQ27)</f>
        <v/>
      </c>
      <c r="AI77" s="80" t="str">
        <f>IF(入力!AR27="","",入力!AR27)</f>
        <v/>
      </c>
      <c r="AJ77" s="363" t="str">
        <f>IF(入力!AS27="","",入力!AS27)</f>
        <v/>
      </c>
      <c r="AK77" s="159" t="str">
        <f>IF(入力!AT27="","",入力!AT27)</f>
        <v/>
      </c>
      <c r="AL77" s="262" t="str">
        <f>IF(入力!AU27="",IF(入力!AV27="","",入力!AV27),IF(入力!AV27="",入力!AU27,IF(入力!AU27&gt;入力!AV27,入力!AU27,入力!AV27)))</f>
        <v/>
      </c>
      <c r="AM77" s="365" t="str">
        <f>IF(入力!AW27="",IF(入力!AX27="","",入力!AX27),IF(入力!AX27="",入力!AW27,IF(入力!AW27&gt;入力!AX27,入力!AW27,入力!AX27)))</f>
        <v/>
      </c>
      <c r="AN77" s="204" t="str">
        <f>IF(入力!K27="","", IF(入力!AC27="","", IF(入力!Z27="","", K77/243*((X77-243)+(V77-243)))))</f>
        <v/>
      </c>
    </row>
    <row r="78" spans="1:40">
      <c r="A78" s="95">
        <f>IF(入力!A28="","",入力!A28)</f>
        <v>15</v>
      </c>
      <c r="B78" s="189" t="str">
        <f>IF(入力!B28="","",入力!B28)</f>
        <v/>
      </c>
      <c r="C78" s="189" t="str">
        <f>IF(入力!C28="","",入力!C28)</f>
        <v/>
      </c>
      <c r="D78" s="252" t="str">
        <f>IF(入力!D28="","",入力!D28)</f>
        <v/>
      </c>
      <c r="E78" s="400" t="str">
        <f>IF(入力!E28="", IF(D78="","",DATEDIF(D78,入力!$C$3,"Y")),入力!E28)</f>
        <v/>
      </c>
      <c r="F78" s="362" t="str">
        <f>IF(入力!F28="","",入力!F28)</f>
        <v/>
      </c>
      <c r="G78" s="189" t="str">
        <f>IF(入力!G28="","",入力!G28)</f>
        <v/>
      </c>
      <c r="H78" s="189" t="str">
        <f>IF(入力!H28="","",入力!H28)</f>
        <v/>
      </c>
      <c r="I78" s="362" t="str">
        <f>IF(入力!I28="","",入力!I28)</f>
        <v/>
      </c>
      <c r="J78" s="159" t="str">
        <f>IF(入力!J28="","",入力!J28)</f>
        <v/>
      </c>
      <c r="K78" s="161" t="str">
        <f>IF(入力!K28="","",入力!K28)</f>
        <v/>
      </c>
      <c r="L78" s="79" t="str">
        <f>IF(入力!L28="","",入力!L28)</f>
        <v/>
      </c>
      <c r="M78" s="214" t="str">
        <f>IF(OR(入力!M28="",入力!N28=""),"",((4.57/(1.0868-0.00133*(入力!M28+入力!N28))-4.142)*100))</f>
        <v/>
      </c>
      <c r="N78" s="79" t="str">
        <f>IF(OR(入力!L28="",入力!M28="",入力!N28=""),"",(入力!L28-(入力!L28*(4.57/(1.0868-0.00133*(入力!M28+入力!N28))-4.142)*100)/100))</f>
        <v/>
      </c>
      <c r="O78" s="79" t="str">
        <f>IF(入力!P28="", IF(入力!K28="","",入力!L28/POWER(入力!K28/100,2)),入力!P28)</f>
        <v/>
      </c>
      <c r="P78" s="79" t="str">
        <f>IF(入力!Q28="","",入力!Q28)</f>
        <v/>
      </c>
      <c r="Q78" s="194" t="str">
        <f>IF(入力!R28="","",入力!R28)</f>
        <v/>
      </c>
      <c r="R78" s="256" t="str">
        <f xml:space="preserve"> IF(入力!S28="",IF(入力!T28="","",入力!T28),IF(入力!T28="",入力!S28,IF(入力!S28&gt;入力!T28,入力!T28,入力!S28)))</f>
        <v/>
      </c>
      <c r="S78" s="481" t="str">
        <f>IF(入力!U28="",IF(入力!V28="","",入力!V28),IF(入力!V28="",入力!U28,IF(入力!U28&gt;入力!V28,入力!V28,入力!U28)))</f>
        <v/>
      </c>
      <c r="T78" s="250" t="str">
        <f>IF(入力!W28="",IF(入力!X28="","",入力!X28),IF(入力!X28="",入力!W28,IF(入力!W28&gt;入力!X28,入力!W28,入力!X28)))</f>
        <v/>
      </c>
      <c r="U78" s="258" t="str">
        <f>IF(入力!Y28="", IF(入力!W28="",IF(入力!X28="","",入力!X28-入力!Q28),IF(入力!X28="",入力!W28-入力!Q28,IF(入力!W28&gt;入力!X28,入力!W28-入力!Q28,入力!X28-入力!Q28))),入力!Y28)</f>
        <v/>
      </c>
      <c r="V78" s="258" t="str">
        <f>IF(入力!Z28="",IF(入力!AA28="","",入力!AA28),IF(入力!AA28="",入力!Z28,IF(入力!Z28&gt;入力!AA28,入力!Z28,入力!AA28)))</f>
        <v/>
      </c>
      <c r="W78" s="258" t="str">
        <f>IF(入力!AB28="", IF(入力!Z28="",IF(入力!AA28="","",入力!AA28-入力!Q28),IF(入力!AA28="",入力!Z28-入力!Q28,IF(入力!Z28&gt;入力!AA28,入力!Z28-入力!Q28,入力!AA28-入力!Q28))),入力!AB28)</f>
        <v/>
      </c>
      <c r="X78" s="258" t="str">
        <f>IF(入力!AC28="",IF(入力!AD28="","",入力!AD28),IF(入力!AD28="",入力!AC28,IF(入力!AC28&gt;入力!AD28,入力!AC28,入力!AD28)))</f>
        <v/>
      </c>
      <c r="Y78" s="258" t="str">
        <f>IF(入力!AE28="", IF(入力!AC28="",IF(入力!AD28="","",入力!AD28-入力!Q28),IF(入力!AD28="",入力!AC28-入力!Q28,IF(入力!AC28&gt;入力!AD28,入力!AC28-入力!Q28,入力!AD28-入力!Q28))),入力!AE28)</f>
        <v/>
      </c>
      <c r="Z78" s="258" t="str">
        <f>IF(入力!AF28="",IF(入力!AG28="","",入力!AG28),IF(入力!AG28="",入力!AF28,IF(入力!AF28&gt;入力!AG28,入力!AF28,入力!AG28)))</f>
        <v/>
      </c>
      <c r="AA78" s="258" t="str">
        <f>IF(入力!AH28="", IF(入力!AF28="",IF(入力!AG28="","",入力!AG28-入力!Q28),IF(入力!AG28="",入力!AF28-入力!Q28,IF(入力!AF28&gt;入力!AG28,入力!AF28-入力!Q28,入力!AG28-入力!Q28))),入力!AH28)</f>
        <v/>
      </c>
      <c r="AB78" s="126" t="str">
        <f>IF(入力!AI28="",IF(入力!AJ28="","",入力!AJ28),IF(入力!AJ28="",入力!AI28,IF(入力!AI28&gt;入力!AJ28,入力!AI28,入力!AJ28)))</f>
        <v/>
      </c>
      <c r="AC78" s="256" t="str">
        <f>IF(入力!AK28="",IF(入力!AL28="","",入力!AL28),IF(入力!AL28="",入力!AK28,IF(入力!AK28&gt;入力!AL28,入力!AK28,入力!AL28)))</f>
        <v/>
      </c>
      <c r="AD78" s="255" t="str">
        <f>IF(入力!AM28="","",入力!AM28)</f>
        <v/>
      </c>
      <c r="AE78" s="159" t="str">
        <f>IF(入力!AN28="","",入力!AN28)</f>
        <v/>
      </c>
      <c r="AF78" s="255" t="str">
        <f>IF(入力!AO28="","",入力!AO28)</f>
        <v/>
      </c>
      <c r="AG78" s="164" t="str">
        <f>IF(入力!AP28="","",入力!AP28)</f>
        <v/>
      </c>
      <c r="AH78" s="158" t="str">
        <f>IF(入力!AQ28="","",入力!AQ28)</f>
        <v/>
      </c>
      <c r="AI78" s="80" t="str">
        <f>IF(入力!AR28="","",入力!AR28)</f>
        <v/>
      </c>
      <c r="AJ78" s="363" t="str">
        <f>IF(入力!AS28="","",入力!AS28)</f>
        <v/>
      </c>
      <c r="AK78" s="159" t="str">
        <f>IF(入力!AT28="","",入力!AT28)</f>
        <v/>
      </c>
      <c r="AL78" s="262" t="str">
        <f>IF(入力!AU28="",IF(入力!AV28="","",入力!AV28),IF(入力!AV28="",入力!AU28,IF(入力!AU28&gt;入力!AV28,入力!AU28,入力!AV28)))</f>
        <v/>
      </c>
      <c r="AM78" s="365" t="str">
        <f>IF(入力!AW28="",IF(入力!AX28="","",入力!AX28),IF(入力!AX28="",入力!AW28,IF(入力!AW28&gt;入力!AX28,入力!AW28,入力!AX28)))</f>
        <v/>
      </c>
      <c r="AN78" s="204" t="str">
        <f>IF(入力!K28="","", IF(入力!AC28="","", IF(入力!Z28="","", K78/243*((X78-243)+(V78-243)))))</f>
        <v/>
      </c>
    </row>
    <row r="79" spans="1:40">
      <c r="A79" s="95">
        <f>IF(入力!A29="","",入力!A29)</f>
        <v>16</v>
      </c>
      <c r="B79" s="189" t="str">
        <f>IF(入力!B29="","",入力!B29)</f>
        <v/>
      </c>
      <c r="C79" s="189" t="str">
        <f>IF(入力!C29="","",入力!C29)</f>
        <v/>
      </c>
      <c r="D79" s="252" t="str">
        <f>IF(入力!D29="","",入力!D29)</f>
        <v/>
      </c>
      <c r="E79" s="400" t="str">
        <f>IF(入力!E29="", IF(D79="","",DATEDIF(D79,入力!$C$3,"Y")),入力!E29)</f>
        <v/>
      </c>
      <c r="F79" s="362" t="str">
        <f>IF(入力!F29="","",入力!F29)</f>
        <v/>
      </c>
      <c r="G79" s="189" t="str">
        <f>IF(入力!G29="","",入力!G29)</f>
        <v/>
      </c>
      <c r="H79" s="189" t="str">
        <f>IF(入力!H29="","",入力!H29)</f>
        <v/>
      </c>
      <c r="I79" s="362" t="str">
        <f>IF(入力!I29="","",入力!I29)</f>
        <v/>
      </c>
      <c r="J79" s="159" t="str">
        <f>IF(入力!J29="","",入力!J29)</f>
        <v/>
      </c>
      <c r="K79" s="161" t="str">
        <f>IF(入力!K29="","",入力!K29)</f>
        <v/>
      </c>
      <c r="L79" s="79" t="str">
        <f>IF(入力!L29="","",入力!L29)</f>
        <v/>
      </c>
      <c r="M79" s="214" t="str">
        <f>IF(OR(入力!M29="",入力!N29=""),"",((4.57/(1.0868-0.00133*(入力!M29+入力!N29))-4.142)*100))</f>
        <v/>
      </c>
      <c r="N79" s="79" t="str">
        <f>IF(OR(入力!L29="",入力!M29="",入力!N29=""),"",(入力!L29-(入力!L29*(4.57/(1.0868-0.00133*(入力!M29+入力!N29))-4.142)*100)/100))</f>
        <v/>
      </c>
      <c r="O79" s="79" t="str">
        <f>IF(入力!P29="", IF(入力!K29="","",入力!L29/POWER(入力!K29/100,2)),入力!P29)</f>
        <v/>
      </c>
      <c r="P79" s="79" t="str">
        <f>IF(入力!Q29="","",入力!Q29)</f>
        <v/>
      </c>
      <c r="Q79" s="194" t="str">
        <f>IF(入力!R29="","",入力!R29)</f>
        <v/>
      </c>
      <c r="R79" s="256" t="str">
        <f xml:space="preserve"> IF(入力!S29="",IF(入力!T29="","",入力!T29),IF(入力!T29="",入力!S29,IF(入力!S29&gt;入力!T29,入力!T29,入力!S29)))</f>
        <v/>
      </c>
      <c r="S79" s="481" t="str">
        <f>IF(入力!U29="",IF(入力!V29="","",入力!V29),IF(入力!V29="",入力!U29,IF(入力!U29&gt;入力!V29,入力!V29,入力!U29)))</f>
        <v/>
      </c>
      <c r="T79" s="250" t="str">
        <f>IF(入力!W29="",IF(入力!X29="","",入力!X29),IF(入力!X29="",入力!W29,IF(入力!W29&gt;入力!X29,入力!W29,入力!X29)))</f>
        <v/>
      </c>
      <c r="U79" s="258" t="str">
        <f>IF(入力!Y29="", IF(入力!W29="",IF(入力!X29="","",入力!X29-入力!Q29),IF(入力!X29="",入力!W29-入力!Q29,IF(入力!W29&gt;入力!X29,入力!W29-入力!Q29,入力!X29-入力!Q29))),入力!Y29)</f>
        <v/>
      </c>
      <c r="V79" s="258" t="str">
        <f>IF(入力!Z29="",IF(入力!AA29="","",入力!AA29),IF(入力!AA29="",入力!Z29,IF(入力!Z29&gt;入力!AA29,入力!Z29,入力!AA29)))</f>
        <v/>
      </c>
      <c r="W79" s="258" t="str">
        <f>IF(入力!AB29="", IF(入力!Z29="",IF(入力!AA29="","",入力!AA29-入力!Q29),IF(入力!AA29="",入力!Z29-入力!Q29,IF(入力!Z29&gt;入力!AA29,入力!Z29-入力!Q29,入力!AA29-入力!Q29))),入力!AB29)</f>
        <v/>
      </c>
      <c r="X79" s="258" t="str">
        <f>IF(入力!AC29="",IF(入力!AD29="","",入力!AD29),IF(入力!AD29="",入力!AC29,IF(入力!AC29&gt;入力!AD29,入力!AC29,入力!AD29)))</f>
        <v/>
      </c>
      <c r="Y79" s="258" t="str">
        <f>IF(入力!AE29="", IF(入力!AC29="",IF(入力!AD29="","",入力!AD29-入力!Q29),IF(入力!AD29="",入力!AC29-入力!Q29,IF(入力!AC29&gt;入力!AD29,入力!AC29-入力!Q29,入力!AD29-入力!Q29))),入力!AE29)</f>
        <v/>
      </c>
      <c r="Z79" s="258" t="str">
        <f>IF(入力!AF29="",IF(入力!AG29="","",入力!AG29),IF(入力!AG29="",入力!AF29,IF(入力!AF29&gt;入力!AG29,入力!AF29,入力!AG29)))</f>
        <v/>
      </c>
      <c r="AA79" s="258" t="str">
        <f>IF(入力!AH29="", IF(入力!AF29="",IF(入力!AG29="","",入力!AG29-入力!Q29),IF(入力!AG29="",入力!AF29-入力!Q29,IF(入力!AF29&gt;入力!AG29,入力!AF29-入力!Q29,入力!AG29-入力!Q29))),入力!AH29)</f>
        <v/>
      </c>
      <c r="AB79" s="126" t="str">
        <f>IF(入力!AI29="",IF(入力!AJ29="","",入力!AJ29),IF(入力!AJ29="",入力!AI29,IF(入力!AI29&gt;入力!AJ29,入力!AI29,入力!AJ29)))</f>
        <v/>
      </c>
      <c r="AC79" s="256" t="str">
        <f>IF(入力!AK29="",IF(入力!AL29="","",入力!AL29),IF(入力!AL29="",入力!AK29,IF(入力!AK29&gt;入力!AL29,入力!AK29,入力!AL29)))</f>
        <v/>
      </c>
      <c r="AD79" s="255" t="str">
        <f>IF(入力!AM29="","",入力!AM29)</f>
        <v/>
      </c>
      <c r="AE79" s="159" t="str">
        <f>IF(入力!AN29="","",入力!AN29)</f>
        <v/>
      </c>
      <c r="AF79" s="255" t="str">
        <f>IF(入力!AO29="","",入力!AO29)</f>
        <v/>
      </c>
      <c r="AG79" s="164" t="str">
        <f>IF(入力!AP29="","",入力!AP29)</f>
        <v/>
      </c>
      <c r="AH79" s="158" t="str">
        <f>IF(入力!AQ29="","",入力!AQ29)</f>
        <v/>
      </c>
      <c r="AI79" s="80" t="str">
        <f>IF(入力!AR29="","",入力!AR29)</f>
        <v/>
      </c>
      <c r="AJ79" s="363" t="str">
        <f>IF(入力!AS29="","",入力!AS29)</f>
        <v/>
      </c>
      <c r="AK79" s="159" t="str">
        <f>IF(入力!AT29="","",入力!AT29)</f>
        <v/>
      </c>
      <c r="AL79" s="262" t="str">
        <f>IF(入力!AU29="",IF(入力!AV29="","",入力!AV29),IF(入力!AV29="",入力!AU29,IF(入力!AU29&gt;入力!AV29,入力!AU29,入力!AV29)))</f>
        <v/>
      </c>
      <c r="AM79" s="365" t="str">
        <f>IF(入力!AW29="",IF(入力!AX29="","",入力!AX29),IF(入力!AX29="",入力!AW29,IF(入力!AW29&gt;入力!AX29,入力!AW29,入力!AX29)))</f>
        <v/>
      </c>
      <c r="AN79" s="204" t="str">
        <f>IF(入力!K29="","", IF(入力!AC29="","", IF(入力!Z29="","", K79/243*((X79-243)+(V79-243)))))</f>
        <v/>
      </c>
    </row>
    <row r="80" spans="1:40">
      <c r="A80" s="95">
        <f>IF(入力!A30="","",入力!A30)</f>
        <v>17</v>
      </c>
      <c r="B80" s="189" t="str">
        <f>IF(入力!B30="","",入力!B30)</f>
        <v/>
      </c>
      <c r="C80" s="189" t="str">
        <f>IF(入力!C30="","",入力!C30)</f>
        <v/>
      </c>
      <c r="D80" s="252" t="str">
        <f>IF(入力!D30="","",入力!D30)</f>
        <v/>
      </c>
      <c r="E80" s="400" t="str">
        <f>IF(入力!E30="", IF(D80="","",DATEDIF(D80,入力!$C$3,"Y")),入力!E30)</f>
        <v/>
      </c>
      <c r="F80" s="362" t="str">
        <f>IF(入力!F30="","",入力!F30)</f>
        <v/>
      </c>
      <c r="G80" s="189" t="str">
        <f>IF(入力!G30="","",入力!G30)</f>
        <v/>
      </c>
      <c r="H80" s="189" t="str">
        <f>IF(入力!H30="","",入力!H30)</f>
        <v/>
      </c>
      <c r="I80" s="362" t="str">
        <f>IF(入力!I30="","",入力!I30)</f>
        <v/>
      </c>
      <c r="J80" s="159" t="str">
        <f>IF(入力!J30="","",入力!J30)</f>
        <v/>
      </c>
      <c r="K80" s="161" t="str">
        <f>IF(入力!K30="","",入力!K30)</f>
        <v/>
      </c>
      <c r="L80" s="79" t="str">
        <f>IF(入力!L30="","",入力!L30)</f>
        <v/>
      </c>
      <c r="M80" s="214" t="str">
        <f>IF(OR(入力!M30="",入力!N30=""),"",((4.57/(1.0868-0.00133*(入力!M30+入力!N30))-4.142)*100))</f>
        <v/>
      </c>
      <c r="N80" s="79" t="str">
        <f>IF(OR(入力!L30="",入力!M30="",入力!N30=""),"",(入力!L30-(入力!L30*(4.57/(1.0868-0.00133*(入力!M30+入力!N30))-4.142)*100)/100))</f>
        <v/>
      </c>
      <c r="O80" s="79" t="str">
        <f>IF(入力!P30="", IF(入力!K30="","",入力!L30/POWER(入力!K30/100,2)),入力!P30)</f>
        <v/>
      </c>
      <c r="P80" s="79" t="str">
        <f>IF(入力!Q30="","",入力!Q30)</f>
        <v/>
      </c>
      <c r="Q80" s="194" t="str">
        <f>IF(入力!R30="","",入力!R30)</f>
        <v/>
      </c>
      <c r="R80" s="256" t="str">
        <f xml:space="preserve"> IF(入力!S30="",IF(入力!T30="","",入力!T30),IF(入力!T30="",入力!S30,IF(入力!S30&gt;入力!T30,入力!T30,入力!S30)))</f>
        <v/>
      </c>
      <c r="S80" s="481" t="str">
        <f>IF(入力!U30="",IF(入力!V30="","",入力!V30),IF(入力!V30="",入力!U30,IF(入力!U30&gt;入力!V30,入力!V30,入力!U30)))</f>
        <v/>
      </c>
      <c r="T80" s="250" t="str">
        <f>IF(入力!W30="",IF(入力!X30="","",入力!X30),IF(入力!X30="",入力!W30,IF(入力!W30&gt;入力!X30,入力!W30,入力!X30)))</f>
        <v/>
      </c>
      <c r="U80" s="258" t="str">
        <f>IF(入力!Y30="", IF(入力!W30="",IF(入力!X30="","",入力!X30-入力!Q30),IF(入力!X30="",入力!W30-入力!Q30,IF(入力!W30&gt;入力!X30,入力!W30-入力!Q30,入力!X30-入力!Q30))),入力!Y30)</f>
        <v/>
      </c>
      <c r="V80" s="258" t="str">
        <f>IF(入力!Z30="",IF(入力!AA30="","",入力!AA30),IF(入力!AA30="",入力!Z30,IF(入力!Z30&gt;入力!AA30,入力!Z30,入力!AA30)))</f>
        <v/>
      </c>
      <c r="W80" s="258" t="str">
        <f>IF(入力!AB30="", IF(入力!Z30="",IF(入力!AA30="","",入力!AA30-入力!Q30),IF(入力!AA30="",入力!Z30-入力!Q30,IF(入力!Z30&gt;入力!AA30,入力!Z30-入力!Q30,入力!AA30-入力!Q30))),入力!AB30)</f>
        <v/>
      </c>
      <c r="X80" s="258" t="str">
        <f>IF(入力!AC30="",IF(入力!AD30="","",入力!AD30),IF(入力!AD30="",入力!AC30,IF(入力!AC30&gt;入力!AD30,入力!AC30,入力!AD30)))</f>
        <v/>
      </c>
      <c r="Y80" s="258" t="str">
        <f>IF(入力!AE30="", IF(入力!AC30="",IF(入力!AD30="","",入力!AD30-入力!Q30),IF(入力!AD30="",入力!AC30-入力!Q30,IF(入力!AC30&gt;入力!AD30,入力!AC30-入力!Q30,入力!AD30-入力!Q30))),入力!AE30)</f>
        <v/>
      </c>
      <c r="Z80" s="258" t="str">
        <f>IF(入力!AF30="",IF(入力!AG30="","",入力!AG30),IF(入力!AG30="",入力!AF30,IF(入力!AF30&gt;入力!AG30,入力!AF30,入力!AG30)))</f>
        <v/>
      </c>
      <c r="AA80" s="258" t="str">
        <f>IF(入力!AH30="", IF(入力!AF30="",IF(入力!AG30="","",入力!AG30-入力!Q30),IF(入力!AG30="",入力!AF30-入力!Q30,IF(入力!AF30&gt;入力!AG30,入力!AF30-入力!Q30,入力!AG30-入力!Q30))),入力!AH30)</f>
        <v/>
      </c>
      <c r="AB80" s="126" t="str">
        <f>IF(入力!AI30="",IF(入力!AJ30="","",入力!AJ30),IF(入力!AJ30="",入力!AI30,IF(入力!AI30&gt;入力!AJ30,入力!AI30,入力!AJ30)))</f>
        <v/>
      </c>
      <c r="AC80" s="256" t="str">
        <f>IF(入力!AK30="",IF(入力!AL30="","",入力!AL30),IF(入力!AL30="",入力!AK30,IF(入力!AK30&gt;入力!AL30,入力!AK30,入力!AL30)))</f>
        <v/>
      </c>
      <c r="AD80" s="255" t="str">
        <f>IF(入力!AM30="","",入力!AM30)</f>
        <v/>
      </c>
      <c r="AE80" s="159" t="str">
        <f>IF(入力!AN30="","",入力!AN30)</f>
        <v/>
      </c>
      <c r="AF80" s="255" t="str">
        <f>IF(入力!AO30="","",入力!AO30)</f>
        <v/>
      </c>
      <c r="AG80" s="164" t="str">
        <f>IF(入力!AP30="","",入力!AP30)</f>
        <v/>
      </c>
      <c r="AH80" s="158" t="str">
        <f>IF(入力!AQ30="","",入力!AQ30)</f>
        <v/>
      </c>
      <c r="AI80" s="80" t="str">
        <f>IF(入力!AR30="","",入力!AR30)</f>
        <v/>
      </c>
      <c r="AJ80" s="363" t="str">
        <f>IF(入力!AS30="","",入力!AS30)</f>
        <v/>
      </c>
      <c r="AK80" s="159" t="str">
        <f>IF(入力!AT30="","",入力!AT30)</f>
        <v/>
      </c>
      <c r="AL80" s="262" t="str">
        <f>IF(入力!AU30="",IF(入力!AV30="","",入力!AV30),IF(入力!AV30="",入力!AU30,IF(入力!AU30&gt;入力!AV30,入力!AU30,入力!AV30)))</f>
        <v/>
      </c>
      <c r="AM80" s="365" t="str">
        <f>IF(入力!AW30="",IF(入力!AX30="","",入力!AX30),IF(入力!AX30="",入力!AW30,IF(入力!AW30&gt;入力!AX30,入力!AW30,入力!AX30)))</f>
        <v/>
      </c>
      <c r="AN80" s="204" t="str">
        <f>IF(入力!K30="","", IF(入力!AC30="","", IF(入力!Z30="","", K80/243*((X80-243)+(V80-243)))))</f>
        <v/>
      </c>
    </row>
    <row r="81" spans="1:40">
      <c r="A81" s="95">
        <f>IF(入力!A31="","",入力!A31)</f>
        <v>18</v>
      </c>
      <c r="B81" s="189" t="str">
        <f>IF(入力!B31="","",入力!B31)</f>
        <v/>
      </c>
      <c r="C81" s="189" t="str">
        <f>IF(入力!C31="","",入力!C31)</f>
        <v/>
      </c>
      <c r="D81" s="252" t="str">
        <f>IF(入力!D31="","",入力!D31)</f>
        <v/>
      </c>
      <c r="E81" s="400" t="str">
        <f>IF(入力!E31="", IF(D81="","",DATEDIF(D81,入力!$C$3,"Y")),入力!E31)</f>
        <v/>
      </c>
      <c r="F81" s="362" t="str">
        <f>IF(入力!F31="","",入力!F31)</f>
        <v/>
      </c>
      <c r="G81" s="189" t="str">
        <f>IF(入力!G31="","",入力!G31)</f>
        <v/>
      </c>
      <c r="H81" s="189" t="str">
        <f>IF(入力!H31="","",入力!H31)</f>
        <v/>
      </c>
      <c r="I81" s="362" t="str">
        <f>IF(入力!I31="","",入力!I31)</f>
        <v/>
      </c>
      <c r="J81" s="159" t="str">
        <f>IF(入力!J31="","",入力!J31)</f>
        <v/>
      </c>
      <c r="K81" s="161" t="str">
        <f>IF(入力!K31="","",入力!K31)</f>
        <v/>
      </c>
      <c r="L81" s="79" t="str">
        <f>IF(入力!L31="","",入力!L31)</f>
        <v/>
      </c>
      <c r="M81" s="214" t="str">
        <f>IF(OR(入力!M31="",入力!N31=""),"",((4.57/(1.0868-0.00133*(入力!M31+入力!N31))-4.142)*100))</f>
        <v/>
      </c>
      <c r="N81" s="79" t="str">
        <f>IF(OR(入力!L31="",入力!M31="",入力!N31=""),"",(入力!L31-(入力!L31*(4.57/(1.0868-0.00133*(入力!M31+入力!N31))-4.142)*100)/100))</f>
        <v/>
      </c>
      <c r="O81" s="79" t="str">
        <f>IF(入力!P31="", IF(入力!K31="","",入力!L31/POWER(入力!K31/100,2)),入力!P31)</f>
        <v/>
      </c>
      <c r="P81" s="79" t="str">
        <f>IF(入力!Q31="","",入力!Q31)</f>
        <v/>
      </c>
      <c r="Q81" s="194" t="str">
        <f>IF(入力!R31="","",入力!R31)</f>
        <v/>
      </c>
      <c r="R81" s="256" t="str">
        <f xml:space="preserve"> IF(入力!S31="",IF(入力!T31="","",入力!T31),IF(入力!T31="",入力!S31,IF(入力!S31&gt;入力!T31,入力!T31,入力!S31)))</f>
        <v/>
      </c>
      <c r="S81" s="481" t="str">
        <f>IF(入力!U31="",IF(入力!V31="","",入力!V31),IF(入力!V31="",入力!U31,IF(入力!U31&gt;入力!V31,入力!V31,入力!U31)))</f>
        <v/>
      </c>
      <c r="T81" s="250" t="str">
        <f>IF(入力!W31="",IF(入力!X31="","",入力!X31),IF(入力!X31="",入力!W31,IF(入力!W31&gt;入力!X31,入力!W31,入力!X31)))</f>
        <v/>
      </c>
      <c r="U81" s="258" t="str">
        <f>IF(入力!Y31="", IF(入力!W31="",IF(入力!X31="","",入力!X31-入力!Q31),IF(入力!X31="",入力!W31-入力!Q31,IF(入力!W31&gt;入力!X31,入力!W31-入力!Q31,入力!X31-入力!Q31))),入力!Y31)</f>
        <v/>
      </c>
      <c r="V81" s="258" t="str">
        <f>IF(入力!Z31="",IF(入力!AA31="","",入力!AA31),IF(入力!AA31="",入力!Z31,IF(入力!Z31&gt;入力!AA31,入力!Z31,入力!AA31)))</f>
        <v/>
      </c>
      <c r="W81" s="258" t="str">
        <f>IF(入力!AB31="", IF(入力!Z31="",IF(入力!AA31="","",入力!AA31-入力!Q31),IF(入力!AA31="",入力!Z31-入力!Q31,IF(入力!Z31&gt;入力!AA31,入力!Z31-入力!Q31,入力!AA31-入力!Q31))),入力!AB31)</f>
        <v/>
      </c>
      <c r="X81" s="258" t="str">
        <f>IF(入力!AC31="",IF(入力!AD31="","",入力!AD31),IF(入力!AD31="",入力!AC31,IF(入力!AC31&gt;入力!AD31,入力!AC31,入力!AD31)))</f>
        <v/>
      </c>
      <c r="Y81" s="258" t="str">
        <f>IF(入力!AE31="", IF(入力!AC31="",IF(入力!AD31="","",入力!AD31-入力!Q31),IF(入力!AD31="",入力!AC31-入力!Q31,IF(入力!AC31&gt;入力!AD31,入力!AC31-入力!Q31,入力!AD31-入力!Q31))),入力!AE31)</f>
        <v/>
      </c>
      <c r="Z81" s="258" t="str">
        <f>IF(入力!AF31="",IF(入力!AG31="","",入力!AG31),IF(入力!AG31="",入力!AF31,IF(入力!AF31&gt;入力!AG31,入力!AF31,入力!AG31)))</f>
        <v/>
      </c>
      <c r="AA81" s="258" t="str">
        <f>IF(入力!AH31="", IF(入力!AF31="",IF(入力!AG31="","",入力!AG31-入力!Q31),IF(入力!AG31="",入力!AF31-入力!Q31,IF(入力!AF31&gt;入力!AG31,入力!AF31-入力!Q31,入力!AG31-入力!Q31))),入力!AH31)</f>
        <v/>
      </c>
      <c r="AB81" s="126" t="str">
        <f>IF(入力!AI31="",IF(入力!AJ31="","",入力!AJ31),IF(入力!AJ31="",入力!AI31,IF(入力!AI31&gt;入力!AJ31,入力!AI31,入力!AJ31)))</f>
        <v/>
      </c>
      <c r="AC81" s="256" t="str">
        <f>IF(入力!AK31="",IF(入力!AL31="","",入力!AL31),IF(入力!AL31="",入力!AK31,IF(入力!AK31&gt;入力!AL31,入力!AK31,入力!AL31)))</f>
        <v/>
      </c>
      <c r="AD81" s="255" t="str">
        <f>IF(入力!AM31="","",入力!AM31)</f>
        <v/>
      </c>
      <c r="AE81" s="159" t="str">
        <f>IF(入力!AN31="","",入力!AN31)</f>
        <v/>
      </c>
      <c r="AF81" s="255" t="str">
        <f>IF(入力!AO31="","",入力!AO31)</f>
        <v/>
      </c>
      <c r="AG81" s="164" t="str">
        <f>IF(入力!AP31="","",入力!AP31)</f>
        <v/>
      </c>
      <c r="AH81" s="158" t="str">
        <f>IF(入力!AQ31="","",入力!AQ31)</f>
        <v/>
      </c>
      <c r="AI81" s="80" t="str">
        <f>IF(入力!AR31="","",入力!AR31)</f>
        <v/>
      </c>
      <c r="AJ81" s="363" t="str">
        <f>IF(入力!AS31="","",入力!AS31)</f>
        <v/>
      </c>
      <c r="AK81" s="159" t="str">
        <f>IF(入力!AT31="","",入力!AT31)</f>
        <v/>
      </c>
      <c r="AL81" s="262" t="str">
        <f>IF(入力!AU31="",IF(入力!AV31="","",入力!AV31),IF(入力!AV31="",入力!AU31,IF(入力!AU31&gt;入力!AV31,入力!AU31,入力!AV31)))</f>
        <v/>
      </c>
      <c r="AM81" s="365" t="str">
        <f>IF(入力!AW31="",IF(入力!AX31="","",入力!AX31),IF(入力!AX31="",入力!AW31,IF(入力!AW31&gt;入力!AX31,入力!AW31,入力!AX31)))</f>
        <v/>
      </c>
      <c r="AN81" s="204" t="str">
        <f>IF(入力!K31="","", IF(入力!AC31="","", IF(入力!Z31="","", K81/243*((X81-243)+(V81-243)))))</f>
        <v/>
      </c>
    </row>
    <row r="82" spans="1:40">
      <c r="A82" s="95">
        <f>IF(入力!A32="","",入力!A32)</f>
        <v>19</v>
      </c>
      <c r="B82" s="189" t="str">
        <f>IF(入力!B32="","",入力!B32)</f>
        <v/>
      </c>
      <c r="C82" s="189" t="str">
        <f>IF(入力!C32="","",入力!C32)</f>
        <v/>
      </c>
      <c r="D82" s="252" t="str">
        <f>IF(入力!D32="","",入力!D32)</f>
        <v/>
      </c>
      <c r="E82" s="400" t="str">
        <f>IF(入力!E32="", IF(D82="","",DATEDIF(D82,入力!$C$3,"Y")),入力!E32)</f>
        <v/>
      </c>
      <c r="F82" s="362" t="str">
        <f>IF(入力!F32="","",入力!F32)</f>
        <v/>
      </c>
      <c r="G82" s="189" t="str">
        <f>IF(入力!G32="","",入力!G32)</f>
        <v/>
      </c>
      <c r="H82" s="189" t="str">
        <f>IF(入力!H32="","",入力!H32)</f>
        <v/>
      </c>
      <c r="I82" s="362" t="str">
        <f>IF(入力!I32="","",入力!I32)</f>
        <v/>
      </c>
      <c r="J82" s="159" t="str">
        <f>IF(入力!J32="","",入力!J32)</f>
        <v/>
      </c>
      <c r="K82" s="161" t="str">
        <f>IF(入力!K32="","",入力!K32)</f>
        <v/>
      </c>
      <c r="L82" s="79" t="str">
        <f>IF(入力!L32="","",入力!L32)</f>
        <v/>
      </c>
      <c r="M82" s="214" t="str">
        <f>IF(OR(入力!M32="",入力!N32=""),"",((4.57/(1.0868-0.00133*(入力!M32+入力!N32))-4.142)*100))</f>
        <v/>
      </c>
      <c r="N82" s="79" t="str">
        <f>IF(OR(入力!L32="",入力!M32="",入力!N32=""),"",(入力!L32-(入力!L32*(4.57/(1.0868-0.00133*(入力!M32+入力!N32))-4.142)*100)/100))</f>
        <v/>
      </c>
      <c r="O82" s="79" t="str">
        <f>IF(入力!P32="", IF(入力!K32="","",入力!L32/POWER(入力!K32/100,2)),入力!P32)</f>
        <v/>
      </c>
      <c r="P82" s="79" t="str">
        <f>IF(入力!Q32="","",入力!Q32)</f>
        <v/>
      </c>
      <c r="Q82" s="194" t="str">
        <f>IF(入力!R32="","",入力!R32)</f>
        <v/>
      </c>
      <c r="R82" s="256" t="str">
        <f xml:space="preserve"> IF(入力!S32="",IF(入力!T32="","",入力!T32),IF(入力!T32="",入力!S32,IF(入力!S32&gt;入力!T32,入力!T32,入力!S32)))</f>
        <v/>
      </c>
      <c r="S82" s="481" t="str">
        <f>IF(入力!U32="",IF(入力!V32="","",入力!V32),IF(入力!V32="",入力!U32,IF(入力!U32&gt;入力!V32,入力!V32,入力!U32)))</f>
        <v/>
      </c>
      <c r="T82" s="250" t="str">
        <f>IF(入力!W32="",IF(入力!X32="","",入力!X32),IF(入力!X32="",入力!W32,IF(入力!W32&gt;入力!X32,入力!W32,入力!X32)))</f>
        <v/>
      </c>
      <c r="U82" s="258" t="str">
        <f>IF(入力!Y32="", IF(入力!W32="",IF(入力!X32="","",入力!X32-入力!Q32),IF(入力!X32="",入力!W32-入力!Q32,IF(入力!W32&gt;入力!X32,入力!W32-入力!Q32,入力!X32-入力!Q32))),入力!Y32)</f>
        <v/>
      </c>
      <c r="V82" s="258" t="str">
        <f>IF(入力!Z32="",IF(入力!AA32="","",入力!AA32),IF(入力!AA32="",入力!Z32,IF(入力!Z32&gt;入力!AA32,入力!Z32,入力!AA32)))</f>
        <v/>
      </c>
      <c r="W82" s="258" t="str">
        <f>IF(入力!AB32="", IF(入力!Z32="",IF(入力!AA32="","",入力!AA32-入力!Q32),IF(入力!AA32="",入力!Z32-入力!Q32,IF(入力!Z32&gt;入力!AA32,入力!Z32-入力!Q32,入力!AA32-入力!Q32))),入力!AB32)</f>
        <v/>
      </c>
      <c r="X82" s="258" t="str">
        <f>IF(入力!AC32="",IF(入力!AD32="","",入力!AD32),IF(入力!AD32="",入力!AC32,IF(入力!AC32&gt;入力!AD32,入力!AC32,入力!AD32)))</f>
        <v/>
      </c>
      <c r="Y82" s="258" t="str">
        <f>IF(入力!AE32="", IF(入力!AC32="",IF(入力!AD32="","",入力!AD32-入力!Q32),IF(入力!AD32="",入力!AC32-入力!Q32,IF(入力!AC32&gt;入力!AD32,入力!AC32-入力!Q32,入力!AD32-入力!Q32))),入力!AE32)</f>
        <v/>
      </c>
      <c r="Z82" s="258" t="str">
        <f>IF(入力!AF32="",IF(入力!AG32="","",入力!AG32),IF(入力!AG32="",入力!AF32,IF(入力!AF32&gt;入力!AG32,入力!AF32,入力!AG32)))</f>
        <v/>
      </c>
      <c r="AA82" s="258" t="str">
        <f>IF(入力!AH32="", IF(入力!AF32="",IF(入力!AG32="","",入力!AG32-入力!Q32),IF(入力!AG32="",入力!AF32-入力!Q32,IF(入力!AF32&gt;入力!AG32,入力!AF32-入力!Q32,入力!AG32-入力!Q32))),入力!AH32)</f>
        <v/>
      </c>
      <c r="AB82" s="126" t="str">
        <f>IF(入力!AI32="",IF(入力!AJ32="","",入力!AJ32),IF(入力!AJ32="",入力!AI32,IF(入力!AI32&gt;入力!AJ32,入力!AI32,入力!AJ32)))</f>
        <v/>
      </c>
      <c r="AC82" s="256" t="str">
        <f>IF(入力!AK32="",IF(入力!AL32="","",入力!AL32),IF(入力!AL32="",入力!AK32,IF(入力!AK32&gt;入力!AL32,入力!AK32,入力!AL32)))</f>
        <v/>
      </c>
      <c r="AD82" s="255" t="str">
        <f>IF(入力!AM32="","",入力!AM32)</f>
        <v/>
      </c>
      <c r="AE82" s="159" t="str">
        <f>IF(入力!AN32="","",入力!AN32)</f>
        <v/>
      </c>
      <c r="AF82" s="255" t="str">
        <f>IF(入力!AO32="","",入力!AO32)</f>
        <v/>
      </c>
      <c r="AG82" s="164" t="str">
        <f>IF(入力!AP32="","",入力!AP32)</f>
        <v/>
      </c>
      <c r="AH82" s="158" t="str">
        <f>IF(入力!AQ32="","",入力!AQ32)</f>
        <v/>
      </c>
      <c r="AI82" s="80" t="str">
        <f>IF(入力!AR32="","",入力!AR32)</f>
        <v/>
      </c>
      <c r="AJ82" s="363" t="str">
        <f>IF(入力!AS32="","",入力!AS32)</f>
        <v/>
      </c>
      <c r="AK82" s="159" t="str">
        <f>IF(入力!AT32="","",入力!AT32)</f>
        <v/>
      </c>
      <c r="AL82" s="262" t="str">
        <f>IF(入力!AU32="",IF(入力!AV32="","",入力!AV32),IF(入力!AV32="",入力!AU32,IF(入力!AU32&gt;入力!AV32,入力!AU32,入力!AV32)))</f>
        <v/>
      </c>
      <c r="AM82" s="365" t="str">
        <f>IF(入力!AW32="",IF(入力!AX32="","",入力!AX32),IF(入力!AX32="",入力!AW32,IF(入力!AW32&gt;入力!AX32,入力!AW32,入力!AX32)))</f>
        <v/>
      </c>
      <c r="AN82" s="204" t="str">
        <f>IF(入力!K32="","", IF(入力!AC32="","", IF(入力!Z32="","", K82/243*((X82-243)+(V82-243)))))</f>
        <v/>
      </c>
    </row>
    <row r="83" spans="1:40">
      <c r="A83" s="95">
        <f>IF(入力!A33="","",入力!A33)</f>
        <v>20</v>
      </c>
      <c r="B83" s="189" t="str">
        <f>IF(入力!B33="","",入力!B33)</f>
        <v/>
      </c>
      <c r="C83" s="189" t="str">
        <f>IF(入力!C33="","",入力!C33)</f>
        <v/>
      </c>
      <c r="D83" s="252" t="str">
        <f>IF(入力!D33="","",入力!D33)</f>
        <v/>
      </c>
      <c r="E83" s="400" t="str">
        <f>IF(入力!E33="", IF(D83="","",DATEDIF(D83,入力!$C$3,"Y")),入力!E33)</f>
        <v/>
      </c>
      <c r="F83" s="362" t="str">
        <f>IF(入力!F33="","",入力!F33)</f>
        <v/>
      </c>
      <c r="G83" s="189" t="str">
        <f>IF(入力!G33="","",入力!G33)</f>
        <v/>
      </c>
      <c r="H83" s="189" t="str">
        <f>IF(入力!H33="","",入力!H33)</f>
        <v/>
      </c>
      <c r="I83" s="362" t="str">
        <f>IF(入力!I33="","",入力!I33)</f>
        <v/>
      </c>
      <c r="J83" s="159" t="str">
        <f>IF(入力!J33="","",入力!J33)</f>
        <v/>
      </c>
      <c r="K83" s="161" t="str">
        <f>IF(入力!K33="","",入力!K33)</f>
        <v/>
      </c>
      <c r="L83" s="79" t="str">
        <f>IF(入力!L33="","",入力!L33)</f>
        <v/>
      </c>
      <c r="M83" s="214" t="str">
        <f>IF(OR(入力!M33="",入力!N33=""),"",((4.57/(1.0868-0.00133*(入力!M33+入力!N33))-4.142)*100))</f>
        <v/>
      </c>
      <c r="N83" s="79" t="str">
        <f>IF(OR(入力!L33="",入力!M33="",入力!N33=""),"",(入力!L33-(入力!L33*(4.57/(1.0868-0.00133*(入力!M33+入力!N33))-4.142)*100)/100))</f>
        <v/>
      </c>
      <c r="O83" s="79" t="str">
        <f>IF(入力!P33="", IF(入力!K33="","",入力!L33/POWER(入力!K33/100,2)),入力!P33)</f>
        <v/>
      </c>
      <c r="P83" s="79" t="str">
        <f>IF(入力!Q33="","",入力!Q33)</f>
        <v/>
      </c>
      <c r="Q83" s="194" t="str">
        <f>IF(入力!R33="","",入力!R33)</f>
        <v/>
      </c>
      <c r="R83" s="256" t="str">
        <f xml:space="preserve"> IF(入力!S33="",IF(入力!T33="","",入力!T33),IF(入力!T33="",入力!S33,IF(入力!S33&gt;入力!T33,入力!T33,入力!S33)))</f>
        <v/>
      </c>
      <c r="S83" s="481" t="str">
        <f>IF(入力!U33="",IF(入力!V33="","",入力!V33),IF(入力!V33="",入力!U33,IF(入力!U33&gt;入力!V33,入力!V33,入力!U33)))</f>
        <v/>
      </c>
      <c r="T83" s="250" t="str">
        <f>IF(入力!W33="",IF(入力!X33="","",入力!X33),IF(入力!X33="",入力!W33,IF(入力!W33&gt;入力!X33,入力!W33,入力!X33)))</f>
        <v/>
      </c>
      <c r="U83" s="258" t="str">
        <f>IF(入力!Y33="", IF(入力!W33="",IF(入力!X33="","",入力!X33-入力!Q33),IF(入力!X33="",入力!W33-入力!Q33,IF(入力!W33&gt;入力!X33,入力!W33-入力!Q33,入力!X33-入力!Q33))),入力!Y33)</f>
        <v/>
      </c>
      <c r="V83" s="258" t="str">
        <f>IF(入力!Z33="",IF(入力!AA33="","",入力!AA33),IF(入力!AA33="",入力!Z33,IF(入力!Z33&gt;入力!AA33,入力!Z33,入力!AA33)))</f>
        <v/>
      </c>
      <c r="W83" s="258" t="str">
        <f>IF(入力!AB33="", IF(入力!Z33="",IF(入力!AA33="","",入力!AA33-入力!Q33),IF(入力!AA33="",入力!Z33-入力!Q33,IF(入力!Z33&gt;入力!AA33,入力!Z33-入力!Q33,入力!AA33-入力!Q33))),入力!AB33)</f>
        <v/>
      </c>
      <c r="X83" s="258" t="str">
        <f>IF(入力!AC33="",IF(入力!AD33="","",入力!AD33),IF(入力!AD33="",入力!AC33,IF(入力!AC33&gt;入力!AD33,入力!AC33,入力!AD33)))</f>
        <v/>
      </c>
      <c r="Y83" s="258" t="str">
        <f>IF(入力!AE33="", IF(入力!AC33="",IF(入力!AD33="","",入力!AD33-入力!Q33),IF(入力!AD33="",入力!AC33-入力!Q33,IF(入力!AC33&gt;入力!AD33,入力!AC33-入力!Q33,入力!AD33-入力!Q33))),入力!AE33)</f>
        <v/>
      </c>
      <c r="Z83" s="258" t="str">
        <f>IF(入力!AF33="",IF(入力!AG33="","",入力!AG33),IF(入力!AG33="",入力!AF33,IF(入力!AF33&gt;入力!AG33,入力!AF33,入力!AG33)))</f>
        <v/>
      </c>
      <c r="AA83" s="258" t="str">
        <f>IF(入力!AH33="", IF(入力!AF33="",IF(入力!AG33="","",入力!AG33-入力!Q33),IF(入力!AG33="",入力!AF33-入力!Q33,IF(入力!AF33&gt;入力!AG33,入力!AF33-入力!Q33,入力!AG33-入力!Q33))),入力!AH33)</f>
        <v/>
      </c>
      <c r="AB83" s="126" t="str">
        <f>IF(入力!AI33="",IF(入力!AJ33="","",入力!AJ33),IF(入力!AJ33="",入力!AI33,IF(入力!AI33&gt;入力!AJ33,入力!AI33,入力!AJ33)))</f>
        <v/>
      </c>
      <c r="AC83" s="256" t="str">
        <f>IF(入力!AK33="",IF(入力!AL33="","",入力!AL33),IF(入力!AL33="",入力!AK33,IF(入力!AK33&gt;入力!AL33,入力!AK33,入力!AL33)))</f>
        <v/>
      </c>
      <c r="AD83" s="255" t="str">
        <f>IF(入力!AM33="","",入力!AM33)</f>
        <v/>
      </c>
      <c r="AE83" s="159" t="str">
        <f>IF(入力!AN33="","",入力!AN33)</f>
        <v/>
      </c>
      <c r="AF83" s="255" t="str">
        <f>IF(入力!AO33="","",入力!AO33)</f>
        <v/>
      </c>
      <c r="AG83" s="164" t="str">
        <f>IF(入力!AP33="","",入力!AP33)</f>
        <v/>
      </c>
      <c r="AH83" s="158" t="str">
        <f>IF(入力!AQ33="","",入力!AQ33)</f>
        <v/>
      </c>
      <c r="AI83" s="80" t="str">
        <f>IF(入力!AR33="","",入力!AR33)</f>
        <v/>
      </c>
      <c r="AJ83" s="363" t="str">
        <f>IF(入力!AS33="","",入力!AS33)</f>
        <v/>
      </c>
      <c r="AK83" s="159" t="str">
        <f>IF(入力!AT33="","",入力!AT33)</f>
        <v/>
      </c>
      <c r="AL83" s="262" t="str">
        <f>IF(入力!AU33="",IF(入力!AV33="","",入力!AV33),IF(入力!AV33="",入力!AU33,IF(入力!AU33&gt;入力!AV33,入力!AU33,入力!AV33)))</f>
        <v/>
      </c>
      <c r="AM83" s="365" t="str">
        <f>IF(入力!AW33="",IF(入力!AX33="","",入力!AX33),IF(入力!AX33="",入力!AW33,IF(入力!AW33&gt;入力!AX33,入力!AW33,入力!AX33)))</f>
        <v/>
      </c>
      <c r="AN83" s="204" t="str">
        <f>IF(入力!K33="","", IF(入力!AC33="","", IF(入力!Z33="","", K83/243*((X83-243)+(V83-243)))))</f>
        <v/>
      </c>
    </row>
    <row r="84" spans="1:40">
      <c r="A84" s="95">
        <f>IF(入力!A34="","",入力!A34)</f>
        <v>21</v>
      </c>
      <c r="B84" s="189" t="str">
        <f>IF(入力!B34="","",入力!B34)</f>
        <v/>
      </c>
      <c r="C84" s="189" t="str">
        <f>IF(入力!C34="","",入力!C34)</f>
        <v/>
      </c>
      <c r="D84" s="252" t="str">
        <f>IF(入力!D34="","",入力!D34)</f>
        <v/>
      </c>
      <c r="E84" s="400" t="str">
        <f>IF(入力!E34="", IF(D84="","",DATEDIF(D84,入力!$C$3,"Y")),入力!E34)</f>
        <v/>
      </c>
      <c r="F84" s="362" t="str">
        <f>IF(入力!F34="","",入力!F34)</f>
        <v/>
      </c>
      <c r="G84" s="189" t="str">
        <f>IF(入力!G34="","",入力!G34)</f>
        <v/>
      </c>
      <c r="H84" s="189" t="str">
        <f>IF(入力!H34="","",入力!H34)</f>
        <v/>
      </c>
      <c r="I84" s="362" t="str">
        <f>IF(入力!I34="","",入力!I34)</f>
        <v/>
      </c>
      <c r="J84" s="159" t="str">
        <f>IF(入力!J34="","",入力!J34)</f>
        <v/>
      </c>
      <c r="K84" s="161" t="str">
        <f>IF(入力!K34="","",入力!K34)</f>
        <v/>
      </c>
      <c r="L84" s="79" t="str">
        <f>IF(入力!L34="","",入力!L34)</f>
        <v/>
      </c>
      <c r="M84" s="214" t="str">
        <f>IF(OR(入力!M34="",入力!N34=""),"",((4.57/(1.0868-0.00133*(入力!M34+入力!N34))-4.142)*100))</f>
        <v/>
      </c>
      <c r="N84" s="79" t="str">
        <f>IF(OR(入力!L34="",入力!M34="",入力!N34=""),"",(入力!L34-(入力!L34*(4.57/(1.0868-0.00133*(入力!M34+入力!N34))-4.142)*100)/100))</f>
        <v/>
      </c>
      <c r="O84" s="79" t="str">
        <f>IF(入力!P34="", IF(入力!K34="","",入力!L34/POWER(入力!K34/100,2)),入力!P34)</f>
        <v/>
      </c>
      <c r="P84" s="79" t="str">
        <f>IF(入力!Q34="","",入力!Q34)</f>
        <v/>
      </c>
      <c r="Q84" s="194" t="str">
        <f>IF(入力!R34="","",入力!R34)</f>
        <v/>
      </c>
      <c r="R84" s="256" t="str">
        <f xml:space="preserve"> IF(入力!S34="",IF(入力!T34="","",入力!T34),IF(入力!T34="",入力!S34,IF(入力!S34&gt;入力!T34,入力!T34,入力!S34)))</f>
        <v/>
      </c>
      <c r="S84" s="481" t="str">
        <f>IF(入力!U34="",IF(入力!V34="","",入力!V34),IF(入力!V34="",入力!U34,IF(入力!U34&gt;入力!V34,入力!V34,入力!U34)))</f>
        <v/>
      </c>
      <c r="T84" s="250" t="str">
        <f>IF(入力!W34="",IF(入力!X34="","",入力!X34),IF(入力!X34="",入力!W34,IF(入力!W34&gt;入力!X34,入力!W34,入力!X34)))</f>
        <v/>
      </c>
      <c r="U84" s="258" t="str">
        <f>IF(入力!Y34="", IF(入力!W34="",IF(入力!X34="","",入力!X34-入力!Q34),IF(入力!X34="",入力!W34-入力!Q34,IF(入力!W34&gt;入力!X34,入力!W34-入力!Q34,入力!X34-入力!Q34))),入力!Y34)</f>
        <v/>
      </c>
      <c r="V84" s="258" t="str">
        <f>IF(入力!Z34="",IF(入力!AA34="","",入力!AA34),IF(入力!AA34="",入力!Z34,IF(入力!Z34&gt;入力!AA34,入力!Z34,入力!AA34)))</f>
        <v/>
      </c>
      <c r="W84" s="258" t="str">
        <f>IF(入力!AB34="", IF(入力!Z34="",IF(入力!AA34="","",入力!AA34-入力!Q34),IF(入力!AA34="",入力!Z34-入力!Q34,IF(入力!Z34&gt;入力!AA34,入力!Z34-入力!Q34,入力!AA34-入力!Q34))),入力!AB34)</f>
        <v/>
      </c>
      <c r="X84" s="258" t="str">
        <f>IF(入力!AC34="",IF(入力!AD34="","",入力!AD34),IF(入力!AD34="",入力!AC34,IF(入力!AC34&gt;入力!AD34,入力!AC34,入力!AD34)))</f>
        <v/>
      </c>
      <c r="Y84" s="258" t="str">
        <f>IF(入力!AE34="", IF(入力!AC34="",IF(入力!AD34="","",入力!AD34-入力!Q34),IF(入力!AD34="",入力!AC34-入力!Q34,IF(入力!AC34&gt;入力!AD34,入力!AC34-入力!Q34,入力!AD34-入力!Q34))),入力!AE34)</f>
        <v/>
      </c>
      <c r="Z84" s="258" t="str">
        <f>IF(入力!AF34="",IF(入力!AG34="","",入力!AG34),IF(入力!AG34="",入力!AF34,IF(入力!AF34&gt;入力!AG34,入力!AF34,入力!AG34)))</f>
        <v/>
      </c>
      <c r="AA84" s="258" t="str">
        <f>IF(入力!AH34="", IF(入力!AF34="",IF(入力!AG34="","",入力!AG34-入力!Q34),IF(入力!AG34="",入力!AF34-入力!Q34,IF(入力!AF34&gt;入力!AG34,入力!AF34-入力!Q34,入力!AG34-入力!Q34))),入力!AH34)</f>
        <v/>
      </c>
      <c r="AB84" s="126" t="str">
        <f>IF(入力!AI34="",IF(入力!AJ34="","",入力!AJ34),IF(入力!AJ34="",入力!AI34,IF(入力!AI34&gt;入力!AJ34,入力!AI34,入力!AJ34)))</f>
        <v/>
      </c>
      <c r="AC84" s="256" t="str">
        <f>IF(入力!AK34="",IF(入力!AL34="","",入力!AL34),IF(入力!AL34="",入力!AK34,IF(入力!AK34&gt;入力!AL34,入力!AK34,入力!AL34)))</f>
        <v/>
      </c>
      <c r="AD84" s="255" t="str">
        <f>IF(入力!AM34="","",入力!AM34)</f>
        <v/>
      </c>
      <c r="AE84" s="159" t="str">
        <f>IF(入力!AN34="","",入力!AN34)</f>
        <v/>
      </c>
      <c r="AF84" s="255" t="str">
        <f>IF(入力!AO34="","",入力!AO34)</f>
        <v/>
      </c>
      <c r="AG84" s="164" t="str">
        <f>IF(入力!AP34="","",入力!AP34)</f>
        <v/>
      </c>
      <c r="AH84" s="158" t="str">
        <f>IF(入力!AQ34="","",入力!AQ34)</f>
        <v/>
      </c>
      <c r="AI84" s="80" t="str">
        <f>IF(入力!AR34="","",入力!AR34)</f>
        <v/>
      </c>
      <c r="AJ84" s="363" t="str">
        <f>IF(入力!AS34="","",入力!AS34)</f>
        <v/>
      </c>
      <c r="AK84" s="159" t="str">
        <f>IF(入力!AT34="","",入力!AT34)</f>
        <v/>
      </c>
      <c r="AL84" s="262" t="str">
        <f>IF(入力!AU34="",IF(入力!AV34="","",入力!AV34),IF(入力!AV34="",入力!AU34,IF(入力!AU34&gt;入力!AV34,入力!AU34,入力!AV34)))</f>
        <v/>
      </c>
      <c r="AM84" s="365" t="str">
        <f>IF(入力!AW34="",IF(入力!AX34="","",入力!AX34),IF(入力!AX34="",入力!AW34,IF(入力!AW34&gt;入力!AX34,入力!AW34,入力!AX34)))</f>
        <v/>
      </c>
      <c r="AN84" s="204" t="str">
        <f>IF(入力!K34="","", IF(入力!AC34="","", IF(入力!Z34="","", K84/243*((X84-243)+(V84-243)))))</f>
        <v/>
      </c>
    </row>
    <row r="85" spans="1:40">
      <c r="A85" s="95">
        <f>IF(入力!A35="","",入力!A35)</f>
        <v>22</v>
      </c>
      <c r="B85" s="189" t="str">
        <f>IF(入力!B35="","",入力!B35)</f>
        <v/>
      </c>
      <c r="C85" s="189" t="str">
        <f>IF(入力!C35="","",入力!C35)</f>
        <v/>
      </c>
      <c r="D85" s="252" t="str">
        <f>IF(入力!D35="","",入力!D35)</f>
        <v/>
      </c>
      <c r="E85" s="400" t="str">
        <f>IF(入力!E35="", IF(D85="","",DATEDIF(D85,入力!$C$3,"Y")),入力!E35)</f>
        <v/>
      </c>
      <c r="F85" s="362" t="str">
        <f>IF(入力!F35="","",入力!F35)</f>
        <v/>
      </c>
      <c r="G85" s="189" t="str">
        <f>IF(入力!G35="","",入力!G35)</f>
        <v/>
      </c>
      <c r="H85" s="189" t="str">
        <f>IF(入力!H35="","",入力!H35)</f>
        <v/>
      </c>
      <c r="I85" s="362" t="str">
        <f>IF(入力!I35="","",入力!I35)</f>
        <v/>
      </c>
      <c r="J85" s="159" t="str">
        <f>IF(入力!J35="","",入力!J35)</f>
        <v/>
      </c>
      <c r="K85" s="161" t="str">
        <f>IF(入力!K35="","",入力!K35)</f>
        <v/>
      </c>
      <c r="L85" s="79" t="str">
        <f>IF(入力!L35="","",入力!L35)</f>
        <v/>
      </c>
      <c r="M85" s="214" t="str">
        <f>IF(OR(入力!M35="",入力!N35=""),"",((4.57/(1.0868-0.00133*(入力!M35+入力!N35))-4.142)*100))</f>
        <v/>
      </c>
      <c r="N85" s="79" t="str">
        <f>IF(OR(入力!L35="",入力!M35="",入力!N35=""),"",(入力!L35-(入力!L35*(4.57/(1.0868-0.00133*(入力!M35+入力!N35))-4.142)*100)/100))</f>
        <v/>
      </c>
      <c r="O85" s="79" t="str">
        <f>IF(入力!P35="", IF(入力!K35="","",入力!L35/POWER(入力!K35/100,2)),入力!P35)</f>
        <v/>
      </c>
      <c r="P85" s="79" t="str">
        <f>IF(入力!Q35="","",入力!Q35)</f>
        <v/>
      </c>
      <c r="Q85" s="194" t="str">
        <f>IF(入力!R35="","",入力!R35)</f>
        <v/>
      </c>
      <c r="R85" s="256" t="str">
        <f xml:space="preserve"> IF(入力!S35="",IF(入力!T35="","",入力!T35),IF(入力!T35="",入力!S35,IF(入力!S35&gt;入力!T35,入力!T35,入力!S35)))</f>
        <v/>
      </c>
      <c r="S85" s="481" t="str">
        <f>IF(入力!U35="",IF(入力!V35="","",入力!V35),IF(入力!V35="",入力!U35,IF(入力!U35&gt;入力!V35,入力!V35,入力!U35)))</f>
        <v/>
      </c>
      <c r="T85" s="250" t="str">
        <f>IF(入力!W35="",IF(入力!X35="","",入力!X35),IF(入力!X35="",入力!W35,IF(入力!W35&gt;入力!X35,入力!W35,入力!X35)))</f>
        <v/>
      </c>
      <c r="U85" s="258" t="str">
        <f>IF(入力!Y35="", IF(入力!W35="",IF(入力!X35="","",入力!X35-入力!Q35),IF(入力!X35="",入力!W35-入力!Q35,IF(入力!W35&gt;入力!X35,入力!W35-入力!Q35,入力!X35-入力!Q35))),入力!Y35)</f>
        <v/>
      </c>
      <c r="V85" s="258" t="str">
        <f>IF(入力!Z35="",IF(入力!AA35="","",入力!AA35),IF(入力!AA35="",入力!Z35,IF(入力!Z35&gt;入力!AA35,入力!Z35,入力!AA35)))</f>
        <v/>
      </c>
      <c r="W85" s="258" t="str">
        <f>IF(入力!AB35="", IF(入力!Z35="",IF(入力!AA35="","",入力!AA35-入力!Q35),IF(入力!AA35="",入力!Z35-入力!Q35,IF(入力!Z35&gt;入力!AA35,入力!Z35-入力!Q35,入力!AA35-入力!Q35))),入力!AB35)</f>
        <v/>
      </c>
      <c r="X85" s="258" t="str">
        <f>IF(入力!AC35="",IF(入力!AD35="","",入力!AD35),IF(入力!AD35="",入力!AC35,IF(入力!AC35&gt;入力!AD35,入力!AC35,入力!AD35)))</f>
        <v/>
      </c>
      <c r="Y85" s="258" t="str">
        <f>IF(入力!AE35="", IF(入力!AC35="",IF(入力!AD35="","",入力!AD35-入力!Q35),IF(入力!AD35="",入力!AC35-入力!Q35,IF(入力!AC35&gt;入力!AD35,入力!AC35-入力!Q35,入力!AD35-入力!Q35))),入力!AE35)</f>
        <v/>
      </c>
      <c r="Z85" s="258" t="str">
        <f>IF(入力!AF35="",IF(入力!AG35="","",入力!AG35),IF(入力!AG35="",入力!AF35,IF(入力!AF35&gt;入力!AG35,入力!AF35,入力!AG35)))</f>
        <v/>
      </c>
      <c r="AA85" s="258" t="str">
        <f>IF(入力!AH35="", IF(入力!AF35="",IF(入力!AG35="","",入力!AG35-入力!Q35),IF(入力!AG35="",入力!AF35-入力!Q35,IF(入力!AF35&gt;入力!AG35,入力!AF35-入力!Q35,入力!AG35-入力!Q35))),入力!AH35)</f>
        <v/>
      </c>
      <c r="AB85" s="126" t="str">
        <f>IF(入力!AI35="",IF(入力!AJ35="","",入力!AJ35),IF(入力!AJ35="",入力!AI35,IF(入力!AI35&gt;入力!AJ35,入力!AI35,入力!AJ35)))</f>
        <v/>
      </c>
      <c r="AC85" s="256" t="str">
        <f>IF(入力!AK35="",IF(入力!AL35="","",入力!AL35),IF(入力!AL35="",入力!AK35,IF(入力!AK35&gt;入力!AL35,入力!AK35,入力!AL35)))</f>
        <v/>
      </c>
      <c r="AD85" s="255" t="str">
        <f>IF(入力!AM35="","",入力!AM35)</f>
        <v/>
      </c>
      <c r="AE85" s="159" t="str">
        <f>IF(入力!AN35="","",入力!AN35)</f>
        <v/>
      </c>
      <c r="AF85" s="255" t="str">
        <f>IF(入力!AO35="","",入力!AO35)</f>
        <v/>
      </c>
      <c r="AG85" s="164" t="str">
        <f>IF(入力!AP35="","",入力!AP35)</f>
        <v/>
      </c>
      <c r="AH85" s="158" t="str">
        <f>IF(入力!AQ35="","",入力!AQ35)</f>
        <v/>
      </c>
      <c r="AI85" s="80" t="str">
        <f>IF(入力!AR35="","",入力!AR35)</f>
        <v/>
      </c>
      <c r="AJ85" s="363" t="str">
        <f>IF(入力!AS35="","",入力!AS35)</f>
        <v/>
      </c>
      <c r="AK85" s="159" t="str">
        <f>IF(入力!AT35="","",入力!AT35)</f>
        <v/>
      </c>
      <c r="AL85" s="262" t="str">
        <f>IF(入力!AU35="",IF(入力!AV35="","",入力!AV35),IF(入力!AV35="",入力!AU35,IF(入力!AU35&gt;入力!AV35,入力!AU35,入力!AV35)))</f>
        <v/>
      </c>
      <c r="AM85" s="365" t="str">
        <f>IF(入力!AW35="",IF(入力!AX35="","",入力!AX35),IF(入力!AX35="",入力!AW35,IF(入力!AW35&gt;入力!AX35,入力!AW35,入力!AX35)))</f>
        <v/>
      </c>
      <c r="AN85" s="204" t="str">
        <f>IF(入力!K35="","", IF(入力!AC35="","", IF(入力!Z35="","", K85/243*((X85-243)+(V85-243)))))</f>
        <v/>
      </c>
    </row>
    <row r="86" spans="1:40">
      <c r="A86" s="95">
        <f>IF(入力!A36="","",入力!A36)</f>
        <v>23</v>
      </c>
      <c r="B86" s="189" t="str">
        <f>IF(入力!B36="","",入力!B36)</f>
        <v/>
      </c>
      <c r="C86" s="189" t="str">
        <f>IF(入力!C36="","",入力!C36)</f>
        <v/>
      </c>
      <c r="D86" s="252" t="str">
        <f>IF(入力!D36="","",入力!D36)</f>
        <v/>
      </c>
      <c r="E86" s="400" t="str">
        <f>IF(入力!E36="", IF(D86="","",DATEDIF(D86,入力!$C$3,"Y")),入力!E36)</f>
        <v/>
      </c>
      <c r="F86" s="362" t="str">
        <f>IF(入力!F36="","",入力!F36)</f>
        <v/>
      </c>
      <c r="G86" s="189" t="str">
        <f>IF(入力!G36="","",入力!G36)</f>
        <v/>
      </c>
      <c r="H86" s="189" t="str">
        <f>IF(入力!H36="","",入力!H36)</f>
        <v/>
      </c>
      <c r="I86" s="362" t="str">
        <f>IF(入力!I36="","",入力!I36)</f>
        <v/>
      </c>
      <c r="J86" s="159" t="str">
        <f>IF(入力!J36="","",入力!J36)</f>
        <v/>
      </c>
      <c r="K86" s="161" t="str">
        <f>IF(入力!K36="","",入力!K36)</f>
        <v/>
      </c>
      <c r="L86" s="79" t="str">
        <f>IF(入力!L36="","",入力!L36)</f>
        <v/>
      </c>
      <c r="M86" s="214" t="str">
        <f>IF(OR(入力!M36="",入力!N36=""),"",((4.57/(1.0868-0.00133*(入力!M36+入力!N36))-4.142)*100))</f>
        <v/>
      </c>
      <c r="N86" s="79" t="str">
        <f>IF(OR(入力!L36="",入力!M36="",入力!N36=""),"",(入力!L36-(入力!L36*(4.57/(1.0868-0.00133*(入力!M36+入力!N36))-4.142)*100)/100))</f>
        <v/>
      </c>
      <c r="O86" s="79" t="str">
        <f>IF(入力!P36="", IF(入力!K36="","",入力!L36/POWER(入力!K36/100,2)),入力!P36)</f>
        <v/>
      </c>
      <c r="P86" s="79" t="str">
        <f>IF(入力!Q36="","",入力!Q36)</f>
        <v/>
      </c>
      <c r="Q86" s="194" t="str">
        <f>IF(入力!R36="","",入力!R36)</f>
        <v/>
      </c>
      <c r="R86" s="256" t="str">
        <f xml:space="preserve"> IF(入力!S36="",IF(入力!T36="","",入力!T36),IF(入力!T36="",入力!S36,IF(入力!S36&gt;入力!T36,入力!T36,入力!S36)))</f>
        <v/>
      </c>
      <c r="S86" s="481" t="str">
        <f>IF(入力!U36="",IF(入力!V36="","",入力!V36),IF(入力!V36="",入力!U36,IF(入力!U36&gt;入力!V36,入力!V36,入力!U36)))</f>
        <v/>
      </c>
      <c r="T86" s="250" t="str">
        <f>IF(入力!W36="",IF(入力!X36="","",入力!X36),IF(入力!X36="",入力!W36,IF(入力!W36&gt;入力!X36,入力!W36,入力!X36)))</f>
        <v/>
      </c>
      <c r="U86" s="258" t="str">
        <f>IF(入力!Y36="", IF(入力!W36="",IF(入力!X36="","",入力!X36-入力!Q36),IF(入力!X36="",入力!W36-入力!Q36,IF(入力!W36&gt;入力!X36,入力!W36-入力!Q36,入力!X36-入力!Q36))),入力!Y36)</f>
        <v/>
      </c>
      <c r="V86" s="258" t="str">
        <f>IF(入力!Z36="",IF(入力!AA36="","",入力!AA36),IF(入力!AA36="",入力!Z36,IF(入力!Z36&gt;入力!AA36,入力!Z36,入力!AA36)))</f>
        <v/>
      </c>
      <c r="W86" s="258" t="str">
        <f>IF(入力!AB36="", IF(入力!Z36="",IF(入力!AA36="","",入力!AA36-入力!Q36),IF(入力!AA36="",入力!Z36-入力!Q36,IF(入力!Z36&gt;入力!AA36,入力!Z36-入力!Q36,入力!AA36-入力!Q36))),入力!AB36)</f>
        <v/>
      </c>
      <c r="X86" s="258" t="str">
        <f>IF(入力!AC36="",IF(入力!AD36="","",入力!AD36),IF(入力!AD36="",入力!AC36,IF(入力!AC36&gt;入力!AD36,入力!AC36,入力!AD36)))</f>
        <v/>
      </c>
      <c r="Y86" s="258" t="str">
        <f>IF(入力!AE36="", IF(入力!AC36="",IF(入力!AD36="","",入力!AD36-入力!Q36),IF(入力!AD36="",入力!AC36-入力!Q36,IF(入力!AC36&gt;入力!AD36,入力!AC36-入力!Q36,入力!AD36-入力!Q36))),入力!AE36)</f>
        <v/>
      </c>
      <c r="Z86" s="258" t="str">
        <f>IF(入力!AF36="",IF(入力!AG36="","",入力!AG36),IF(入力!AG36="",入力!AF36,IF(入力!AF36&gt;入力!AG36,入力!AF36,入力!AG36)))</f>
        <v/>
      </c>
      <c r="AA86" s="258" t="str">
        <f>IF(入力!AH36="", IF(入力!AF36="",IF(入力!AG36="","",入力!AG36-入力!Q36),IF(入力!AG36="",入力!AF36-入力!Q36,IF(入力!AF36&gt;入力!AG36,入力!AF36-入力!Q36,入力!AG36-入力!Q36))),入力!AH36)</f>
        <v/>
      </c>
      <c r="AB86" s="126" t="str">
        <f>IF(入力!AI36="",IF(入力!AJ36="","",入力!AJ36),IF(入力!AJ36="",入力!AI36,IF(入力!AI36&gt;入力!AJ36,入力!AI36,入力!AJ36)))</f>
        <v/>
      </c>
      <c r="AC86" s="256" t="str">
        <f>IF(入力!AK36="",IF(入力!AL36="","",入力!AL36),IF(入力!AL36="",入力!AK36,IF(入力!AK36&gt;入力!AL36,入力!AK36,入力!AL36)))</f>
        <v/>
      </c>
      <c r="AD86" s="255" t="str">
        <f>IF(入力!AM36="","",入力!AM36)</f>
        <v/>
      </c>
      <c r="AE86" s="159" t="str">
        <f>IF(入力!AN36="","",入力!AN36)</f>
        <v/>
      </c>
      <c r="AF86" s="255" t="str">
        <f>IF(入力!AO36="","",入力!AO36)</f>
        <v/>
      </c>
      <c r="AG86" s="164" t="str">
        <f>IF(入力!AP36="","",入力!AP36)</f>
        <v/>
      </c>
      <c r="AH86" s="158" t="str">
        <f>IF(入力!AQ36="","",入力!AQ36)</f>
        <v/>
      </c>
      <c r="AI86" s="80" t="str">
        <f>IF(入力!AR36="","",入力!AR36)</f>
        <v/>
      </c>
      <c r="AJ86" s="363" t="str">
        <f>IF(入力!AS36="","",入力!AS36)</f>
        <v/>
      </c>
      <c r="AK86" s="159" t="str">
        <f>IF(入力!AT36="","",入力!AT36)</f>
        <v/>
      </c>
      <c r="AL86" s="262" t="str">
        <f>IF(入力!AU36="",IF(入力!AV36="","",入力!AV36),IF(入力!AV36="",入力!AU36,IF(入力!AU36&gt;入力!AV36,入力!AU36,入力!AV36)))</f>
        <v/>
      </c>
      <c r="AM86" s="365" t="str">
        <f>IF(入力!AW36="",IF(入力!AX36="","",入力!AX36),IF(入力!AX36="",入力!AW36,IF(入力!AW36&gt;入力!AX36,入力!AW36,入力!AX36)))</f>
        <v/>
      </c>
      <c r="AN86" s="204" t="str">
        <f>IF(入力!K36="","", IF(入力!AC36="","", IF(入力!Z36="","", K86/243*((X86-243)+(V86-243)))))</f>
        <v/>
      </c>
    </row>
    <row r="87" spans="1:40">
      <c r="A87" s="95">
        <f>IF(入力!A37="","",入力!A37)</f>
        <v>24</v>
      </c>
      <c r="B87" s="189" t="str">
        <f>IF(入力!B37="","",入力!B37)</f>
        <v/>
      </c>
      <c r="C87" s="189" t="str">
        <f>IF(入力!C37="","",入力!C37)</f>
        <v/>
      </c>
      <c r="D87" s="252" t="str">
        <f>IF(入力!D37="","",入力!D37)</f>
        <v/>
      </c>
      <c r="E87" s="400" t="str">
        <f>IF(入力!E37="", IF(D87="","",DATEDIF(D87,入力!$C$3,"Y")),入力!E37)</f>
        <v/>
      </c>
      <c r="F87" s="362" t="str">
        <f>IF(入力!F37="","",入力!F37)</f>
        <v/>
      </c>
      <c r="G87" s="189" t="str">
        <f>IF(入力!G37="","",入力!G37)</f>
        <v/>
      </c>
      <c r="H87" s="189" t="str">
        <f>IF(入力!H37="","",入力!H37)</f>
        <v/>
      </c>
      <c r="I87" s="362" t="str">
        <f>IF(入力!I37="","",入力!I37)</f>
        <v/>
      </c>
      <c r="J87" s="159" t="str">
        <f>IF(入力!J37="","",入力!J37)</f>
        <v/>
      </c>
      <c r="K87" s="161" t="str">
        <f>IF(入力!K37="","",入力!K37)</f>
        <v/>
      </c>
      <c r="L87" s="79" t="str">
        <f>IF(入力!L37="","",入力!L37)</f>
        <v/>
      </c>
      <c r="M87" s="214" t="str">
        <f>IF(OR(入力!M37="",入力!N37=""),"",((4.57/(1.0868-0.00133*(入力!M37+入力!N37))-4.142)*100))</f>
        <v/>
      </c>
      <c r="N87" s="79" t="str">
        <f>IF(OR(入力!L37="",入力!M37="",入力!N37=""),"",(入力!L37-(入力!L37*(4.57/(1.0868-0.00133*(入力!M37+入力!N37))-4.142)*100)/100))</f>
        <v/>
      </c>
      <c r="O87" s="79" t="str">
        <f>IF(入力!P37="", IF(入力!K37="","",入力!L37/POWER(入力!K37/100,2)),入力!P37)</f>
        <v/>
      </c>
      <c r="P87" s="79" t="str">
        <f>IF(入力!Q37="","",入力!Q37)</f>
        <v/>
      </c>
      <c r="Q87" s="194" t="str">
        <f>IF(入力!R37="","",入力!R37)</f>
        <v/>
      </c>
      <c r="R87" s="256" t="str">
        <f xml:space="preserve"> IF(入力!S37="",IF(入力!T37="","",入力!T37),IF(入力!T37="",入力!S37,IF(入力!S37&gt;入力!T37,入力!T37,入力!S37)))</f>
        <v/>
      </c>
      <c r="S87" s="481" t="str">
        <f>IF(入力!U37="",IF(入力!V37="","",入力!V37),IF(入力!V37="",入力!U37,IF(入力!U37&gt;入力!V37,入力!V37,入力!U37)))</f>
        <v/>
      </c>
      <c r="T87" s="250" t="str">
        <f>IF(入力!W37="",IF(入力!X37="","",入力!X37),IF(入力!X37="",入力!W37,IF(入力!W37&gt;入力!X37,入力!W37,入力!X37)))</f>
        <v/>
      </c>
      <c r="U87" s="258" t="str">
        <f>IF(入力!Y37="", IF(入力!W37="",IF(入力!X37="","",入力!X37-入力!Q37),IF(入力!X37="",入力!W37-入力!Q37,IF(入力!W37&gt;入力!X37,入力!W37-入力!Q37,入力!X37-入力!Q37))),入力!Y37)</f>
        <v/>
      </c>
      <c r="V87" s="258" t="str">
        <f>IF(入力!Z37="",IF(入力!AA37="","",入力!AA37),IF(入力!AA37="",入力!Z37,IF(入力!Z37&gt;入力!AA37,入力!Z37,入力!AA37)))</f>
        <v/>
      </c>
      <c r="W87" s="258" t="str">
        <f>IF(入力!AB37="", IF(入力!Z37="",IF(入力!AA37="","",入力!AA37-入力!Q37),IF(入力!AA37="",入力!Z37-入力!Q37,IF(入力!Z37&gt;入力!AA37,入力!Z37-入力!Q37,入力!AA37-入力!Q37))),入力!AB37)</f>
        <v/>
      </c>
      <c r="X87" s="258" t="str">
        <f>IF(入力!AC37="",IF(入力!AD37="","",入力!AD37),IF(入力!AD37="",入力!AC37,IF(入力!AC37&gt;入力!AD37,入力!AC37,入力!AD37)))</f>
        <v/>
      </c>
      <c r="Y87" s="258" t="str">
        <f>IF(入力!AE37="", IF(入力!AC37="",IF(入力!AD37="","",入力!AD37-入力!Q37),IF(入力!AD37="",入力!AC37-入力!Q37,IF(入力!AC37&gt;入力!AD37,入力!AC37-入力!Q37,入力!AD37-入力!Q37))),入力!AE37)</f>
        <v/>
      </c>
      <c r="Z87" s="258" t="str">
        <f>IF(入力!AF37="",IF(入力!AG37="","",入力!AG37),IF(入力!AG37="",入力!AF37,IF(入力!AF37&gt;入力!AG37,入力!AF37,入力!AG37)))</f>
        <v/>
      </c>
      <c r="AA87" s="258" t="str">
        <f>IF(入力!AH37="", IF(入力!AF37="",IF(入力!AG37="","",入力!AG37-入力!Q37),IF(入力!AG37="",入力!AF37-入力!Q37,IF(入力!AF37&gt;入力!AG37,入力!AF37-入力!Q37,入力!AG37-入力!Q37))),入力!AH37)</f>
        <v/>
      </c>
      <c r="AB87" s="126" t="str">
        <f>IF(入力!AI37="",IF(入力!AJ37="","",入力!AJ37),IF(入力!AJ37="",入力!AI37,IF(入力!AI37&gt;入力!AJ37,入力!AI37,入力!AJ37)))</f>
        <v/>
      </c>
      <c r="AC87" s="256" t="str">
        <f>IF(入力!AK37="",IF(入力!AL37="","",入力!AL37),IF(入力!AL37="",入力!AK37,IF(入力!AK37&gt;入力!AL37,入力!AK37,入力!AL37)))</f>
        <v/>
      </c>
      <c r="AD87" s="255" t="str">
        <f>IF(入力!AM37="","",入力!AM37)</f>
        <v/>
      </c>
      <c r="AE87" s="159" t="str">
        <f>IF(入力!AN37="","",入力!AN37)</f>
        <v/>
      </c>
      <c r="AF87" s="255" t="str">
        <f>IF(入力!AO37="","",入力!AO37)</f>
        <v/>
      </c>
      <c r="AG87" s="164" t="str">
        <f>IF(入力!AP37="","",入力!AP37)</f>
        <v/>
      </c>
      <c r="AH87" s="158" t="str">
        <f>IF(入力!AQ37="","",入力!AQ37)</f>
        <v/>
      </c>
      <c r="AI87" s="80" t="str">
        <f>IF(入力!AR37="","",入力!AR37)</f>
        <v/>
      </c>
      <c r="AJ87" s="363" t="str">
        <f>IF(入力!AS37="","",入力!AS37)</f>
        <v/>
      </c>
      <c r="AK87" s="159" t="str">
        <f>IF(入力!AT37="","",入力!AT37)</f>
        <v/>
      </c>
      <c r="AL87" s="262" t="str">
        <f>IF(入力!AU37="",IF(入力!AV37="","",入力!AV37),IF(入力!AV37="",入力!AU37,IF(入力!AU37&gt;入力!AV37,入力!AU37,入力!AV37)))</f>
        <v/>
      </c>
      <c r="AM87" s="365" t="str">
        <f>IF(入力!AW37="",IF(入力!AX37="","",入力!AX37),IF(入力!AX37="",入力!AW37,IF(入力!AW37&gt;入力!AX37,入力!AW37,入力!AX37)))</f>
        <v/>
      </c>
      <c r="AN87" s="204" t="str">
        <f>IF(入力!K37="","", IF(入力!AC37="","", IF(入力!Z37="","", K87/243*((X87-243)+(V87-243)))))</f>
        <v/>
      </c>
    </row>
    <row r="88" spans="1:40">
      <c r="A88" s="95">
        <f>IF(入力!A38="","",入力!A38)</f>
        <v>25</v>
      </c>
      <c r="B88" s="189" t="str">
        <f>IF(入力!B38="","",入力!B38)</f>
        <v/>
      </c>
      <c r="C88" s="189" t="str">
        <f>IF(入力!C38="","",入力!C38)</f>
        <v/>
      </c>
      <c r="D88" s="252" t="str">
        <f>IF(入力!D38="","",入力!D38)</f>
        <v/>
      </c>
      <c r="E88" s="400" t="str">
        <f>IF(入力!E38="", IF(D88="","",DATEDIF(D88,入力!$C$3,"Y")),入力!E38)</f>
        <v/>
      </c>
      <c r="F88" s="362" t="str">
        <f>IF(入力!F38="","",入力!F38)</f>
        <v/>
      </c>
      <c r="G88" s="189" t="str">
        <f>IF(入力!G38="","",入力!G38)</f>
        <v/>
      </c>
      <c r="H88" s="189" t="str">
        <f>IF(入力!H38="","",入力!H38)</f>
        <v/>
      </c>
      <c r="I88" s="362" t="str">
        <f>IF(入力!I38="","",入力!I38)</f>
        <v/>
      </c>
      <c r="J88" s="159" t="str">
        <f>IF(入力!J38="","",入力!J38)</f>
        <v/>
      </c>
      <c r="K88" s="161" t="str">
        <f>IF(入力!K38="","",入力!K38)</f>
        <v/>
      </c>
      <c r="L88" s="79" t="str">
        <f>IF(入力!L38="","",入力!L38)</f>
        <v/>
      </c>
      <c r="M88" s="214" t="str">
        <f>IF(OR(入力!M38="",入力!N38=""),"",((4.57/(1.0868-0.00133*(入力!M38+入力!N38))-4.142)*100))</f>
        <v/>
      </c>
      <c r="N88" s="79" t="str">
        <f>IF(OR(入力!L38="",入力!M38="",入力!N38=""),"",(入力!L38-(入力!L38*(4.57/(1.0868-0.00133*(入力!M38+入力!N38))-4.142)*100)/100))</f>
        <v/>
      </c>
      <c r="O88" s="79" t="str">
        <f>IF(入力!P38="", IF(入力!K38="","",入力!L38/POWER(入力!K38/100,2)),入力!P38)</f>
        <v/>
      </c>
      <c r="P88" s="79" t="str">
        <f>IF(入力!Q38="","",入力!Q38)</f>
        <v/>
      </c>
      <c r="Q88" s="194" t="str">
        <f>IF(入力!R38="","",入力!R38)</f>
        <v/>
      </c>
      <c r="R88" s="256" t="str">
        <f xml:space="preserve"> IF(入力!S38="",IF(入力!T38="","",入力!T38),IF(入力!T38="",入力!S38,IF(入力!S38&gt;入力!T38,入力!T38,入力!S38)))</f>
        <v/>
      </c>
      <c r="S88" s="481" t="str">
        <f>IF(入力!U38="",IF(入力!V38="","",入力!V38),IF(入力!V38="",入力!U38,IF(入力!U38&gt;入力!V38,入力!V38,入力!U38)))</f>
        <v/>
      </c>
      <c r="T88" s="250" t="str">
        <f>IF(入力!W38="",IF(入力!X38="","",入力!X38),IF(入力!X38="",入力!W38,IF(入力!W38&gt;入力!X38,入力!W38,入力!X38)))</f>
        <v/>
      </c>
      <c r="U88" s="258" t="str">
        <f>IF(入力!Y38="", IF(入力!W38="",IF(入力!X38="","",入力!X38-入力!Q38),IF(入力!X38="",入力!W38-入力!Q38,IF(入力!W38&gt;入力!X38,入力!W38-入力!Q38,入力!X38-入力!Q38))),入力!Y38)</f>
        <v/>
      </c>
      <c r="V88" s="258" t="str">
        <f>IF(入力!Z38="",IF(入力!AA38="","",入力!AA38),IF(入力!AA38="",入力!Z38,IF(入力!Z38&gt;入力!AA38,入力!Z38,入力!AA38)))</f>
        <v/>
      </c>
      <c r="W88" s="258" t="str">
        <f>IF(入力!AB38="", IF(入力!Z38="",IF(入力!AA38="","",入力!AA38-入力!Q38),IF(入力!AA38="",入力!Z38-入力!Q38,IF(入力!Z38&gt;入力!AA38,入力!Z38-入力!Q38,入力!AA38-入力!Q38))),入力!AB38)</f>
        <v/>
      </c>
      <c r="X88" s="258" t="str">
        <f>IF(入力!AC38="",IF(入力!AD38="","",入力!AD38),IF(入力!AD38="",入力!AC38,IF(入力!AC38&gt;入力!AD38,入力!AC38,入力!AD38)))</f>
        <v/>
      </c>
      <c r="Y88" s="258" t="str">
        <f>IF(入力!AE38="", IF(入力!AC38="",IF(入力!AD38="","",入力!AD38-入力!Q38),IF(入力!AD38="",入力!AC38-入力!Q38,IF(入力!AC38&gt;入力!AD38,入力!AC38-入力!Q38,入力!AD38-入力!Q38))),入力!AE38)</f>
        <v/>
      </c>
      <c r="Z88" s="258" t="str">
        <f>IF(入力!AF38="",IF(入力!AG38="","",入力!AG38),IF(入力!AG38="",入力!AF38,IF(入力!AF38&gt;入力!AG38,入力!AF38,入力!AG38)))</f>
        <v/>
      </c>
      <c r="AA88" s="258" t="str">
        <f>IF(入力!AH38="", IF(入力!AF38="",IF(入力!AG38="","",入力!AG38-入力!Q38),IF(入力!AG38="",入力!AF38-入力!Q38,IF(入力!AF38&gt;入力!AG38,入力!AF38-入力!Q38,入力!AG38-入力!Q38))),入力!AH38)</f>
        <v/>
      </c>
      <c r="AB88" s="126" t="str">
        <f>IF(入力!AI38="",IF(入力!AJ38="","",入力!AJ38),IF(入力!AJ38="",入力!AI38,IF(入力!AI38&gt;入力!AJ38,入力!AI38,入力!AJ38)))</f>
        <v/>
      </c>
      <c r="AC88" s="256" t="str">
        <f>IF(入力!AK38="",IF(入力!AL38="","",入力!AL38),IF(入力!AL38="",入力!AK38,IF(入力!AK38&gt;入力!AL38,入力!AK38,入力!AL38)))</f>
        <v/>
      </c>
      <c r="AD88" s="255" t="str">
        <f>IF(入力!AM38="","",入力!AM38)</f>
        <v/>
      </c>
      <c r="AE88" s="159" t="str">
        <f>IF(入力!AN38="","",入力!AN38)</f>
        <v/>
      </c>
      <c r="AF88" s="255" t="str">
        <f>IF(入力!AO38="","",入力!AO38)</f>
        <v/>
      </c>
      <c r="AG88" s="164" t="str">
        <f>IF(入力!AP38="","",入力!AP38)</f>
        <v/>
      </c>
      <c r="AH88" s="158" t="str">
        <f>IF(入力!AQ38="","",入力!AQ38)</f>
        <v/>
      </c>
      <c r="AI88" s="80" t="str">
        <f>IF(入力!AR38="","",入力!AR38)</f>
        <v/>
      </c>
      <c r="AJ88" s="363" t="str">
        <f>IF(入力!AS38="","",入力!AS38)</f>
        <v/>
      </c>
      <c r="AK88" s="159" t="str">
        <f>IF(入力!AT38="","",入力!AT38)</f>
        <v/>
      </c>
      <c r="AL88" s="262" t="str">
        <f>IF(入力!AU38="",IF(入力!AV38="","",入力!AV38),IF(入力!AV38="",入力!AU38,IF(入力!AU38&gt;入力!AV38,入力!AU38,入力!AV38)))</f>
        <v/>
      </c>
      <c r="AM88" s="365" t="str">
        <f>IF(入力!AW38="",IF(入力!AX38="","",入力!AX38),IF(入力!AX38="",入力!AW38,IF(入力!AW38&gt;入力!AX38,入力!AW38,入力!AX38)))</f>
        <v/>
      </c>
      <c r="AN88" s="204" t="str">
        <f>IF(入力!K38="","", IF(入力!AC38="","", IF(入力!Z38="","", K88/243*((X88-243)+(V88-243)))))</f>
        <v/>
      </c>
    </row>
    <row r="89" spans="1:40">
      <c r="A89" s="95">
        <f>IF(入力!A39="","",入力!A39)</f>
        <v>26</v>
      </c>
      <c r="B89" s="189" t="str">
        <f>IF(入力!B39="","",入力!B39)</f>
        <v/>
      </c>
      <c r="C89" s="189" t="str">
        <f>IF(入力!C39="","",入力!C39)</f>
        <v/>
      </c>
      <c r="D89" s="252" t="str">
        <f>IF(入力!D39="","",入力!D39)</f>
        <v/>
      </c>
      <c r="E89" s="400" t="str">
        <f>IF(入力!E39="", IF(D89="","",DATEDIF(D89,入力!$C$3,"Y")),入力!E39)</f>
        <v/>
      </c>
      <c r="F89" s="362" t="str">
        <f>IF(入力!F39="","",入力!F39)</f>
        <v/>
      </c>
      <c r="G89" s="189" t="str">
        <f>IF(入力!G39="","",入力!G39)</f>
        <v/>
      </c>
      <c r="H89" s="189" t="str">
        <f>IF(入力!H39="","",入力!H39)</f>
        <v/>
      </c>
      <c r="I89" s="362" t="str">
        <f>IF(入力!I39="","",入力!I39)</f>
        <v/>
      </c>
      <c r="J89" s="159" t="str">
        <f>IF(入力!J39="","",入力!J39)</f>
        <v/>
      </c>
      <c r="K89" s="161" t="str">
        <f>IF(入力!K39="","",入力!K39)</f>
        <v/>
      </c>
      <c r="L89" s="79" t="str">
        <f>IF(入力!L39="","",入力!L39)</f>
        <v/>
      </c>
      <c r="M89" s="214" t="str">
        <f>IF(OR(入力!M39="",入力!N39=""),"",((4.57/(1.0868-0.00133*(入力!M39+入力!N39))-4.142)*100))</f>
        <v/>
      </c>
      <c r="N89" s="79" t="str">
        <f>IF(OR(入力!L39="",入力!M39="",入力!N39=""),"",(入力!L39-(入力!L39*(4.57/(1.0868-0.00133*(入力!M39+入力!N39))-4.142)*100)/100))</f>
        <v/>
      </c>
      <c r="O89" s="79" t="str">
        <f>IF(入力!P39="", IF(入力!K39="","",入力!L39/POWER(入力!K39/100,2)),入力!P39)</f>
        <v/>
      </c>
      <c r="P89" s="79" t="str">
        <f>IF(入力!Q39="","",入力!Q39)</f>
        <v/>
      </c>
      <c r="Q89" s="194" t="str">
        <f>IF(入力!R39="","",入力!R39)</f>
        <v/>
      </c>
      <c r="R89" s="256" t="str">
        <f xml:space="preserve"> IF(入力!S39="",IF(入力!T39="","",入力!T39),IF(入力!T39="",入力!S39,IF(入力!S39&gt;入力!T39,入力!T39,入力!S39)))</f>
        <v/>
      </c>
      <c r="S89" s="481" t="str">
        <f>IF(入力!U39="",IF(入力!V39="","",入力!V39),IF(入力!V39="",入力!U39,IF(入力!U39&gt;入力!V39,入力!V39,入力!U39)))</f>
        <v/>
      </c>
      <c r="T89" s="250" t="str">
        <f>IF(入力!W39="",IF(入力!X39="","",入力!X39),IF(入力!X39="",入力!W39,IF(入力!W39&gt;入力!X39,入力!W39,入力!X39)))</f>
        <v/>
      </c>
      <c r="U89" s="258" t="str">
        <f>IF(入力!Y39="", IF(入力!W39="",IF(入力!X39="","",入力!X39-入力!Q39),IF(入力!X39="",入力!W39-入力!Q39,IF(入力!W39&gt;入力!X39,入力!W39-入力!Q39,入力!X39-入力!Q39))),入力!Y39)</f>
        <v/>
      </c>
      <c r="V89" s="258" t="str">
        <f>IF(入力!Z39="",IF(入力!AA39="","",入力!AA39),IF(入力!AA39="",入力!Z39,IF(入力!Z39&gt;入力!AA39,入力!Z39,入力!AA39)))</f>
        <v/>
      </c>
      <c r="W89" s="258" t="str">
        <f>IF(入力!AB39="", IF(入力!Z39="",IF(入力!AA39="","",入力!AA39-入力!Q39),IF(入力!AA39="",入力!Z39-入力!Q39,IF(入力!Z39&gt;入力!AA39,入力!Z39-入力!Q39,入力!AA39-入力!Q39))),入力!AB39)</f>
        <v/>
      </c>
      <c r="X89" s="258" t="str">
        <f>IF(入力!AC39="",IF(入力!AD39="","",入力!AD39),IF(入力!AD39="",入力!AC39,IF(入力!AC39&gt;入力!AD39,入力!AC39,入力!AD39)))</f>
        <v/>
      </c>
      <c r="Y89" s="258" t="str">
        <f>IF(入力!AE39="", IF(入力!AC39="",IF(入力!AD39="","",入力!AD39-入力!Q39),IF(入力!AD39="",入力!AC39-入力!Q39,IF(入力!AC39&gt;入力!AD39,入力!AC39-入力!Q39,入力!AD39-入力!Q39))),入力!AE39)</f>
        <v/>
      </c>
      <c r="Z89" s="258" t="str">
        <f>IF(入力!AF39="",IF(入力!AG39="","",入力!AG39),IF(入力!AG39="",入力!AF39,IF(入力!AF39&gt;入力!AG39,入力!AF39,入力!AG39)))</f>
        <v/>
      </c>
      <c r="AA89" s="258" t="str">
        <f>IF(入力!AH39="", IF(入力!AF39="",IF(入力!AG39="","",入力!AG39-入力!Q39),IF(入力!AG39="",入力!AF39-入力!Q39,IF(入力!AF39&gt;入力!AG39,入力!AF39-入力!Q39,入力!AG39-入力!Q39))),入力!AH39)</f>
        <v/>
      </c>
      <c r="AB89" s="126" t="str">
        <f>IF(入力!AI39="",IF(入力!AJ39="","",入力!AJ39),IF(入力!AJ39="",入力!AI39,IF(入力!AI39&gt;入力!AJ39,入力!AI39,入力!AJ39)))</f>
        <v/>
      </c>
      <c r="AC89" s="256" t="str">
        <f>IF(入力!AK39="",IF(入力!AL39="","",入力!AL39),IF(入力!AL39="",入力!AK39,IF(入力!AK39&gt;入力!AL39,入力!AK39,入力!AL39)))</f>
        <v/>
      </c>
      <c r="AD89" s="255" t="str">
        <f>IF(入力!AM39="","",入力!AM39)</f>
        <v/>
      </c>
      <c r="AE89" s="159" t="str">
        <f>IF(入力!AN39="","",入力!AN39)</f>
        <v/>
      </c>
      <c r="AF89" s="255" t="str">
        <f>IF(入力!AO39="","",入力!AO39)</f>
        <v/>
      </c>
      <c r="AG89" s="164" t="str">
        <f>IF(入力!AP39="","",入力!AP39)</f>
        <v/>
      </c>
      <c r="AH89" s="158" t="str">
        <f>IF(入力!AQ39="","",入力!AQ39)</f>
        <v/>
      </c>
      <c r="AI89" s="80" t="str">
        <f>IF(入力!AR39="","",入力!AR39)</f>
        <v/>
      </c>
      <c r="AJ89" s="363" t="str">
        <f>IF(入力!AS39="","",入力!AS39)</f>
        <v/>
      </c>
      <c r="AK89" s="159" t="str">
        <f>IF(入力!AT39="","",入力!AT39)</f>
        <v/>
      </c>
      <c r="AL89" s="262" t="str">
        <f>IF(入力!AU39="",IF(入力!AV39="","",入力!AV39),IF(入力!AV39="",入力!AU39,IF(入力!AU39&gt;入力!AV39,入力!AU39,入力!AV39)))</f>
        <v/>
      </c>
      <c r="AM89" s="365" t="str">
        <f>IF(入力!AW39="",IF(入力!AX39="","",入力!AX39),IF(入力!AX39="",入力!AW39,IF(入力!AW39&gt;入力!AX39,入力!AW39,入力!AX39)))</f>
        <v/>
      </c>
      <c r="AN89" s="204" t="str">
        <f>IF(入力!K39="","", IF(入力!AC39="","", IF(入力!Z39="","", K89/243*((X89-243)+(V89-243)))))</f>
        <v/>
      </c>
    </row>
    <row r="90" spans="1:40">
      <c r="A90" s="95">
        <f>IF(入力!A40="","",入力!A40)</f>
        <v>27</v>
      </c>
      <c r="B90" s="189" t="str">
        <f>IF(入力!B40="","",入力!B40)</f>
        <v/>
      </c>
      <c r="C90" s="189" t="str">
        <f>IF(入力!C40="","",入力!C40)</f>
        <v/>
      </c>
      <c r="D90" s="252" t="str">
        <f>IF(入力!D40="","",入力!D40)</f>
        <v/>
      </c>
      <c r="E90" s="400" t="str">
        <f>IF(入力!E40="", IF(D90="","",DATEDIF(D90,入力!$C$3,"Y")),入力!E40)</f>
        <v/>
      </c>
      <c r="F90" s="362" t="str">
        <f>IF(入力!F40="","",入力!F40)</f>
        <v/>
      </c>
      <c r="G90" s="189" t="str">
        <f>IF(入力!G40="","",入力!G40)</f>
        <v/>
      </c>
      <c r="H90" s="189" t="str">
        <f>IF(入力!H40="","",入力!H40)</f>
        <v/>
      </c>
      <c r="I90" s="362" t="str">
        <f>IF(入力!I40="","",入力!I40)</f>
        <v/>
      </c>
      <c r="J90" s="159" t="str">
        <f>IF(入力!J40="","",入力!J40)</f>
        <v/>
      </c>
      <c r="K90" s="161" t="str">
        <f>IF(入力!K40="","",入力!K40)</f>
        <v/>
      </c>
      <c r="L90" s="79" t="str">
        <f>IF(入力!L40="","",入力!L40)</f>
        <v/>
      </c>
      <c r="M90" s="214" t="str">
        <f>IF(OR(入力!M40="",入力!N40=""),"",((4.57/(1.0868-0.00133*(入力!M40+入力!N40))-4.142)*100))</f>
        <v/>
      </c>
      <c r="N90" s="79" t="str">
        <f>IF(OR(入力!L40="",入力!M40="",入力!N40=""),"",(入力!L40-(入力!L40*(4.57/(1.0868-0.00133*(入力!M40+入力!N40))-4.142)*100)/100))</f>
        <v/>
      </c>
      <c r="O90" s="79" t="str">
        <f>IF(入力!P40="", IF(入力!K40="","",入力!L40/POWER(入力!K40/100,2)),入力!P40)</f>
        <v/>
      </c>
      <c r="P90" s="79" t="str">
        <f>IF(入力!Q40="","",入力!Q40)</f>
        <v/>
      </c>
      <c r="Q90" s="194" t="str">
        <f>IF(入力!R40="","",入力!R40)</f>
        <v/>
      </c>
      <c r="R90" s="256" t="str">
        <f xml:space="preserve"> IF(入力!S40="",IF(入力!T40="","",入力!T40),IF(入力!T40="",入力!S40,IF(入力!S40&gt;入力!T40,入力!T40,入力!S40)))</f>
        <v/>
      </c>
      <c r="S90" s="481" t="str">
        <f>IF(入力!U40="",IF(入力!V40="","",入力!V40),IF(入力!V40="",入力!U40,IF(入力!U40&gt;入力!V40,入力!V40,入力!U40)))</f>
        <v/>
      </c>
      <c r="T90" s="250" t="str">
        <f>IF(入力!W40="",IF(入力!X40="","",入力!X40),IF(入力!X40="",入力!W40,IF(入力!W40&gt;入力!X40,入力!W40,入力!X40)))</f>
        <v/>
      </c>
      <c r="U90" s="258" t="str">
        <f>IF(入力!Y40="", IF(入力!W40="",IF(入力!X40="","",入力!X40-入力!Q40),IF(入力!X40="",入力!W40-入力!Q40,IF(入力!W40&gt;入力!X40,入力!W40-入力!Q40,入力!X40-入力!Q40))),入力!Y40)</f>
        <v/>
      </c>
      <c r="V90" s="258" t="str">
        <f>IF(入力!Z40="",IF(入力!AA40="","",入力!AA40),IF(入力!AA40="",入力!Z40,IF(入力!Z40&gt;入力!AA40,入力!Z40,入力!AA40)))</f>
        <v/>
      </c>
      <c r="W90" s="258" t="str">
        <f>IF(入力!AB40="", IF(入力!Z40="",IF(入力!AA40="","",入力!AA40-入力!Q40),IF(入力!AA40="",入力!Z40-入力!Q40,IF(入力!Z40&gt;入力!AA40,入力!Z40-入力!Q40,入力!AA40-入力!Q40))),入力!AB40)</f>
        <v/>
      </c>
      <c r="X90" s="258" t="str">
        <f>IF(入力!AC40="",IF(入力!AD40="","",入力!AD40),IF(入力!AD40="",入力!AC40,IF(入力!AC40&gt;入力!AD40,入力!AC40,入力!AD40)))</f>
        <v/>
      </c>
      <c r="Y90" s="258" t="str">
        <f>IF(入力!AE40="", IF(入力!AC40="",IF(入力!AD40="","",入力!AD40-入力!Q40),IF(入力!AD40="",入力!AC40-入力!Q40,IF(入力!AC40&gt;入力!AD40,入力!AC40-入力!Q40,入力!AD40-入力!Q40))),入力!AE40)</f>
        <v/>
      </c>
      <c r="Z90" s="258" t="str">
        <f>IF(入力!AF40="",IF(入力!AG40="","",入力!AG40),IF(入力!AG40="",入力!AF40,IF(入力!AF40&gt;入力!AG40,入力!AF40,入力!AG40)))</f>
        <v/>
      </c>
      <c r="AA90" s="258" t="str">
        <f>IF(入力!AH40="", IF(入力!AF40="",IF(入力!AG40="","",入力!AG40-入力!Q40),IF(入力!AG40="",入力!AF40-入力!Q40,IF(入力!AF40&gt;入力!AG40,入力!AF40-入力!Q40,入力!AG40-入力!Q40))),入力!AH40)</f>
        <v/>
      </c>
      <c r="AB90" s="126" t="str">
        <f>IF(入力!AI40="",IF(入力!AJ40="","",入力!AJ40),IF(入力!AJ40="",入力!AI40,IF(入力!AI40&gt;入力!AJ40,入力!AI40,入力!AJ40)))</f>
        <v/>
      </c>
      <c r="AC90" s="256" t="str">
        <f>IF(入力!AK40="",IF(入力!AL40="","",入力!AL40),IF(入力!AL40="",入力!AK40,IF(入力!AK40&gt;入力!AL40,入力!AK40,入力!AL40)))</f>
        <v/>
      </c>
      <c r="AD90" s="255" t="str">
        <f>IF(入力!AM40="","",入力!AM40)</f>
        <v/>
      </c>
      <c r="AE90" s="159" t="str">
        <f>IF(入力!AN40="","",入力!AN40)</f>
        <v/>
      </c>
      <c r="AF90" s="255" t="str">
        <f>IF(入力!AO40="","",入力!AO40)</f>
        <v/>
      </c>
      <c r="AG90" s="164" t="str">
        <f>IF(入力!AP40="","",入力!AP40)</f>
        <v/>
      </c>
      <c r="AH90" s="158" t="str">
        <f>IF(入力!AQ40="","",入力!AQ40)</f>
        <v/>
      </c>
      <c r="AI90" s="80" t="str">
        <f>IF(入力!AR40="","",入力!AR40)</f>
        <v/>
      </c>
      <c r="AJ90" s="363" t="str">
        <f>IF(入力!AS40="","",入力!AS40)</f>
        <v/>
      </c>
      <c r="AK90" s="159" t="str">
        <f>IF(入力!AT40="","",入力!AT40)</f>
        <v/>
      </c>
      <c r="AL90" s="262" t="str">
        <f>IF(入力!AU40="",IF(入力!AV40="","",入力!AV40),IF(入力!AV40="",入力!AU40,IF(入力!AU40&gt;入力!AV40,入力!AU40,入力!AV40)))</f>
        <v/>
      </c>
      <c r="AM90" s="365" t="str">
        <f>IF(入力!AW40="",IF(入力!AX40="","",入力!AX40),IF(入力!AX40="",入力!AW40,IF(入力!AW40&gt;入力!AX40,入力!AW40,入力!AX40)))</f>
        <v/>
      </c>
      <c r="AN90" s="204" t="str">
        <f>IF(入力!K40="","", IF(入力!AC40="","", IF(入力!Z40="","", K90/243*((X90-243)+(V90-243)))))</f>
        <v/>
      </c>
    </row>
    <row r="91" spans="1:40">
      <c r="A91" s="95">
        <f>IF(入力!A41="","",入力!A41)</f>
        <v>28</v>
      </c>
      <c r="B91" s="189" t="str">
        <f>IF(入力!B41="","",入力!B41)</f>
        <v/>
      </c>
      <c r="C91" s="189" t="str">
        <f>IF(入力!C41="","",入力!C41)</f>
        <v/>
      </c>
      <c r="D91" s="252" t="str">
        <f>IF(入力!D41="","",入力!D41)</f>
        <v/>
      </c>
      <c r="E91" s="400" t="str">
        <f>IF(入力!E41="", IF(D91="","",DATEDIF(D91,入力!$C$3,"Y")),入力!E41)</f>
        <v/>
      </c>
      <c r="F91" s="362" t="str">
        <f>IF(入力!F41="","",入力!F41)</f>
        <v/>
      </c>
      <c r="G91" s="189" t="str">
        <f>IF(入力!G41="","",入力!G41)</f>
        <v/>
      </c>
      <c r="H91" s="189" t="str">
        <f>IF(入力!H41="","",入力!H41)</f>
        <v/>
      </c>
      <c r="I91" s="362" t="str">
        <f>IF(入力!I41="","",入力!I41)</f>
        <v/>
      </c>
      <c r="J91" s="159" t="str">
        <f>IF(入力!J41="","",入力!J41)</f>
        <v/>
      </c>
      <c r="K91" s="161" t="str">
        <f>IF(入力!K41="","",入力!K41)</f>
        <v/>
      </c>
      <c r="L91" s="79" t="str">
        <f>IF(入力!L41="","",入力!L41)</f>
        <v/>
      </c>
      <c r="M91" s="214" t="str">
        <f>IF(OR(入力!M41="",入力!N41=""),"",((4.57/(1.0868-0.00133*(入力!M41+入力!N41))-4.142)*100))</f>
        <v/>
      </c>
      <c r="N91" s="79" t="str">
        <f>IF(OR(入力!L41="",入力!M41="",入力!N41=""),"",(入力!L41-(入力!L41*(4.57/(1.0868-0.00133*(入力!M41+入力!N41))-4.142)*100)/100))</f>
        <v/>
      </c>
      <c r="O91" s="79" t="str">
        <f>IF(入力!P41="", IF(入力!K41="","",入力!L41/POWER(入力!K41/100,2)),入力!P41)</f>
        <v/>
      </c>
      <c r="P91" s="79" t="str">
        <f>IF(入力!Q41="","",入力!Q41)</f>
        <v/>
      </c>
      <c r="Q91" s="194" t="str">
        <f>IF(入力!R41="","",入力!R41)</f>
        <v/>
      </c>
      <c r="R91" s="256" t="str">
        <f xml:space="preserve"> IF(入力!S41="",IF(入力!T41="","",入力!T41),IF(入力!T41="",入力!S41,IF(入力!S41&gt;入力!T41,入力!T41,入力!S41)))</f>
        <v/>
      </c>
      <c r="S91" s="481" t="str">
        <f>IF(入力!U41="",IF(入力!V41="","",入力!V41),IF(入力!V41="",入力!U41,IF(入力!U41&gt;入力!V41,入力!V41,入力!U41)))</f>
        <v/>
      </c>
      <c r="T91" s="250" t="str">
        <f>IF(入力!W41="",IF(入力!X41="","",入力!X41),IF(入力!X41="",入力!W41,IF(入力!W41&gt;入力!X41,入力!W41,入力!X41)))</f>
        <v/>
      </c>
      <c r="U91" s="258" t="str">
        <f>IF(入力!Y41="", IF(入力!W41="",IF(入力!X41="","",入力!X41-入力!Q41),IF(入力!X41="",入力!W41-入力!Q41,IF(入力!W41&gt;入力!X41,入力!W41-入力!Q41,入力!X41-入力!Q41))),入力!Y41)</f>
        <v/>
      </c>
      <c r="V91" s="258" t="str">
        <f>IF(入力!Z41="",IF(入力!AA41="","",入力!AA41),IF(入力!AA41="",入力!Z41,IF(入力!Z41&gt;入力!AA41,入力!Z41,入力!AA41)))</f>
        <v/>
      </c>
      <c r="W91" s="258" t="str">
        <f>IF(入力!AB41="", IF(入力!Z41="",IF(入力!AA41="","",入力!AA41-入力!Q41),IF(入力!AA41="",入力!Z41-入力!Q41,IF(入力!Z41&gt;入力!AA41,入力!Z41-入力!Q41,入力!AA41-入力!Q41))),入力!AB41)</f>
        <v/>
      </c>
      <c r="X91" s="258" t="str">
        <f>IF(入力!AC41="",IF(入力!AD41="","",入力!AD41),IF(入力!AD41="",入力!AC41,IF(入力!AC41&gt;入力!AD41,入力!AC41,入力!AD41)))</f>
        <v/>
      </c>
      <c r="Y91" s="258" t="str">
        <f>IF(入力!AE41="", IF(入力!AC41="",IF(入力!AD41="","",入力!AD41-入力!Q41),IF(入力!AD41="",入力!AC41-入力!Q41,IF(入力!AC41&gt;入力!AD41,入力!AC41-入力!Q41,入力!AD41-入力!Q41))),入力!AE41)</f>
        <v/>
      </c>
      <c r="Z91" s="258" t="str">
        <f>IF(入力!AF41="",IF(入力!AG41="","",入力!AG41),IF(入力!AG41="",入力!AF41,IF(入力!AF41&gt;入力!AG41,入力!AF41,入力!AG41)))</f>
        <v/>
      </c>
      <c r="AA91" s="258" t="str">
        <f>IF(入力!AH41="", IF(入力!AF41="",IF(入力!AG41="","",入力!AG41-入力!Q41),IF(入力!AG41="",入力!AF41-入力!Q41,IF(入力!AF41&gt;入力!AG41,入力!AF41-入力!Q41,入力!AG41-入力!Q41))),入力!AH41)</f>
        <v/>
      </c>
      <c r="AB91" s="126" t="str">
        <f>IF(入力!AI41="",IF(入力!AJ41="","",入力!AJ41),IF(入力!AJ41="",入力!AI41,IF(入力!AI41&gt;入力!AJ41,入力!AI41,入力!AJ41)))</f>
        <v/>
      </c>
      <c r="AC91" s="256" t="str">
        <f>IF(入力!AK41="",IF(入力!AL41="","",入力!AL41),IF(入力!AL41="",入力!AK41,IF(入力!AK41&gt;入力!AL41,入力!AK41,入力!AL41)))</f>
        <v/>
      </c>
      <c r="AD91" s="255" t="str">
        <f>IF(入力!AM41="","",入力!AM41)</f>
        <v/>
      </c>
      <c r="AE91" s="159" t="str">
        <f>IF(入力!AN41="","",入力!AN41)</f>
        <v/>
      </c>
      <c r="AF91" s="255" t="str">
        <f>IF(入力!AO41="","",入力!AO41)</f>
        <v/>
      </c>
      <c r="AG91" s="164" t="str">
        <f>IF(入力!AP41="","",入力!AP41)</f>
        <v/>
      </c>
      <c r="AH91" s="158" t="str">
        <f>IF(入力!AQ41="","",入力!AQ41)</f>
        <v/>
      </c>
      <c r="AI91" s="80" t="str">
        <f>IF(入力!AR41="","",入力!AR41)</f>
        <v/>
      </c>
      <c r="AJ91" s="363" t="str">
        <f>IF(入力!AS41="","",入力!AS41)</f>
        <v/>
      </c>
      <c r="AK91" s="159" t="str">
        <f>IF(入力!AT41="","",入力!AT41)</f>
        <v/>
      </c>
      <c r="AL91" s="262" t="str">
        <f>IF(入力!AU41="",IF(入力!AV41="","",入力!AV41),IF(入力!AV41="",入力!AU41,IF(入力!AU41&gt;入力!AV41,入力!AU41,入力!AV41)))</f>
        <v/>
      </c>
      <c r="AM91" s="365" t="str">
        <f>IF(入力!AW41="",IF(入力!AX41="","",入力!AX41),IF(入力!AX41="",入力!AW41,IF(入力!AW41&gt;入力!AX41,入力!AW41,入力!AX41)))</f>
        <v/>
      </c>
      <c r="AN91" s="204" t="str">
        <f>IF(入力!K41="","", IF(入力!AC41="","", IF(入力!Z41="","", K91/243*((X91-243)+(V91-243)))))</f>
        <v/>
      </c>
    </row>
    <row r="92" spans="1:40">
      <c r="A92" s="95">
        <f>IF(入力!A42="","",入力!A42)</f>
        <v>29</v>
      </c>
      <c r="B92" s="189" t="str">
        <f>IF(入力!B42="","",入力!B42)</f>
        <v/>
      </c>
      <c r="C92" s="189" t="str">
        <f>IF(入力!C42="","",入力!C42)</f>
        <v/>
      </c>
      <c r="D92" s="252" t="str">
        <f>IF(入力!D42="","",入力!D42)</f>
        <v/>
      </c>
      <c r="E92" s="400" t="str">
        <f>IF(入力!E42="", IF(D92="","",DATEDIF(D92,入力!$C$3,"Y")),入力!E42)</f>
        <v/>
      </c>
      <c r="F92" s="362" t="str">
        <f>IF(入力!F42="","",入力!F42)</f>
        <v/>
      </c>
      <c r="G92" s="189" t="str">
        <f>IF(入力!G42="","",入力!G42)</f>
        <v/>
      </c>
      <c r="H92" s="189" t="str">
        <f>IF(入力!H42="","",入力!H42)</f>
        <v/>
      </c>
      <c r="I92" s="362" t="str">
        <f>IF(入力!I42="","",入力!I42)</f>
        <v/>
      </c>
      <c r="J92" s="159" t="str">
        <f>IF(入力!J42="","",入力!J42)</f>
        <v/>
      </c>
      <c r="K92" s="161" t="str">
        <f>IF(入力!K42="","",入力!K42)</f>
        <v/>
      </c>
      <c r="L92" s="79" t="str">
        <f>IF(入力!L42="","",入力!L42)</f>
        <v/>
      </c>
      <c r="M92" s="214" t="str">
        <f>IF(OR(入力!M42="",入力!N42=""),"",((4.57/(1.0868-0.00133*(入力!M42+入力!N42))-4.142)*100))</f>
        <v/>
      </c>
      <c r="N92" s="79" t="str">
        <f>IF(OR(入力!L42="",入力!M42="",入力!N42=""),"",(入力!L42-(入力!L42*(4.57/(1.0868-0.00133*(入力!M42+入力!N42))-4.142)*100)/100))</f>
        <v/>
      </c>
      <c r="O92" s="79" t="str">
        <f>IF(入力!P42="", IF(入力!K42="","",入力!L42/POWER(入力!K42/100,2)),入力!P42)</f>
        <v/>
      </c>
      <c r="P92" s="79" t="str">
        <f>IF(入力!Q42="","",入力!Q42)</f>
        <v/>
      </c>
      <c r="Q92" s="194" t="str">
        <f>IF(入力!R42="","",入力!R42)</f>
        <v/>
      </c>
      <c r="R92" s="256" t="str">
        <f xml:space="preserve"> IF(入力!S42="",IF(入力!T42="","",入力!T42),IF(入力!T42="",入力!S42,IF(入力!S42&gt;入力!T42,入力!T42,入力!S42)))</f>
        <v/>
      </c>
      <c r="S92" s="481" t="str">
        <f>IF(入力!U42="",IF(入力!V42="","",入力!V42),IF(入力!V42="",入力!U42,IF(入力!U42&gt;入力!V42,入力!V42,入力!U42)))</f>
        <v/>
      </c>
      <c r="T92" s="250" t="str">
        <f>IF(入力!W42="",IF(入力!X42="","",入力!X42),IF(入力!X42="",入力!W42,IF(入力!W42&gt;入力!X42,入力!W42,入力!X42)))</f>
        <v/>
      </c>
      <c r="U92" s="258" t="str">
        <f>IF(入力!Y42="", IF(入力!W42="",IF(入力!X42="","",入力!X42-入力!Q42),IF(入力!X42="",入力!W42-入力!Q42,IF(入力!W42&gt;入力!X42,入力!W42-入力!Q42,入力!X42-入力!Q42))),入力!Y42)</f>
        <v/>
      </c>
      <c r="V92" s="258" t="str">
        <f>IF(入力!Z42="",IF(入力!AA42="","",入力!AA42),IF(入力!AA42="",入力!Z42,IF(入力!Z42&gt;入力!AA42,入力!Z42,入力!AA42)))</f>
        <v/>
      </c>
      <c r="W92" s="258" t="str">
        <f>IF(入力!AB42="", IF(入力!Z42="",IF(入力!AA42="","",入力!AA42-入力!Q42),IF(入力!AA42="",入力!Z42-入力!Q42,IF(入力!Z42&gt;入力!AA42,入力!Z42-入力!Q42,入力!AA42-入力!Q42))),入力!AB42)</f>
        <v/>
      </c>
      <c r="X92" s="258" t="str">
        <f>IF(入力!AC42="",IF(入力!AD42="","",入力!AD42),IF(入力!AD42="",入力!AC42,IF(入力!AC42&gt;入力!AD42,入力!AC42,入力!AD42)))</f>
        <v/>
      </c>
      <c r="Y92" s="258" t="str">
        <f>IF(入力!AE42="", IF(入力!AC42="",IF(入力!AD42="","",入力!AD42-入力!Q42),IF(入力!AD42="",入力!AC42-入力!Q42,IF(入力!AC42&gt;入力!AD42,入力!AC42-入力!Q42,入力!AD42-入力!Q42))),入力!AE42)</f>
        <v/>
      </c>
      <c r="Z92" s="258" t="str">
        <f>IF(入力!AF42="",IF(入力!AG42="","",入力!AG42),IF(入力!AG42="",入力!AF42,IF(入力!AF42&gt;入力!AG42,入力!AF42,入力!AG42)))</f>
        <v/>
      </c>
      <c r="AA92" s="258" t="str">
        <f>IF(入力!AH42="", IF(入力!AF42="",IF(入力!AG42="","",入力!AG42-入力!Q42),IF(入力!AG42="",入力!AF42-入力!Q42,IF(入力!AF42&gt;入力!AG42,入力!AF42-入力!Q42,入力!AG42-入力!Q42))),入力!AH42)</f>
        <v/>
      </c>
      <c r="AB92" s="126" t="str">
        <f>IF(入力!AI42="",IF(入力!AJ42="","",入力!AJ42),IF(入力!AJ42="",入力!AI42,IF(入力!AI42&gt;入力!AJ42,入力!AI42,入力!AJ42)))</f>
        <v/>
      </c>
      <c r="AC92" s="256" t="str">
        <f>IF(入力!AK42="",IF(入力!AL42="","",入力!AL42),IF(入力!AL42="",入力!AK42,IF(入力!AK42&gt;入力!AL42,入力!AK42,入力!AL42)))</f>
        <v/>
      </c>
      <c r="AD92" s="255" t="str">
        <f>IF(入力!AM42="","",入力!AM42)</f>
        <v/>
      </c>
      <c r="AE92" s="159" t="str">
        <f>IF(入力!AN42="","",入力!AN42)</f>
        <v/>
      </c>
      <c r="AF92" s="255" t="str">
        <f>IF(入力!AO42="","",入力!AO42)</f>
        <v/>
      </c>
      <c r="AG92" s="164" t="str">
        <f>IF(入力!AP42="","",入力!AP42)</f>
        <v/>
      </c>
      <c r="AH92" s="158" t="str">
        <f>IF(入力!AQ42="","",入力!AQ42)</f>
        <v/>
      </c>
      <c r="AI92" s="80" t="str">
        <f>IF(入力!AR42="","",入力!AR42)</f>
        <v/>
      </c>
      <c r="AJ92" s="363" t="str">
        <f>IF(入力!AS42="","",入力!AS42)</f>
        <v/>
      </c>
      <c r="AK92" s="159" t="str">
        <f>IF(入力!AT42="","",入力!AT42)</f>
        <v/>
      </c>
      <c r="AL92" s="262" t="str">
        <f>IF(入力!AU42="",IF(入力!AV42="","",入力!AV42),IF(入力!AV42="",入力!AU42,IF(入力!AU42&gt;入力!AV42,入力!AU42,入力!AV42)))</f>
        <v/>
      </c>
      <c r="AM92" s="365" t="str">
        <f>IF(入力!AW42="",IF(入力!AX42="","",入力!AX42),IF(入力!AX42="",入力!AW42,IF(入力!AW42&gt;入力!AX42,入力!AW42,入力!AX42)))</f>
        <v/>
      </c>
      <c r="AN92" s="204" t="str">
        <f>IF(入力!K42="","", IF(入力!AC42="","", IF(入力!Z42="","", K92/243*((X92-243)+(V92-243)))))</f>
        <v/>
      </c>
    </row>
    <row r="93" spans="1:40" ht="14.25" thickBot="1">
      <c r="A93" s="188">
        <f>IF(入力!A43="","",入力!A43)</f>
        <v>30</v>
      </c>
      <c r="B93" s="223" t="str">
        <f>IF(入力!B43="","",入力!B43)</f>
        <v/>
      </c>
      <c r="C93" s="223" t="str">
        <f>IF(入力!C43="","",入力!C43)</f>
        <v/>
      </c>
      <c r="D93" s="253" t="str">
        <f>IF(入力!D43="","",入力!D43)</f>
        <v/>
      </c>
      <c r="E93" s="98" t="str">
        <f>IF(入力!E43="", IF(D93="","",DATEDIF(D93,入力!$C$3,"Y")),入力!E43)</f>
        <v/>
      </c>
      <c r="F93" s="98" t="str">
        <f>IF(入力!F43="","",入力!F43)</f>
        <v/>
      </c>
      <c r="G93" s="223" t="str">
        <f>IF(入力!G43="","",入力!G43)</f>
        <v/>
      </c>
      <c r="H93" s="223" t="str">
        <f>IF(入力!H43="","",入力!H43)</f>
        <v/>
      </c>
      <c r="I93" s="362" t="str">
        <f>IF(入力!I43="","",入力!I43)</f>
        <v/>
      </c>
      <c r="J93" s="358" t="str">
        <f>IF(入力!J43="","",入力!J43)</f>
        <v/>
      </c>
      <c r="K93" s="233" t="str">
        <f>IF(入力!K43="","",入力!K43)</f>
        <v/>
      </c>
      <c r="L93" s="234" t="str">
        <f>IF(入力!L43="","",入力!L43)</f>
        <v/>
      </c>
      <c r="M93" s="214" t="str">
        <f>IF(OR(入力!M43="",入力!N43=""),"",((4.57/(1.0868-0.00133*(入力!M43+入力!N43))-4.142)*100))</f>
        <v/>
      </c>
      <c r="N93" s="79" t="str">
        <f>IF(OR(入力!L43="",入力!M43="",入力!N43=""),"",(入力!L43-(入力!L43*(4.57/(1.0868-0.00133*(入力!M43+入力!N43))-4.142)*100)/100))</f>
        <v/>
      </c>
      <c r="O93" s="234" t="str">
        <f>IF(入力!P43="", IF(入力!K43="","",入力!L43/POWER(入力!K43/100,2)),入力!P43)</f>
        <v/>
      </c>
      <c r="P93" s="234" t="str">
        <f>IF(入力!Q43="","",入力!Q43)</f>
        <v/>
      </c>
      <c r="Q93" s="235" t="str">
        <f>IF(入力!R43="","",入力!R43)</f>
        <v/>
      </c>
      <c r="R93" s="259" t="str">
        <f xml:space="preserve"> IF(入力!S43="",IF(入力!T43="","",入力!T43),IF(入力!T43="",入力!S43,IF(入力!S43&gt;入力!T43,入力!T43,入力!S43)))</f>
        <v/>
      </c>
      <c r="S93" s="482" t="str">
        <f>IF(入力!U43="",IF(入力!V43="","",入力!V43),IF(入力!V43="",入力!U43,IF(入力!U43&gt;入力!V43,入力!V43,入力!U43)))</f>
        <v/>
      </c>
      <c r="T93" s="260" t="str">
        <f>IF(入力!W43="",IF(入力!X43="","",入力!X43),IF(入力!X43="",入力!W43,IF(入力!W43&gt;入力!X43,入力!W43,入力!X43)))</f>
        <v/>
      </c>
      <c r="U93" s="244" t="str">
        <f>IF(入力!Y43="", IF(入力!W43="",IF(入力!X43="","",入力!X43-入力!Q43),IF(入力!X43="",入力!W43-入力!Q43,IF(入力!W43&gt;入力!X43,入力!W43-入力!Q43,入力!X43-入力!Q43))),入力!Y43)</f>
        <v/>
      </c>
      <c r="V93" s="244" t="str">
        <f>IF(入力!Z43="",IF(入力!AA43="","",入力!AA43),IF(入力!AA43="",入力!Z43,IF(入力!Z43&gt;入力!AA43,入力!Z43,入力!AA43)))</f>
        <v/>
      </c>
      <c r="W93" s="244" t="str">
        <f>IF(入力!AB43="", IF(入力!Z43="",IF(入力!AA43="","",入力!AA43-入力!Q43),IF(入力!AA43="",入力!Z43-入力!Q43,IF(入力!Z43&gt;入力!AA43,入力!Z43-入力!Q43,入力!AA43-入力!Q43))),入力!AB43)</f>
        <v/>
      </c>
      <c r="X93" s="244" t="str">
        <f>IF(入力!AC43="",IF(入力!AD43="","",入力!AD43),IF(入力!AD43="",入力!AC43,IF(入力!AC43&gt;入力!AD43,入力!AC43,入力!AD43)))</f>
        <v/>
      </c>
      <c r="Y93" s="244" t="str">
        <f>IF(入力!AE43="", IF(入力!AC43="",IF(入力!AD43="","",入力!AD43-入力!Q43),IF(入力!AD43="",入力!AC43-入力!Q43,IF(入力!AC43&gt;入力!AD43,入力!AC43-入力!Q43,入力!AD43-入力!Q43))),入力!AE43)</f>
        <v/>
      </c>
      <c r="Z93" s="244" t="str">
        <f>IF(入力!AF43="",IF(入力!AG43="","",入力!AG43),IF(入力!AG43="",入力!AF43,IF(入力!AF43&gt;入力!AG43,入力!AF43,入力!AG43)))</f>
        <v/>
      </c>
      <c r="AA93" s="244" t="str">
        <f>IF(入力!AH43="", IF(入力!AF43="",IF(入力!AG43="","",入力!AG43-入力!Q43),IF(入力!AG43="",入力!AF43-入力!Q43,IF(入力!AF43&gt;入力!AG43,入力!AF43-入力!Q43,入力!AG43-入力!Q43))),入力!AH43)</f>
        <v/>
      </c>
      <c r="AB93" s="261" t="str">
        <f>IF(入力!AI43="",IF(入力!AJ43="","",入力!AJ43),IF(入力!AJ43="",入力!AI43,IF(入力!AI43&gt;入力!AJ43,入力!AI43,入力!AJ43)))</f>
        <v/>
      </c>
      <c r="AC93" s="259" t="str">
        <f>IF(入力!AK43="",IF(入力!AL43="","",入力!AL43),IF(入力!AL43="",入力!AK43,IF(入力!AK43&gt;入力!AL43,入力!AK43,入力!AL43)))</f>
        <v/>
      </c>
      <c r="AD93" s="359" t="str">
        <f>IF(入力!AM43="","",入力!AM43)</f>
        <v/>
      </c>
      <c r="AE93" s="358" t="str">
        <f>IF(入力!AN43="","",入力!AN43)</f>
        <v/>
      </c>
      <c r="AF93" s="359" t="str">
        <f>IF(入力!AO43="","",入力!AO43)</f>
        <v/>
      </c>
      <c r="AG93" s="236" t="str">
        <f>IF(入力!AP43="","",入力!AP43)</f>
        <v/>
      </c>
      <c r="AH93" s="490" t="str">
        <f>IF(入力!AQ43="","",入力!AQ43)</f>
        <v/>
      </c>
      <c r="AI93" s="360" t="str">
        <f>IF(入力!AR43="","",入力!AR43)</f>
        <v/>
      </c>
      <c r="AJ93" s="266" t="str">
        <f>IF(入力!AS43="","",入力!AS43)</f>
        <v/>
      </c>
      <c r="AK93" s="358" t="str">
        <f>IF(入力!AT43="","",入力!AT43)</f>
        <v/>
      </c>
      <c r="AL93" s="266" t="str">
        <f>IF(入力!AU43="",IF(入力!AV43="","",入力!AV43),IF(入力!AV43="",入力!AU43,IF(入力!AU43&gt;入力!AV43,入力!AU43,入力!AV43)))</f>
        <v/>
      </c>
      <c r="AM93" s="361" t="str">
        <f>IF(入力!AW43="",IF(入力!AX43="","",入力!AX43),IF(入力!AX43="",入力!AW43,IF(入力!AW43&gt;入力!AX43,入力!AW43,入力!AX43)))</f>
        <v/>
      </c>
      <c r="AN93" s="406" t="str">
        <f>IF(入力!K43="","", IF(入力!AC43="","", IF(入力!Z43="","", K93/243*((X93-243)+(V93-243)))))</f>
        <v/>
      </c>
    </row>
    <row r="94" spans="1:40" ht="14.25" thickTop="1">
      <c r="A94" s="203"/>
      <c r="B94" s="203"/>
      <c r="C94" s="203"/>
      <c r="D94" s="203"/>
      <c r="E94" s="203"/>
      <c r="F94" s="203"/>
      <c r="G94" s="203"/>
      <c r="H94" s="352"/>
      <c r="I94" s="602" t="s">
        <v>149</v>
      </c>
      <c r="J94" s="603"/>
      <c r="K94" s="432" t="str">
        <f>IF(COUNTBLANK(K64:K93)=30,"",AVERAGE(K64:K93))</f>
        <v/>
      </c>
      <c r="L94" s="435" t="str">
        <f t="shared" ref="L94:AN94" si="10">IF(COUNTBLANK(L64:L93)=30,"",AVERAGE(L64:L93))</f>
        <v/>
      </c>
      <c r="M94" s="435" t="str">
        <f t="shared" si="10"/>
        <v/>
      </c>
      <c r="N94" s="435" t="str">
        <f t="shared" si="10"/>
        <v/>
      </c>
      <c r="O94" s="435" t="str">
        <f t="shared" si="10"/>
        <v/>
      </c>
      <c r="P94" s="435" t="str">
        <f t="shared" si="10"/>
        <v/>
      </c>
      <c r="Q94" s="429" t="str">
        <f t="shared" si="10"/>
        <v/>
      </c>
      <c r="R94" s="232" t="str">
        <f t="shared" si="10"/>
        <v/>
      </c>
      <c r="S94" s="432" t="str">
        <f t="shared" si="10"/>
        <v/>
      </c>
      <c r="T94" s="432" t="str">
        <f t="shared" si="10"/>
        <v/>
      </c>
      <c r="U94" s="435" t="str">
        <f t="shared" si="10"/>
        <v/>
      </c>
      <c r="V94" s="435" t="str">
        <f t="shared" si="10"/>
        <v/>
      </c>
      <c r="W94" s="435" t="str">
        <f t="shared" si="10"/>
        <v/>
      </c>
      <c r="X94" s="435" t="str">
        <f t="shared" si="10"/>
        <v/>
      </c>
      <c r="Y94" s="447" t="str">
        <f t="shared" si="10"/>
        <v/>
      </c>
      <c r="Z94" s="435" t="str">
        <f t="shared" si="10"/>
        <v/>
      </c>
      <c r="AA94" s="435" t="str">
        <f t="shared" si="10"/>
        <v/>
      </c>
      <c r="AB94" s="429" t="str">
        <f t="shared" si="10"/>
        <v/>
      </c>
      <c r="AC94" s="508" t="str">
        <f t="shared" si="10"/>
        <v/>
      </c>
      <c r="AD94" s="447" t="str">
        <f t="shared" si="10"/>
        <v/>
      </c>
      <c r="AE94" s="452" t="str">
        <f t="shared" si="10"/>
        <v/>
      </c>
      <c r="AF94" s="447" t="str">
        <f t="shared" si="10"/>
        <v/>
      </c>
      <c r="AG94" s="452" t="str">
        <f t="shared" si="10"/>
        <v/>
      </c>
      <c r="AH94" s="447" t="str">
        <f t="shared" si="10"/>
        <v/>
      </c>
      <c r="AI94" s="429" t="str">
        <f t="shared" si="10"/>
        <v/>
      </c>
      <c r="AJ94" s="432" t="str">
        <f t="shared" si="10"/>
        <v/>
      </c>
      <c r="AK94" s="429" t="str">
        <f t="shared" si="10"/>
        <v/>
      </c>
      <c r="AL94" s="432" t="str">
        <f t="shared" si="10"/>
        <v/>
      </c>
      <c r="AM94" s="429" t="str">
        <f t="shared" si="10"/>
        <v/>
      </c>
      <c r="AN94" s="405" t="str">
        <f t="shared" si="10"/>
        <v/>
      </c>
    </row>
    <row r="95" spans="1:40">
      <c r="A95" s="203"/>
      <c r="B95" s="203"/>
      <c r="C95" s="203"/>
      <c r="D95" s="203"/>
      <c r="E95" s="203"/>
      <c r="F95" s="203"/>
      <c r="G95" s="203"/>
      <c r="H95" s="203"/>
      <c r="I95" s="604" t="s">
        <v>150</v>
      </c>
      <c r="J95" s="605"/>
      <c r="K95" s="433" t="str">
        <f>IF(COUNTBLANK(K64:K93)=30,"",IF(COUNTBLANK(K64:K93)=29,"",STDEV(K64:K93)))</f>
        <v/>
      </c>
      <c r="L95" s="436" t="str">
        <f t="shared" ref="L95:AN95" si="11">IF(COUNTBLANK(L64:L93)=30,"",IF(COUNTBLANK(L64:L93)=29,"",STDEV(L64:L93)))</f>
        <v/>
      </c>
      <c r="M95" s="436" t="str">
        <f t="shared" si="11"/>
        <v/>
      </c>
      <c r="N95" s="436" t="str">
        <f t="shared" si="11"/>
        <v/>
      </c>
      <c r="O95" s="436" t="str">
        <f t="shared" si="11"/>
        <v/>
      </c>
      <c r="P95" s="436" t="str">
        <f t="shared" si="11"/>
        <v/>
      </c>
      <c r="Q95" s="448" t="str">
        <f t="shared" si="11"/>
        <v/>
      </c>
      <c r="R95" s="433" t="str">
        <f t="shared" si="11"/>
        <v/>
      </c>
      <c r="S95" s="433" t="str">
        <f t="shared" si="11"/>
        <v/>
      </c>
      <c r="T95" s="433" t="str">
        <f t="shared" si="11"/>
        <v/>
      </c>
      <c r="U95" s="436" t="str">
        <f t="shared" si="11"/>
        <v/>
      </c>
      <c r="V95" s="436" t="str">
        <f t="shared" si="11"/>
        <v/>
      </c>
      <c r="W95" s="436" t="str">
        <f t="shared" si="11"/>
        <v/>
      </c>
      <c r="X95" s="436" t="str">
        <f t="shared" si="11"/>
        <v/>
      </c>
      <c r="Y95" s="436" t="str">
        <f t="shared" si="11"/>
        <v/>
      </c>
      <c r="Z95" s="436" t="str">
        <f t="shared" si="11"/>
        <v/>
      </c>
      <c r="AA95" s="436" t="str">
        <f t="shared" si="11"/>
        <v/>
      </c>
      <c r="AB95" s="448" t="str">
        <f>IF(COUNTBLANK(AB64:AB93)=30,"",IF(COUNTBLANK(AB64:AB93)=29,"",STDEV(AB64:AB93)))</f>
        <v/>
      </c>
      <c r="AC95" s="228" t="str">
        <f t="shared" si="11"/>
        <v/>
      </c>
      <c r="AD95" s="448" t="str">
        <f t="shared" si="11"/>
        <v/>
      </c>
      <c r="AE95" s="495" t="str">
        <f t="shared" si="11"/>
        <v/>
      </c>
      <c r="AF95" s="448" t="str">
        <f t="shared" si="11"/>
        <v/>
      </c>
      <c r="AG95" s="495" t="str">
        <f t="shared" si="11"/>
        <v/>
      </c>
      <c r="AH95" s="448" t="str">
        <f t="shared" si="11"/>
        <v/>
      </c>
      <c r="AI95" s="448" t="str">
        <f t="shared" si="11"/>
        <v/>
      </c>
      <c r="AJ95" s="433" t="str">
        <f t="shared" si="11"/>
        <v/>
      </c>
      <c r="AK95" s="448" t="str">
        <f t="shared" si="11"/>
        <v/>
      </c>
      <c r="AL95" s="433" t="str">
        <f t="shared" si="11"/>
        <v/>
      </c>
      <c r="AM95" s="448" t="str">
        <f t="shared" si="11"/>
        <v/>
      </c>
      <c r="AN95" s="229" t="str">
        <f t="shared" si="11"/>
        <v/>
      </c>
    </row>
    <row r="96" spans="1:40">
      <c r="A96" s="203"/>
      <c r="B96" s="203"/>
      <c r="C96" s="203"/>
      <c r="D96" s="203"/>
      <c r="E96" s="203"/>
      <c r="F96" s="203"/>
      <c r="G96" s="203"/>
      <c r="H96" s="203"/>
      <c r="I96" s="604" t="s">
        <v>151</v>
      </c>
      <c r="J96" s="605"/>
      <c r="K96" s="433" t="str">
        <f>IF(COUNTBLANK(K64:K93)=30,"",MAX(K64:K93))</f>
        <v/>
      </c>
      <c r="L96" s="436" t="str">
        <f>IF(COUNTBLANK(L64:L93)=30,"",MIN(L64:L93))</f>
        <v/>
      </c>
      <c r="M96" s="436" t="str">
        <f t="shared" ref="M96:O96" si="12">IF(COUNTBLANK(M64:M93)=30,"",MIN(M64:M93))</f>
        <v/>
      </c>
      <c r="N96" s="436" t="str">
        <f t="shared" si="12"/>
        <v/>
      </c>
      <c r="O96" s="436" t="str">
        <f t="shared" si="12"/>
        <v/>
      </c>
      <c r="P96" s="436" t="str">
        <f>IF(COUNTBLANK(P64:P93)=30,"",MAX(P64:P93))</f>
        <v/>
      </c>
      <c r="Q96" s="430" t="str">
        <f>IF(COUNTBLANK(Q64:Q93)=30,"",MAX(Q64:Q93))</f>
        <v/>
      </c>
      <c r="R96" s="228" t="str">
        <f>IF(COUNTBLANK(R64:R93)=30,"",MIN(R64:R93))</f>
        <v/>
      </c>
      <c r="S96" s="433" t="str">
        <f t="shared" ref="S96" si="13">IF(COUNTBLANK(S64:S93)=30,"",MIN(S64:S93))</f>
        <v/>
      </c>
      <c r="T96" s="433" t="str">
        <f>IF(COUNTBLANK(T64:T93)=30,"",MAX(T64:T93))</f>
        <v/>
      </c>
      <c r="U96" s="436" t="str">
        <f t="shared" ref="U96:AN96" si="14">IF(COUNTBLANK(U64:U93)=30,"",MAX(U64:U93))</f>
        <v/>
      </c>
      <c r="V96" s="436" t="str">
        <f t="shared" si="14"/>
        <v/>
      </c>
      <c r="W96" s="436" t="str">
        <f t="shared" si="14"/>
        <v/>
      </c>
      <c r="X96" s="436" t="str">
        <f t="shared" si="14"/>
        <v/>
      </c>
      <c r="Y96" s="436" t="str">
        <f t="shared" si="14"/>
        <v/>
      </c>
      <c r="Z96" s="436" t="str">
        <f t="shared" si="14"/>
        <v/>
      </c>
      <c r="AA96" s="436" t="str">
        <f t="shared" si="14"/>
        <v/>
      </c>
      <c r="AB96" s="430" t="str">
        <f t="shared" si="14"/>
        <v/>
      </c>
      <c r="AC96" s="228" t="str">
        <f t="shared" si="14"/>
        <v/>
      </c>
      <c r="AD96" s="448" t="str">
        <f t="shared" si="14"/>
        <v/>
      </c>
      <c r="AE96" s="495" t="str">
        <f t="shared" si="14"/>
        <v/>
      </c>
      <c r="AF96" s="448" t="str">
        <f t="shared" si="14"/>
        <v/>
      </c>
      <c r="AG96" s="495" t="str">
        <f t="shared" si="14"/>
        <v/>
      </c>
      <c r="AH96" s="448" t="str">
        <f t="shared" si="14"/>
        <v/>
      </c>
      <c r="AI96" s="430" t="str">
        <f t="shared" si="14"/>
        <v/>
      </c>
      <c r="AJ96" s="433" t="str">
        <f t="shared" si="14"/>
        <v/>
      </c>
      <c r="AK96" s="430" t="str">
        <f t="shared" si="14"/>
        <v/>
      </c>
      <c r="AL96" s="433" t="str">
        <f t="shared" si="14"/>
        <v/>
      </c>
      <c r="AM96" s="430" t="str">
        <f t="shared" si="14"/>
        <v/>
      </c>
      <c r="AN96" s="229" t="str">
        <f t="shared" si="14"/>
        <v/>
      </c>
    </row>
    <row r="97" spans="1:40">
      <c r="A97" s="203"/>
      <c r="B97" s="203"/>
      <c r="C97" s="203"/>
      <c r="D97" s="203"/>
      <c r="E97" s="203"/>
      <c r="F97" s="203"/>
      <c r="G97" s="203"/>
      <c r="H97" s="203"/>
      <c r="I97" s="604" t="s">
        <v>152</v>
      </c>
      <c r="J97" s="605"/>
      <c r="K97" s="442" t="str">
        <f>IF(COUNTBLANK(K64:K93)=30,"",MIN(K64:K93))</f>
        <v/>
      </c>
      <c r="L97" s="441" t="str">
        <f>IF(COUNTBLANK(L64:L93)=30,"",MAX(L64:L93))</f>
        <v/>
      </c>
      <c r="M97" s="441" t="str">
        <f t="shared" ref="M97:O97" si="15">IF(COUNTBLANK(M64:M93)=30,"",MAX(M64:M93))</f>
        <v/>
      </c>
      <c r="N97" s="441" t="str">
        <f t="shared" si="15"/>
        <v/>
      </c>
      <c r="O97" s="441" t="str">
        <f t="shared" si="15"/>
        <v/>
      </c>
      <c r="P97" s="441" t="str">
        <f>IF(COUNTBLANK(P64:P93)=30,"",MIN(P64:P93))</f>
        <v/>
      </c>
      <c r="Q97" s="438" t="str">
        <f>IF(COUNTBLANK(Q64:Q93)=30,"",MIN(Q64:Q93))</f>
        <v/>
      </c>
      <c r="R97" s="453" t="str">
        <f>IF(COUNTBLANK(R64:R93)=30,"",MAX(R64:R93))</f>
        <v/>
      </c>
      <c r="S97" s="442" t="str">
        <f t="shared" ref="S97" si="16">IF(COUNTBLANK(S64:S93)=30,"",MAX(S64:S93))</f>
        <v/>
      </c>
      <c r="T97" s="442" t="str">
        <f>IF(COUNTBLANK(T64:T93)=30,"",MIN(T64:T93))</f>
        <v/>
      </c>
      <c r="U97" s="441" t="str">
        <f t="shared" ref="U97:AN97" si="17">IF(COUNTBLANK(U64:U93)=30,"",MIN(U64:U93))</f>
        <v/>
      </c>
      <c r="V97" s="441" t="str">
        <f t="shared" si="17"/>
        <v/>
      </c>
      <c r="W97" s="441" t="str">
        <f t="shared" si="17"/>
        <v/>
      </c>
      <c r="X97" s="441" t="str">
        <f t="shared" si="17"/>
        <v/>
      </c>
      <c r="Y97" s="441" t="str">
        <f t="shared" si="17"/>
        <v/>
      </c>
      <c r="Z97" s="441" t="str">
        <f t="shared" si="17"/>
        <v/>
      </c>
      <c r="AA97" s="441" t="str">
        <f t="shared" si="17"/>
        <v/>
      </c>
      <c r="AB97" s="438" t="str">
        <f t="shared" si="17"/>
        <v/>
      </c>
      <c r="AC97" s="453" t="str">
        <f t="shared" si="17"/>
        <v/>
      </c>
      <c r="AD97" s="491" t="str">
        <f t="shared" si="17"/>
        <v/>
      </c>
      <c r="AE97" s="451" t="str">
        <f t="shared" si="17"/>
        <v/>
      </c>
      <c r="AF97" s="491" t="str">
        <f t="shared" si="17"/>
        <v/>
      </c>
      <c r="AG97" s="451" t="str">
        <f t="shared" si="17"/>
        <v/>
      </c>
      <c r="AH97" s="491" t="str">
        <f t="shared" si="17"/>
        <v/>
      </c>
      <c r="AI97" s="438" t="str">
        <f t="shared" si="17"/>
        <v/>
      </c>
      <c r="AJ97" s="442" t="str">
        <f t="shared" si="17"/>
        <v/>
      </c>
      <c r="AK97" s="438" t="str">
        <f t="shared" si="17"/>
        <v/>
      </c>
      <c r="AL97" s="442" t="str">
        <f t="shared" si="17"/>
        <v/>
      </c>
      <c r="AM97" s="451" t="str">
        <f t="shared" si="17"/>
        <v/>
      </c>
      <c r="AN97" s="428" t="str">
        <f t="shared" si="17"/>
        <v/>
      </c>
    </row>
    <row r="98" spans="1:40">
      <c r="A98" s="203"/>
      <c r="B98" s="203"/>
      <c r="C98" s="203"/>
      <c r="D98" s="203"/>
      <c r="E98" s="203"/>
      <c r="F98" s="203"/>
      <c r="G98" s="203"/>
      <c r="H98" s="203"/>
      <c r="I98" s="604" t="s">
        <v>153</v>
      </c>
      <c r="J98" s="605"/>
      <c r="K98" s="433" t="str">
        <f>IF(COUNTBLANK(K64:K93)=30,"",MEDIAN(K64:K93))</f>
        <v/>
      </c>
      <c r="L98" s="436" t="str">
        <f t="shared" ref="L98:AN98" si="18">IF(COUNTBLANK(L64:L93)=30,"",MEDIAN(L64:L93))</f>
        <v/>
      </c>
      <c r="M98" s="436" t="str">
        <f t="shared" si="18"/>
        <v/>
      </c>
      <c r="N98" s="436" t="str">
        <f t="shared" si="18"/>
        <v/>
      </c>
      <c r="O98" s="436" t="str">
        <f t="shared" si="18"/>
        <v/>
      </c>
      <c r="P98" s="436" t="str">
        <f t="shared" si="18"/>
        <v/>
      </c>
      <c r="Q98" s="430" t="str">
        <f t="shared" si="18"/>
        <v/>
      </c>
      <c r="R98" s="228" t="str">
        <f t="shared" si="18"/>
        <v/>
      </c>
      <c r="S98" s="433" t="str">
        <f t="shared" si="18"/>
        <v/>
      </c>
      <c r="T98" s="433" t="str">
        <f t="shared" si="18"/>
        <v/>
      </c>
      <c r="U98" s="436" t="str">
        <f t="shared" si="18"/>
        <v/>
      </c>
      <c r="V98" s="436" t="str">
        <f t="shared" si="18"/>
        <v/>
      </c>
      <c r="W98" s="436" t="str">
        <f t="shared" si="18"/>
        <v/>
      </c>
      <c r="X98" s="436" t="str">
        <f t="shared" si="18"/>
        <v/>
      </c>
      <c r="Y98" s="436" t="str">
        <f t="shared" si="18"/>
        <v/>
      </c>
      <c r="Z98" s="436" t="str">
        <f t="shared" si="18"/>
        <v/>
      </c>
      <c r="AA98" s="436" t="str">
        <f t="shared" si="18"/>
        <v/>
      </c>
      <c r="AB98" s="430" t="str">
        <f t="shared" si="18"/>
        <v/>
      </c>
      <c r="AC98" s="228" t="str">
        <f t="shared" si="18"/>
        <v/>
      </c>
      <c r="AD98" s="448" t="str">
        <f t="shared" si="18"/>
        <v/>
      </c>
      <c r="AE98" s="495" t="str">
        <f t="shared" si="18"/>
        <v/>
      </c>
      <c r="AF98" s="448" t="str">
        <f t="shared" si="18"/>
        <v/>
      </c>
      <c r="AG98" s="495" t="str">
        <f t="shared" si="18"/>
        <v/>
      </c>
      <c r="AH98" s="448" t="str">
        <f t="shared" si="18"/>
        <v/>
      </c>
      <c r="AI98" s="430" t="str">
        <f t="shared" si="18"/>
        <v/>
      </c>
      <c r="AJ98" s="433" t="str">
        <f t="shared" si="18"/>
        <v/>
      </c>
      <c r="AK98" s="430" t="str">
        <f t="shared" si="18"/>
        <v/>
      </c>
      <c r="AL98" s="433" t="str">
        <f t="shared" si="18"/>
        <v/>
      </c>
      <c r="AM98" s="430" t="str">
        <f t="shared" si="18"/>
        <v/>
      </c>
      <c r="AN98" s="229" t="str">
        <f t="shared" si="18"/>
        <v/>
      </c>
    </row>
    <row r="99" spans="1:40" ht="14.25" thickBot="1">
      <c r="A99" s="203"/>
      <c r="B99" s="203"/>
      <c r="C99" s="203"/>
      <c r="D99" s="203"/>
      <c r="E99" s="203"/>
      <c r="F99" s="203"/>
      <c r="G99" s="203"/>
      <c r="H99" s="203"/>
      <c r="I99" s="600" t="s">
        <v>154</v>
      </c>
      <c r="J99" s="601"/>
      <c r="K99" s="434" t="str">
        <f>IF(COUNTBLANK(K64:K93)=30,"",IF(COUNTBLANK(K64:K93)=29,"",VAR(K64:K93)))</f>
        <v/>
      </c>
      <c r="L99" s="437" t="str">
        <f t="shared" ref="L99:AN99" si="19">IF(COUNTBLANK(L64:L93)=30,"",IF(COUNTBLANK(L64:L93)=29,"",VAR(L64:L93)))</f>
        <v/>
      </c>
      <c r="M99" s="437" t="str">
        <f t="shared" si="19"/>
        <v/>
      </c>
      <c r="N99" s="437" t="str">
        <f t="shared" si="19"/>
        <v/>
      </c>
      <c r="O99" s="437" t="str">
        <f t="shared" si="19"/>
        <v/>
      </c>
      <c r="P99" s="437" t="str">
        <f t="shared" si="19"/>
        <v/>
      </c>
      <c r="Q99" s="449" t="str">
        <f t="shared" si="19"/>
        <v/>
      </c>
      <c r="R99" s="434" t="str">
        <f t="shared" si="19"/>
        <v/>
      </c>
      <c r="S99" s="434" t="str">
        <f t="shared" si="19"/>
        <v/>
      </c>
      <c r="T99" s="434" t="str">
        <f t="shared" si="19"/>
        <v/>
      </c>
      <c r="U99" s="437" t="str">
        <f t="shared" si="19"/>
        <v/>
      </c>
      <c r="V99" s="437" t="str">
        <f t="shared" si="19"/>
        <v/>
      </c>
      <c r="W99" s="437" t="str">
        <f t="shared" si="19"/>
        <v/>
      </c>
      <c r="X99" s="437" t="str">
        <f t="shared" si="19"/>
        <v/>
      </c>
      <c r="Y99" s="437" t="str">
        <f t="shared" si="19"/>
        <v/>
      </c>
      <c r="Z99" s="437" t="str">
        <f t="shared" si="19"/>
        <v/>
      </c>
      <c r="AA99" s="437" t="str">
        <f>IF(COUNTBLANK(AA64:AA93)=30,"",IF(COUNTBLANK(AA64:AA93)=29,"",VAR(AA64:AA93)))</f>
        <v/>
      </c>
      <c r="AB99" s="449" t="str">
        <f t="shared" si="19"/>
        <v/>
      </c>
      <c r="AC99" s="434" t="str">
        <f t="shared" si="19"/>
        <v/>
      </c>
      <c r="AD99" s="434" t="str">
        <f t="shared" si="19"/>
        <v/>
      </c>
      <c r="AE99" s="440" t="str">
        <f t="shared" si="19"/>
        <v/>
      </c>
      <c r="AF99" s="449" t="str">
        <f t="shared" si="19"/>
        <v/>
      </c>
      <c r="AG99" s="440" t="str">
        <f t="shared" si="19"/>
        <v/>
      </c>
      <c r="AH99" s="439" t="str">
        <f t="shared" si="19"/>
        <v/>
      </c>
      <c r="AI99" s="440" t="str">
        <f t="shared" si="19"/>
        <v/>
      </c>
      <c r="AJ99" s="434" t="str">
        <f t="shared" si="19"/>
        <v/>
      </c>
      <c r="AK99" s="449" t="str">
        <f t="shared" si="19"/>
        <v/>
      </c>
      <c r="AL99" s="434" t="str">
        <f t="shared" si="19"/>
        <v/>
      </c>
      <c r="AM99" s="449" t="str">
        <f t="shared" si="19"/>
        <v/>
      </c>
      <c r="AN99" s="231" t="str">
        <f t="shared" si="19"/>
        <v/>
      </c>
    </row>
    <row r="100" spans="1:40">
      <c r="I100" s="444"/>
    </row>
  </sheetData>
  <sheetProtection password="AC76" sheet="1" objects="1" scenarios="1"/>
  <mergeCells count="98">
    <mergeCell ref="AL59:AM60"/>
    <mergeCell ref="AN59:AN60"/>
    <mergeCell ref="AF60:AG60"/>
    <mergeCell ref="AH60:AI60"/>
    <mergeCell ref="C7:F7"/>
    <mergeCell ref="I49:J49"/>
    <mergeCell ref="A51:E51"/>
    <mergeCell ref="J59:J63"/>
    <mergeCell ref="K59:Q60"/>
    <mergeCell ref="P61:Q61"/>
    <mergeCell ref="Q11:R11"/>
    <mergeCell ref="U11:V11"/>
    <mergeCell ref="W11:Y11"/>
    <mergeCell ref="Z11:AB11"/>
    <mergeCell ref="AI11:AJ11"/>
    <mergeCell ref="AM10:AN10"/>
    <mergeCell ref="A1:F1"/>
    <mergeCell ref="A6:B6"/>
    <mergeCell ref="C3:F3"/>
    <mergeCell ref="C4:F4"/>
    <mergeCell ref="C5:F5"/>
    <mergeCell ref="C6:F6"/>
    <mergeCell ref="A5:B5"/>
    <mergeCell ref="A3:B3"/>
    <mergeCell ref="A4:B4"/>
    <mergeCell ref="A7:B7"/>
    <mergeCell ref="A9:A13"/>
    <mergeCell ref="B9:B13"/>
    <mergeCell ref="C9:C13"/>
    <mergeCell ref="D9:D13"/>
    <mergeCell ref="AW11:AX11"/>
    <mergeCell ref="I44:J44"/>
    <mergeCell ref="I45:J45"/>
    <mergeCell ref="AQ10:AR10"/>
    <mergeCell ref="S9:T10"/>
    <mergeCell ref="S11:T11"/>
    <mergeCell ref="AK10:AL10"/>
    <mergeCell ref="W9:AL9"/>
    <mergeCell ref="AS9:AT10"/>
    <mergeCell ref="AU9:AX10"/>
    <mergeCell ref="AO10:AP10"/>
    <mergeCell ref="AK11:AL11"/>
    <mergeCell ref="AC11:AE11"/>
    <mergeCell ref="AM11:AN11"/>
    <mergeCell ref="AF11:AH11"/>
    <mergeCell ref="W10:AJ10"/>
    <mergeCell ref="A53:B53"/>
    <mergeCell ref="C53:E53"/>
    <mergeCell ref="AQ11:AR11"/>
    <mergeCell ref="AU11:AV11"/>
    <mergeCell ref="F9:F13"/>
    <mergeCell ref="G9:G13"/>
    <mergeCell ref="H9:H13"/>
    <mergeCell ref="I9:I13"/>
    <mergeCell ref="J9:J13"/>
    <mergeCell ref="K9:R10"/>
    <mergeCell ref="I46:J46"/>
    <mergeCell ref="I47:J47"/>
    <mergeCell ref="I48:J48"/>
    <mergeCell ref="E9:E13"/>
    <mergeCell ref="AM9:AR9"/>
    <mergeCell ref="U9:V10"/>
    <mergeCell ref="F59:F63"/>
    <mergeCell ref="A54:B54"/>
    <mergeCell ref="C54:E54"/>
    <mergeCell ref="A55:B55"/>
    <mergeCell ref="C55:E55"/>
    <mergeCell ref="A56:B56"/>
    <mergeCell ref="C56:E56"/>
    <mergeCell ref="A59:A63"/>
    <mergeCell ref="B59:B63"/>
    <mergeCell ref="C59:C63"/>
    <mergeCell ref="D59:D63"/>
    <mergeCell ref="E59:E63"/>
    <mergeCell ref="A57:B57"/>
    <mergeCell ref="C57:E57"/>
    <mergeCell ref="AJ59:AK60"/>
    <mergeCell ref="R59:R60"/>
    <mergeCell ref="T61:U61"/>
    <mergeCell ref="V61:W61"/>
    <mergeCell ref="X61:Y61"/>
    <mergeCell ref="AD61:AE61"/>
    <mergeCell ref="AH61:AI61"/>
    <mergeCell ref="Z61:AA61"/>
    <mergeCell ref="T60:AB60"/>
    <mergeCell ref="AD60:AE60"/>
    <mergeCell ref="AD59:AI59"/>
    <mergeCell ref="S59:S60"/>
    <mergeCell ref="T59:AC59"/>
    <mergeCell ref="I99:J99"/>
    <mergeCell ref="G59:G63"/>
    <mergeCell ref="H59:H63"/>
    <mergeCell ref="I59:I63"/>
    <mergeCell ref="I94:J94"/>
    <mergeCell ref="I95:J95"/>
    <mergeCell ref="I96:J96"/>
    <mergeCell ref="I97:J97"/>
    <mergeCell ref="I98:J98"/>
  </mergeCells>
  <phoneticPr fontId="38"/>
  <pageMargins left="0.7" right="0.7" top="0.75" bottom="0.75" header="0.3" footer="0.3"/>
  <pageSetup paperSize="9" orientation="portrait" horizontalDpi="1200" verticalDpi="1200" r:id="rId1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>
  <sheetPr codeName="Sheet4"/>
  <dimension ref="A1:BR47"/>
  <sheetViews>
    <sheetView workbookViewId="0">
      <selection sqref="A1:X1"/>
    </sheetView>
  </sheetViews>
  <sheetFormatPr defaultColWidth="8.875" defaultRowHeight="13.5"/>
  <cols>
    <col min="1" max="1" width="3.375" bestFit="1" customWidth="1"/>
    <col min="2" max="2" width="9.125" customWidth="1"/>
    <col min="3" max="3" width="4.125" bestFit="1" customWidth="1"/>
    <col min="4" max="4" width="9.125" customWidth="1"/>
    <col min="5" max="5" width="5.25" bestFit="1" customWidth="1"/>
    <col min="6" max="6" width="4.5" bestFit="1" customWidth="1"/>
    <col min="7" max="24" width="5.375" customWidth="1"/>
    <col min="25" max="25" width="0.875" customWidth="1"/>
    <col min="26" max="26" width="3.375" customWidth="1"/>
    <col min="27" max="27" width="9.125" customWidth="1"/>
    <col min="28" max="28" width="11.625" bestFit="1" customWidth="1"/>
    <col min="29" max="30" width="4.125" bestFit="1" customWidth="1"/>
    <col min="31" max="31" width="8.375" bestFit="1" customWidth="1"/>
    <col min="32" max="32" width="8.625" customWidth="1"/>
    <col min="33" max="33" width="5.375" customWidth="1"/>
    <col min="34" max="34" width="8" bestFit="1" customWidth="1"/>
    <col min="35" max="35" width="5.25" bestFit="1" customWidth="1"/>
    <col min="36" max="36" width="5.375" customWidth="1"/>
    <col min="37" max="37" width="4.5" bestFit="1" customWidth="1"/>
    <col min="38" max="38" width="7" bestFit="1" customWidth="1"/>
    <col min="39" max="39" width="8.375" bestFit="1" customWidth="1"/>
    <col min="40" max="45" width="6.625" customWidth="1"/>
    <col min="46" max="46" width="0.625" customWidth="1"/>
    <col min="47" max="47" width="3.125" customWidth="1"/>
    <col min="48" max="48" width="9.125" customWidth="1"/>
    <col min="49" max="49" width="4.125" customWidth="1"/>
    <col min="50" max="50" width="9.125" customWidth="1"/>
    <col min="51" max="51" width="5.125" customWidth="1"/>
    <col min="52" max="52" width="4.5" customWidth="1"/>
    <col min="53" max="69" width="5.375" customWidth="1"/>
    <col min="70" max="71" width="5.625" customWidth="1"/>
  </cols>
  <sheetData>
    <row r="1" spans="1:70">
      <c r="A1" s="663" t="str">
        <f>IF(表示変換!A1="","",表示変換!A1)&amp;"　"&amp;"（８００点満点）"</f>
        <v>●●チームバレーボール体力指数　（８００点満点）</v>
      </c>
      <c r="B1" s="663"/>
      <c r="C1" s="663"/>
      <c r="D1" s="663"/>
      <c r="E1" s="663"/>
      <c r="F1" s="663"/>
      <c r="G1" s="663"/>
      <c r="H1" s="663"/>
      <c r="I1" s="663"/>
      <c r="J1" s="663"/>
      <c r="K1" s="663"/>
      <c r="L1" s="663"/>
      <c r="M1" s="663"/>
      <c r="N1" s="663"/>
      <c r="O1" s="663"/>
      <c r="P1" s="663"/>
      <c r="Q1" s="663"/>
      <c r="R1" s="663"/>
      <c r="S1" s="663"/>
      <c r="T1" s="663"/>
      <c r="U1" s="663"/>
      <c r="V1" s="663"/>
      <c r="W1" s="663"/>
      <c r="X1" s="663"/>
      <c r="Z1" s="627" t="str">
        <f>IF(表示変換!A1="","",表示変換!A1)</f>
        <v>●●チームバレーボール体力指数</v>
      </c>
      <c r="AA1" s="627"/>
      <c r="AB1" s="627"/>
      <c r="AC1" s="627"/>
      <c r="AD1" s="627"/>
      <c r="AE1" s="627"/>
      <c r="AF1" s="627"/>
      <c r="AG1" s="627"/>
      <c r="AH1" s="627"/>
      <c r="AI1" s="627"/>
      <c r="AJ1" s="627"/>
      <c r="AK1" s="627"/>
      <c r="AL1" s="627"/>
      <c r="AM1" s="627"/>
      <c r="AN1" s="627"/>
      <c r="AO1" s="627"/>
      <c r="AP1" s="627"/>
      <c r="AQ1" s="627"/>
      <c r="AR1" s="627"/>
      <c r="AS1" s="627"/>
      <c r="AT1" s="127"/>
      <c r="AU1" s="627" t="str">
        <f>IF(表示変換!A1="","",表示変換!A1)&amp;"　"&amp;"（順位）"</f>
        <v>●●チームバレーボール体力指数　（順位）</v>
      </c>
      <c r="AV1" s="627"/>
      <c r="AW1" s="627"/>
      <c r="AX1" s="627"/>
      <c r="AY1" s="627"/>
      <c r="AZ1" s="627"/>
      <c r="BA1" s="627"/>
      <c r="BB1" s="627"/>
      <c r="BC1" s="627"/>
      <c r="BD1" s="627"/>
      <c r="BE1" s="627"/>
      <c r="BF1" s="627"/>
      <c r="BG1" s="627"/>
      <c r="BH1" s="627"/>
      <c r="BI1" s="627"/>
      <c r="BJ1" s="627"/>
      <c r="BK1" s="627"/>
      <c r="BL1" s="627"/>
      <c r="BM1" s="627"/>
      <c r="BN1" s="627"/>
      <c r="BO1" s="627"/>
      <c r="BP1" s="627"/>
      <c r="BQ1" s="627"/>
      <c r="BR1" s="627"/>
    </row>
    <row r="2" spans="1:70">
      <c r="A2" s="664" t="str">
        <f>IF(表示変換!A2="","",表示変換!A2)&amp;"     "&amp;"フォーマット作成者　：　Komuro Consulting Group　小室匡史"</f>
        <v>2016.01.01　●●トレーニングセンター     フォーマット作成者　：　Komuro Consulting Group　小室匡史</v>
      </c>
      <c r="B2" s="664"/>
      <c r="C2" s="664"/>
      <c r="D2" s="664"/>
      <c r="E2" s="664"/>
      <c r="F2" s="664"/>
      <c r="G2" s="664"/>
      <c r="H2" s="664"/>
      <c r="I2" s="664"/>
      <c r="J2" s="664"/>
      <c r="K2" s="664"/>
      <c r="L2" s="664"/>
      <c r="M2" s="664"/>
      <c r="N2" s="664"/>
      <c r="O2" s="664"/>
      <c r="P2" s="664"/>
      <c r="Q2" s="664"/>
      <c r="R2" s="664"/>
      <c r="S2" s="664"/>
      <c r="T2" s="664"/>
      <c r="U2" s="664"/>
      <c r="V2" s="664"/>
      <c r="W2" s="664"/>
      <c r="X2" s="664"/>
      <c r="Z2" s="628" t="str">
        <f>IF(表示変換!A2="","",表示変換!A2)&amp;"     "&amp;"フォーマット作成者　：　Komuro Consulting Group　小室匡史"</f>
        <v>2016.01.01　●●トレーニングセンター     フォーマット作成者　：　Komuro Consulting Group　小室匡史</v>
      </c>
      <c r="AA2" s="628"/>
      <c r="AB2" s="628"/>
      <c r="AC2" s="628"/>
      <c r="AD2" s="628"/>
      <c r="AE2" s="628"/>
      <c r="AF2" s="628"/>
      <c r="AG2" s="628"/>
      <c r="AH2" s="628"/>
      <c r="AI2" s="628"/>
      <c r="AJ2" s="628"/>
      <c r="AK2" s="628"/>
      <c r="AL2" s="628"/>
      <c r="AM2" s="628"/>
      <c r="AN2" s="628"/>
      <c r="AO2" s="628"/>
      <c r="AP2" s="628"/>
      <c r="AQ2" s="628"/>
      <c r="AR2" s="628"/>
      <c r="AS2" s="628"/>
      <c r="AT2" s="130"/>
      <c r="AU2" s="628" t="str">
        <f>IF(表示変換!A2="","",表示変換!A2)&amp;"     "&amp;"フォーマット作成者　：　Komuro Consulting Group　小室匡史"</f>
        <v>2016.01.01　●●トレーニングセンター     フォーマット作成者　：　Komuro Consulting Group　小室匡史</v>
      </c>
      <c r="AV2" s="628"/>
      <c r="AW2" s="628"/>
      <c r="AX2" s="628"/>
      <c r="AY2" s="628"/>
      <c r="AZ2" s="628"/>
      <c r="BA2" s="628"/>
      <c r="BB2" s="628"/>
      <c r="BC2" s="628"/>
      <c r="BD2" s="628"/>
      <c r="BE2" s="628"/>
      <c r="BF2" s="628"/>
      <c r="BG2" s="628"/>
      <c r="BH2" s="628"/>
      <c r="BI2" s="628"/>
      <c r="BJ2" s="628"/>
      <c r="BK2" s="628"/>
      <c r="BL2" s="628"/>
      <c r="BM2" s="628"/>
      <c r="BN2" s="628"/>
      <c r="BO2" s="628"/>
      <c r="BP2" s="628"/>
      <c r="BQ2" s="628"/>
      <c r="BR2" s="628"/>
    </row>
    <row r="3" spans="1:70">
      <c r="A3" s="633" t="s">
        <v>33</v>
      </c>
      <c r="B3" s="634" t="s">
        <v>46</v>
      </c>
      <c r="C3" s="634" t="s">
        <v>47</v>
      </c>
      <c r="D3" s="599" t="s">
        <v>255</v>
      </c>
      <c r="E3" s="634" t="s">
        <v>55</v>
      </c>
      <c r="F3" s="647" t="s">
        <v>13</v>
      </c>
      <c r="G3" s="643" t="s">
        <v>48</v>
      </c>
      <c r="H3" s="642"/>
      <c r="I3" s="643" t="s">
        <v>49</v>
      </c>
      <c r="J3" s="642"/>
      <c r="K3" s="643" t="s">
        <v>275</v>
      </c>
      <c r="L3" s="642"/>
      <c r="M3" s="643" t="s">
        <v>50</v>
      </c>
      <c r="N3" s="642"/>
      <c r="O3" s="638" t="s">
        <v>59</v>
      </c>
      <c r="P3" s="639"/>
      <c r="Q3" s="638" t="s">
        <v>51</v>
      </c>
      <c r="R3" s="639"/>
      <c r="S3" s="638" t="s">
        <v>52</v>
      </c>
      <c r="T3" s="639"/>
      <c r="U3" s="638" t="s">
        <v>261</v>
      </c>
      <c r="V3" s="642"/>
      <c r="W3" s="46" t="s">
        <v>34</v>
      </c>
      <c r="X3" s="47" t="s">
        <v>64</v>
      </c>
      <c r="Z3" s="633" t="s">
        <v>33</v>
      </c>
      <c r="AA3" s="634" t="s">
        <v>46</v>
      </c>
      <c r="AB3" s="634" t="s">
        <v>69</v>
      </c>
      <c r="AC3" s="634" t="s">
        <v>70</v>
      </c>
      <c r="AD3" s="634" t="s">
        <v>47</v>
      </c>
      <c r="AE3" s="634" t="s">
        <v>71</v>
      </c>
      <c r="AF3" s="599" t="s">
        <v>256</v>
      </c>
      <c r="AG3" s="634" t="s">
        <v>72</v>
      </c>
      <c r="AH3" s="634" t="s">
        <v>73</v>
      </c>
      <c r="AI3" s="634" t="s">
        <v>55</v>
      </c>
      <c r="AJ3" s="634" t="s">
        <v>13</v>
      </c>
      <c r="AK3" s="644" t="s">
        <v>74</v>
      </c>
      <c r="AL3" s="632" t="s">
        <v>143</v>
      </c>
      <c r="AM3" s="640" t="s">
        <v>145</v>
      </c>
      <c r="AN3" s="135" t="s">
        <v>34</v>
      </c>
      <c r="AO3" s="135" t="s">
        <v>64</v>
      </c>
      <c r="AP3" s="629" t="s">
        <v>79</v>
      </c>
      <c r="AQ3" s="630"/>
      <c r="AR3" s="630"/>
      <c r="AS3" s="631"/>
      <c r="AT3" s="129"/>
      <c r="AU3" s="633" t="s">
        <v>75</v>
      </c>
      <c r="AV3" s="634" t="s">
        <v>76</v>
      </c>
      <c r="AW3" s="635" t="s">
        <v>77</v>
      </c>
      <c r="AX3" s="599" t="s">
        <v>256</v>
      </c>
      <c r="AY3" s="634" t="s">
        <v>11</v>
      </c>
      <c r="AZ3" s="634" t="s">
        <v>13</v>
      </c>
      <c r="BA3" s="647" t="s">
        <v>78</v>
      </c>
      <c r="BB3" s="643" t="s">
        <v>48</v>
      </c>
      <c r="BC3" s="642"/>
      <c r="BD3" s="643" t="s">
        <v>49</v>
      </c>
      <c r="BE3" s="642"/>
      <c r="BF3" s="643" t="s">
        <v>275</v>
      </c>
      <c r="BG3" s="642"/>
      <c r="BH3" s="643" t="s">
        <v>50</v>
      </c>
      <c r="BI3" s="642"/>
      <c r="BJ3" s="638" t="s">
        <v>59</v>
      </c>
      <c r="BK3" s="639"/>
      <c r="BL3" s="638" t="s">
        <v>51</v>
      </c>
      <c r="BM3" s="639"/>
      <c r="BN3" s="638" t="s">
        <v>52</v>
      </c>
      <c r="BO3" s="639"/>
      <c r="BP3" s="638" t="s">
        <v>61</v>
      </c>
      <c r="BQ3" s="642"/>
      <c r="BR3" s="47" t="s">
        <v>64</v>
      </c>
    </row>
    <row r="4" spans="1:70">
      <c r="A4" s="633"/>
      <c r="B4" s="527"/>
      <c r="C4" s="527"/>
      <c r="D4" s="599"/>
      <c r="E4" s="527"/>
      <c r="F4" s="648"/>
      <c r="G4" s="1" t="s">
        <v>36</v>
      </c>
      <c r="H4" s="48" t="s">
        <v>37</v>
      </c>
      <c r="I4" s="1" t="s">
        <v>36</v>
      </c>
      <c r="J4" s="48" t="s">
        <v>37</v>
      </c>
      <c r="K4" s="1" t="s">
        <v>36</v>
      </c>
      <c r="L4" s="48" t="s">
        <v>37</v>
      </c>
      <c r="M4" s="1" t="s">
        <v>36</v>
      </c>
      <c r="N4" s="48" t="s">
        <v>37</v>
      </c>
      <c r="O4" s="1" t="s">
        <v>36</v>
      </c>
      <c r="P4" s="48" t="s">
        <v>37</v>
      </c>
      <c r="Q4" s="1" t="s">
        <v>36</v>
      </c>
      <c r="R4" s="48" t="s">
        <v>37</v>
      </c>
      <c r="S4" s="1" t="s">
        <v>36</v>
      </c>
      <c r="T4" s="48" t="s">
        <v>37</v>
      </c>
      <c r="U4" s="1" t="s">
        <v>36</v>
      </c>
      <c r="V4" s="48" t="s">
        <v>37</v>
      </c>
      <c r="W4" s="49"/>
      <c r="X4" s="50"/>
      <c r="Z4" s="633"/>
      <c r="AA4" s="527"/>
      <c r="AB4" s="527"/>
      <c r="AC4" s="527"/>
      <c r="AD4" s="527"/>
      <c r="AE4" s="527"/>
      <c r="AF4" s="599"/>
      <c r="AG4" s="527"/>
      <c r="AH4" s="527"/>
      <c r="AI4" s="527"/>
      <c r="AJ4" s="527"/>
      <c r="AK4" s="645"/>
      <c r="AL4" s="589"/>
      <c r="AM4" s="594"/>
      <c r="AN4" s="136"/>
      <c r="AO4" s="141"/>
      <c r="AP4" s="142"/>
      <c r="AQ4" s="139"/>
      <c r="AR4" s="139"/>
      <c r="AS4" s="140"/>
      <c r="AT4" s="129"/>
      <c r="AU4" s="633"/>
      <c r="AV4" s="527"/>
      <c r="AW4" s="636"/>
      <c r="AX4" s="599"/>
      <c r="AY4" s="527"/>
      <c r="AZ4" s="527"/>
      <c r="BA4" s="648"/>
      <c r="BB4" s="1" t="s">
        <v>36</v>
      </c>
      <c r="BC4" s="48" t="s">
        <v>35</v>
      </c>
      <c r="BD4" s="1" t="s">
        <v>36</v>
      </c>
      <c r="BE4" s="48" t="s">
        <v>35</v>
      </c>
      <c r="BF4" s="1" t="s">
        <v>36</v>
      </c>
      <c r="BG4" s="48" t="s">
        <v>35</v>
      </c>
      <c r="BH4" s="1" t="s">
        <v>36</v>
      </c>
      <c r="BI4" s="48" t="s">
        <v>35</v>
      </c>
      <c r="BJ4" s="1" t="s">
        <v>36</v>
      </c>
      <c r="BK4" s="48" t="s">
        <v>35</v>
      </c>
      <c r="BL4" s="1" t="s">
        <v>36</v>
      </c>
      <c r="BM4" s="48" t="s">
        <v>35</v>
      </c>
      <c r="BN4" s="1" t="s">
        <v>36</v>
      </c>
      <c r="BO4" s="48" t="s">
        <v>35</v>
      </c>
      <c r="BP4" s="1" t="s">
        <v>36</v>
      </c>
      <c r="BQ4" s="48" t="s">
        <v>35</v>
      </c>
      <c r="BR4" s="90"/>
    </row>
    <row r="5" spans="1:70">
      <c r="A5" s="633"/>
      <c r="B5" s="528"/>
      <c r="C5" s="528"/>
      <c r="D5" s="599"/>
      <c r="E5" s="528"/>
      <c r="F5" s="649"/>
      <c r="G5" s="2" t="str">
        <f>IF(表示変換!N5="","",表示変換!N5)</f>
        <v>sec</v>
      </c>
      <c r="H5" s="51" t="s">
        <v>38</v>
      </c>
      <c r="I5" s="2" t="str">
        <f>IF(表示変換!O5="","",表示変換!O5)</f>
        <v>sec</v>
      </c>
      <c r="J5" s="51" t="s">
        <v>38</v>
      </c>
      <c r="K5" s="2" t="str">
        <f>IF(表示変換!P5="","",表示変換!P5)</f>
        <v>m</v>
      </c>
      <c r="L5" s="51" t="s">
        <v>38</v>
      </c>
      <c r="M5" s="2" t="str">
        <f>IF(表示変換!Q5="","",表示変換!Q5)</f>
        <v>cm</v>
      </c>
      <c r="N5" s="51" t="s">
        <v>38</v>
      </c>
      <c r="O5" s="2" t="str">
        <f>IF(表示変換!R5="","",表示変換!R5)</f>
        <v>cm</v>
      </c>
      <c r="P5" s="51" t="s">
        <v>38</v>
      </c>
      <c r="Q5" s="2" t="str">
        <f>IF(表示変換!S5="","",表示変換!S5)</f>
        <v>m</v>
      </c>
      <c r="R5" s="51" t="s">
        <v>38</v>
      </c>
      <c r="S5" s="2" t="str">
        <f>IF(表示変換!T5="","",表示変換!T5)</f>
        <v>回</v>
      </c>
      <c r="T5" s="51" t="s">
        <v>38</v>
      </c>
      <c r="U5" s="2" t="str">
        <f>IF(表示変換!U5="","",表示変換!U5)</f>
        <v>m</v>
      </c>
      <c r="V5" s="51" t="s">
        <v>38</v>
      </c>
      <c r="W5" s="52" t="s">
        <v>39</v>
      </c>
      <c r="X5" s="53" t="s">
        <v>40</v>
      </c>
      <c r="Z5" s="633"/>
      <c r="AA5" s="528"/>
      <c r="AB5" s="528"/>
      <c r="AC5" s="528"/>
      <c r="AD5" s="528"/>
      <c r="AE5" s="528"/>
      <c r="AF5" s="599"/>
      <c r="AG5" s="528"/>
      <c r="AH5" s="528"/>
      <c r="AI5" s="528"/>
      <c r="AJ5" s="528"/>
      <c r="AK5" s="646"/>
      <c r="AL5" s="590"/>
      <c r="AM5" s="641"/>
      <c r="AN5" s="137" t="s">
        <v>39</v>
      </c>
      <c r="AO5" s="137" t="s">
        <v>40</v>
      </c>
      <c r="AP5" s="143" t="s">
        <v>81</v>
      </c>
      <c r="AQ5" s="144" t="s">
        <v>82</v>
      </c>
      <c r="AR5" s="144" t="s">
        <v>80</v>
      </c>
      <c r="AS5" s="145" t="s">
        <v>83</v>
      </c>
      <c r="AT5" s="129"/>
      <c r="AU5" s="633"/>
      <c r="AV5" s="528"/>
      <c r="AW5" s="637"/>
      <c r="AX5" s="599"/>
      <c r="AY5" s="528"/>
      <c r="AZ5" s="528"/>
      <c r="BA5" s="649"/>
      <c r="BB5" s="2" t="str">
        <f>IF(表示変換!N5="","",表示変換!N5)</f>
        <v>sec</v>
      </c>
      <c r="BC5" s="51" t="s">
        <v>63</v>
      </c>
      <c r="BD5" s="2" t="str">
        <f>IF(表示変換!O5="","",表示変換!O5)</f>
        <v>sec</v>
      </c>
      <c r="BE5" s="51" t="s">
        <v>63</v>
      </c>
      <c r="BF5" s="2" t="str">
        <f>IF(表示変換!P5="","",表示変換!P5)</f>
        <v>m</v>
      </c>
      <c r="BG5" s="51" t="s">
        <v>63</v>
      </c>
      <c r="BH5" s="2" t="str">
        <f>IF(表示変換!Q5="","",表示変換!Q5)</f>
        <v>cm</v>
      </c>
      <c r="BI5" s="51" t="s">
        <v>63</v>
      </c>
      <c r="BJ5" s="2" t="str">
        <f>IF(表示変換!R5="","",表示変換!R5)</f>
        <v>cm</v>
      </c>
      <c r="BK5" s="51" t="s">
        <v>63</v>
      </c>
      <c r="BL5" s="2" t="str">
        <f>IF(表示変換!S5="","",表示変換!S5)</f>
        <v>m</v>
      </c>
      <c r="BM5" s="51" t="s">
        <v>63</v>
      </c>
      <c r="BN5" s="2" t="str">
        <f>IF(表示変換!T5="","",表示変換!T5)</f>
        <v>回</v>
      </c>
      <c r="BO5" s="51" t="s">
        <v>63</v>
      </c>
      <c r="BP5" s="2" t="str">
        <f>IF(表示変換!U5="","",表示変換!U5)</f>
        <v>m</v>
      </c>
      <c r="BQ5" s="51" t="s">
        <v>63</v>
      </c>
      <c r="BR5" s="53" t="s">
        <v>40</v>
      </c>
    </row>
    <row r="6" spans="1:70">
      <c r="A6" s="88">
        <f>IF(表示変換!A6="","",表示変換!A6)</f>
        <v>1</v>
      </c>
      <c r="B6" s="78" t="str">
        <f>IF(表示変換!B6="","",表示変換!B6)</f>
        <v/>
      </c>
      <c r="C6" s="78" t="str">
        <f ca="1">IF(表示変換!D6="","",表示変換!D6)</f>
        <v/>
      </c>
      <c r="D6" s="78" t="str">
        <f>IF(表示変換!F6="","",表示変換!F6)</f>
        <v/>
      </c>
      <c r="E6" s="79" t="str">
        <f>IF(表示変換!I6="","",表示変換!I6)</f>
        <v/>
      </c>
      <c r="F6" s="80" t="str">
        <f>IF(表示変換!J6="","",表示変換!J6)</f>
        <v/>
      </c>
      <c r="G6" s="102" t="str">
        <f>IF(表示変換!N6="","",表示変換!N6)</f>
        <v/>
      </c>
      <c r="H6" s="116" t="str">
        <f>IF(G6="","",IF(G6&lt;2.6,VALUE(100),IF(G6&gt;=3.6,"0",360-G6*100)))</f>
        <v/>
      </c>
      <c r="I6" s="103" t="str">
        <f>IF(表示変換!O6="","",表示変換!O6)</f>
        <v/>
      </c>
      <c r="J6" s="117" t="str">
        <f>IF(I6="","",IF(I6&lt;4.2,VALUE(100),IF(I6&gt;=5.2,"0",520-I6*100)))</f>
        <v/>
      </c>
      <c r="K6" s="103" t="str">
        <f>IF(表示変換!P6="","",表示変換!P6)</f>
        <v/>
      </c>
      <c r="L6" s="118" t="str">
        <f>IF(K6="","",IF(K6&gt;11,VALUE(100),IF(K6&lt;1.1,"0",K6*10-10)))</f>
        <v/>
      </c>
      <c r="M6" s="104" t="str">
        <f>IF(表示変換!Q6="","",表示変換!Q6)</f>
        <v/>
      </c>
      <c r="N6" s="119" t="str">
        <f>IF(M6="","",IF(M6&gt;110,VALUE(100),IF(M6&lt;11,"0",ROUNDDOWN(M6-10,0))))</f>
        <v/>
      </c>
      <c r="O6" s="104" t="str">
        <f>IF(表示変換!R6="","",表示変換!R6)</f>
        <v/>
      </c>
      <c r="P6" s="117" t="str">
        <f>IF(O6="","",IF(O6&gt;120,VALUE(100),IF(O6&lt;21,"0",ROUND(O6,0)-20)))</f>
        <v/>
      </c>
      <c r="Q6" s="103" t="str">
        <f>IF(表示変換!S6="","",表示変換!S6)</f>
        <v/>
      </c>
      <c r="R6" s="117" t="str">
        <f>IF(Q6="","",IF(Q6&gt;16,VALUE(100),IF(Q6&lt;6.1,"0",ROUNDDOWN(Q6*10-60,0))))</f>
        <v/>
      </c>
      <c r="S6" s="104" t="str">
        <f>IF(表示変換!T6="","",表示変換!T6)</f>
        <v/>
      </c>
      <c r="T6" s="117" t="str">
        <f>IF(S6="","",IF(S6&gt;60,VALUE(100),IF(S6&lt;1,"0",IF(S6&lt;40,S6*2,S6+40))))</f>
        <v/>
      </c>
      <c r="U6" s="104" t="str">
        <f>IF(表示変換!U6="","",表示変換!U6)</f>
        <v/>
      </c>
      <c r="V6" s="120" t="str">
        <f>IF(U6="","",IF(U6&gt;1000,VALUE(100),IF(U6&lt;10,"0",U6/10)))</f>
        <v/>
      </c>
      <c r="W6" s="62" t="str">
        <f>IF((COUNTBLANK(H6)+COUNTBLANK(J6)+COUNTBLANK(L6)+COUNTBLANK(N6)+COUNTBLANK(P6)+COUNTBLANK(R6)+COUNTBLANK(T6)+COUNTBLANK(V6))=8,"",( IF(H6="",0,H6)+IF(J6="",0,J6)+IF(L6="",0,L6)+IF(N6="",0,N6)+IF(P6="",0,P6)+IF(R6="",0,R6)+IF(T6="",0,T6)+IF(V6="",0,V6)))</f>
        <v/>
      </c>
      <c r="X6" s="221" t="str">
        <f>IF(COUNTBLANK(W6)=1,"", RANK(W6,$W$6:$W$35))</f>
        <v/>
      </c>
      <c r="Z6" s="64">
        <v>1</v>
      </c>
      <c r="AA6" s="78" t="str">
        <f>IF(表示変換!B6="","",表示変換!B6)</f>
        <v/>
      </c>
      <c r="AB6" s="112" t="str">
        <f>IF(表示変換!C6="","",表示変換!C6)</f>
        <v/>
      </c>
      <c r="AC6" s="78" t="str">
        <f>IF(AB6="","",DATEDIF(AB6,入力!$C$3,"Y"))</f>
        <v/>
      </c>
      <c r="AD6" s="78" t="str">
        <f ca="1">IF(表示変換!D6="","",表示変換!D6)</f>
        <v/>
      </c>
      <c r="AE6" s="78" t="str">
        <f>IF(表示変換!E6="","",表示変換!E6)</f>
        <v/>
      </c>
      <c r="AF6" s="78" t="str">
        <f>IF(表示変換!F6="","",表示変換!F6)</f>
        <v/>
      </c>
      <c r="AG6" s="78" t="str">
        <f>IF(表示変換!G6="","",表示変換!G6)</f>
        <v/>
      </c>
      <c r="AH6" s="78" t="str">
        <f>IF(表示変換!H6="","",表示変換!H6)</f>
        <v/>
      </c>
      <c r="AI6" s="79" t="str">
        <f>IF(表示変換!I6="","",表示変換!I6)</f>
        <v/>
      </c>
      <c r="AJ6" s="79" t="str">
        <f>IF(表示変換!J6="","",表示変換!J6)</f>
        <v/>
      </c>
      <c r="AK6" s="84" t="str">
        <f>IF(AI6="","",IF(AJ6="","",AJ6/POWER(AI6/100,2)))</f>
        <v/>
      </c>
      <c r="AL6" s="84" t="str">
        <f>IF(表示変換!L6="","",表示変換!L6)</f>
        <v/>
      </c>
      <c r="AM6" s="138" t="str">
        <f>IF(表示変換!M6="","",表示変換!M6)</f>
        <v/>
      </c>
      <c r="AN6" s="133" t="str">
        <f>IF(X6="","",W6)</f>
        <v/>
      </c>
      <c r="AO6" s="133" t="str">
        <f>IF(X6="","",X6)</f>
        <v/>
      </c>
      <c r="AP6" s="132" t="str">
        <f t="shared" ref="AP6:AP35" si="0">IF(AO6="","",AVERAGE(BC6,BE6,BG6,BI6,BK6,BM6,BO6,BQ6))</f>
        <v/>
      </c>
      <c r="AQ6" s="133" t="str">
        <f t="shared" ref="AQ6:AQ35" si="1">IF(AO6="","",MIN(BC6,BE6,BG6,BI6,BK6,BM6,BO6,BQ6))</f>
        <v/>
      </c>
      <c r="AR6" s="133" t="str">
        <f t="shared" ref="AR6:AR35" si="2">IF(AO6="","",MAX(BC6,BE6,BG6,BI6,BK6,BM6,BO6,BQ6))</f>
        <v/>
      </c>
      <c r="AS6" s="133" t="str">
        <f>IF(AO6="","",MEDIAN(BC6,BE6,BG6,BI6,BK6,BM6,BO6,BQ6))</f>
        <v/>
      </c>
      <c r="AT6" s="131"/>
      <c r="AU6" s="134">
        <f t="shared" ref="AU6:AZ6" si="3">IF(ISBLANK(A6),"",A6)</f>
        <v>1</v>
      </c>
      <c r="AV6" s="84" t="str">
        <f t="shared" si="3"/>
        <v/>
      </c>
      <c r="AW6" s="84" t="str">
        <f t="shared" ca="1" si="3"/>
        <v/>
      </c>
      <c r="AX6" s="128" t="str">
        <f t="shared" si="3"/>
        <v/>
      </c>
      <c r="AY6" s="128" t="str">
        <f t="shared" si="3"/>
        <v/>
      </c>
      <c r="AZ6" s="128" t="str">
        <f t="shared" si="3"/>
        <v/>
      </c>
      <c r="BA6" s="128" t="str">
        <f>IF(AI6="","",IF(AJ6="","",AJ6/POWER(AI6/100,2)))</f>
        <v/>
      </c>
      <c r="BB6" s="55" t="str">
        <f>IF(ISBLANK(G6),"",G6)</f>
        <v/>
      </c>
      <c r="BC6" s="56" t="str">
        <f>IF(H6="","",IF(H6="0",COUNTIFS($H$6:$H$35, "&gt;0", $H$6:$H$35, "&lt;=100")+1,RANK(H6,$H$6:$H$35)))</f>
        <v/>
      </c>
      <c r="BD6" s="57" t="str">
        <f>IF(ISBLANK(I6),"",I6)</f>
        <v/>
      </c>
      <c r="BE6" s="56" t="str">
        <f>IF(J6="","",IF(J6="0",COUNTIFS($J$6:$J$35, "&gt;0", $J$6:$J$35, "&lt;=100")+1,RANK(J6,$J$6:$J$35)))</f>
        <v/>
      </c>
      <c r="BF6" s="57" t="str">
        <f>IF(ISBLANK(K6),"",K6)</f>
        <v/>
      </c>
      <c r="BG6" s="59" t="str">
        <f>IF(L6="","",IF(L6="0",COUNTIFS($L$6:$L$35, "&gt;0", $L$6:$L$35, "&lt;=100")+1,RANK(L6,$L$6:$L$35)))</f>
        <v/>
      </c>
      <c r="BH6" s="58" t="str">
        <f>IF(ISBLANK(M6),"",M6)</f>
        <v/>
      </c>
      <c r="BI6" s="60" t="str">
        <f>IF(N6="","",IF(N6="0",COUNTIFS($N$6:$N$35, "&gt;0", $N$6:$N$35, "&lt;=100")+1,RANK(N6,$N$6:$N$35)))</f>
        <v/>
      </c>
      <c r="BJ6" s="58" t="str">
        <f>IF(ISBLANK(O6),"",O6)</f>
        <v/>
      </c>
      <c r="BK6" s="56" t="str">
        <f>IF(P6="","",IF(P6="0",COUNTIFS($P$6:$P$35, "&gt;0", $P$6:$P$35, "&lt;=100")+1,RANK(P6,$P$6:$P$35)))</f>
        <v/>
      </c>
      <c r="BL6" s="57" t="str">
        <f>IF(ISBLANK(Q6),"",Q6)</f>
        <v/>
      </c>
      <c r="BM6" s="56" t="str">
        <f>IF(R6="","",IF(R6="0",COUNTIFS($R$6:$R$35, "&gt;0", $R$6:$R$35, "&lt;=100")+1,RANK(R6,$R$6:$R$35)))</f>
        <v/>
      </c>
      <c r="BN6" s="58" t="str">
        <f>IF(ISBLANK(S6),"",S6)</f>
        <v/>
      </c>
      <c r="BO6" s="56" t="str">
        <f>IF(T6="","",IF(T6="0",COUNTIFS($T$6:$T$35, "&gt;0", $T$6:$T$35, "&lt;=100")+1,RANK(T6,$T$6:$T$35)))</f>
        <v/>
      </c>
      <c r="BP6" s="58" t="str">
        <f>IF(ISBLANK(U6),"",U6)</f>
        <v/>
      </c>
      <c r="BQ6" s="61" t="str">
        <f>IF(V6="","",IF(V6="0",COUNTIFS($V$6:$V$35, "&gt;0", $V$6:$V$35, "&lt;=100")+1,RANK(V6,$V$6:$V$35)))</f>
        <v/>
      </c>
      <c r="BR6" s="63" t="str">
        <f>X6</f>
        <v/>
      </c>
    </row>
    <row r="7" spans="1:70">
      <c r="A7" s="54">
        <f>IF(表示変換!A7="","",表示変換!A7)</f>
        <v>2</v>
      </c>
      <c r="B7" s="78" t="str">
        <f>IF(表示変換!B7="","",表示変換!B7)</f>
        <v/>
      </c>
      <c r="C7" s="78" t="str">
        <f ca="1">IF(表示変換!D7="","",表示変換!D7)</f>
        <v/>
      </c>
      <c r="D7" s="78" t="str">
        <f>IF(表示変換!F7="","",表示変換!F7)</f>
        <v/>
      </c>
      <c r="E7" s="79" t="str">
        <f>IF(表示変換!I7="","",表示変換!I7)</f>
        <v/>
      </c>
      <c r="F7" s="80" t="str">
        <f>IF(表示変換!J7="","",表示変換!J7)</f>
        <v/>
      </c>
      <c r="G7" s="102" t="str">
        <f>IF(表示変換!N7="","",表示変換!N7)</f>
        <v/>
      </c>
      <c r="H7" s="116" t="str">
        <f t="shared" ref="H7:H35" si="4">IF(G7="","",IF(G7&lt;2.6,VALUE(100),IF(G7&gt;=3.6,"0",360-G7*100)))</f>
        <v/>
      </c>
      <c r="I7" s="103" t="str">
        <f>IF(表示変換!O7="","",表示変換!O7)</f>
        <v/>
      </c>
      <c r="J7" s="117" t="str">
        <f t="shared" ref="J7:J35" si="5">IF(I7="","",IF(I7&lt;4.2,VALUE(100),IF(I7&gt;=5.2,"0",520-I7*100)))</f>
        <v/>
      </c>
      <c r="K7" s="103" t="str">
        <f>IF(表示変換!P7="","",表示変換!P7)</f>
        <v/>
      </c>
      <c r="L7" s="118" t="str">
        <f t="shared" ref="L7:L35" si="6">IF(K7="","",IF(K7&gt;11,VALUE(100),IF(K7&lt;1.1,"0",K7*10-10)))</f>
        <v/>
      </c>
      <c r="M7" s="104" t="str">
        <f>IF(表示変換!Q7="","",表示変換!Q7)</f>
        <v/>
      </c>
      <c r="N7" s="119" t="str">
        <f t="shared" ref="N7:N35" si="7">IF(M7="","",IF(M7&gt;110,VALUE(100),IF(M7&lt;11,"0",ROUNDDOWN(M7-10,0))))</f>
        <v/>
      </c>
      <c r="O7" s="104" t="str">
        <f>IF(表示変換!R7="","",表示変換!R7)</f>
        <v/>
      </c>
      <c r="P7" s="117" t="str">
        <f t="shared" ref="P7:P35" si="8">IF(O7="","",IF(O7&gt;120,VALUE(100),IF(O7&lt;21,"0",ROUND(O7,0)-20)))</f>
        <v/>
      </c>
      <c r="Q7" s="103" t="str">
        <f>IF(表示変換!S7="","",表示変換!S7)</f>
        <v/>
      </c>
      <c r="R7" s="117" t="str">
        <f t="shared" ref="R7:R35" si="9">IF(Q7="","",IF(Q7&gt;16,VALUE(100),IF(Q7&lt;6.1,"0",ROUNDDOWN(Q7*10-60,0))))</f>
        <v/>
      </c>
      <c r="S7" s="104" t="str">
        <f>IF(表示変換!T7="","",表示変換!T7)</f>
        <v/>
      </c>
      <c r="T7" s="117" t="str">
        <f t="shared" ref="T7:T35" si="10">IF(S7="","",IF(S7&gt;60,VALUE(100),IF(S7&lt;1,"0",IF(S7&lt;40,S7*2,S7+40))))</f>
        <v/>
      </c>
      <c r="U7" s="104" t="str">
        <f>IF(表示変換!U7="","",表示変換!U7)</f>
        <v/>
      </c>
      <c r="V7" s="120" t="str">
        <f t="shared" ref="V7:V35" si="11">IF(U7="","",IF(U7&gt;1000,VALUE(100),IF(U7&lt;10,"0",U7/10)))</f>
        <v/>
      </c>
      <c r="W7" s="62" t="str">
        <f t="shared" ref="W7:W35" si="12">IF((COUNTBLANK(H7)+COUNTBLANK(J7)+COUNTBLANK(L7)+COUNTBLANK(N7)+COUNTBLANK(P7)+COUNTBLANK(R7)+COUNTBLANK(T7)+COUNTBLANK(V7))=8,"",( IF(H7="",0,H7)+IF(J7="",0,J7)+IF(L7="",0,L7)+IF(N7="",0,N7)+IF(P7="",0,P7)+IF(R7="",0,R7)+IF(T7="",0,T7)+IF(V7="",0,V7)))</f>
        <v/>
      </c>
      <c r="X7" s="221" t="str">
        <f t="shared" ref="X7:X35" si="13">IF(COUNTBLANK(W7)=1,"", RANK(W7,$W$6:$W$35))</f>
        <v/>
      </c>
      <c r="Z7" s="54">
        <f>Z6+1</f>
        <v>2</v>
      </c>
      <c r="AA7" s="78" t="str">
        <f>IF(表示変換!B7="","",表示変換!B7)</f>
        <v/>
      </c>
      <c r="AB7" s="112" t="str">
        <f>IF(表示変換!C7="","",表示変換!C7)</f>
        <v/>
      </c>
      <c r="AC7" s="78" t="str">
        <f>IF(AB7="","",DATEDIF(AB7,入力!$C$3,"Y"))</f>
        <v/>
      </c>
      <c r="AD7" s="78" t="str">
        <f ca="1">IF(表示変換!D7="","",表示変換!D7)</f>
        <v/>
      </c>
      <c r="AE7" s="78" t="str">
        <f>IF(表示変換!E7="","",表示変換!E7)</f>
        <v/>
      </c>
      <c r="AF7" s="78" t="str">
        <f>IF(表示変換!F7="","",表示変換!F7)</f>
        <v/>
      </c>
      <c r="AG7" s="78" t="str">
        <f>IF(表示変換!G7="","",表示変換!G7)</f>
        <v/>
      </c>
      <c r="AH7" s="78" t="str">
        <f>IF(表示変換!H7="","",表示変換!H7)</f>
        <v/>
      </c>
      <c r="AI7" s="79" t="str">
        <f>IF(表示変換!I7="","",表示変換!I7)</f>
        <v/>
      </c>
      <c r="AJ7" s="79" t="str">
        <f>IF(表示変換!J7="","",表示変換!J7)</f>
        <v/>
      </c>
      <c r="AK7" s="84" t="str">
        <f t="shared" ref="AK7:AK35" si="14">IF(AI7="","",IF(AJ7="","",AJ7/POWER(AI7/100,2)))</f>
        <v/>
      </c>
      <c r="AL7" s="84" t="str">
        <f>IF(表示変換!L7="","",表示変換!L7)</f>
        <v/>
      </c>
      <c r="AM7" s="138" t="str">
        <f>IF(表示変換!M7="","",表示変換!M7)</f>
        <v/>
      </c>
      <c r="AN7" s="133" t="str">
        <f t="shared" ref="AN7:AN35" si="15">IF(X7="","",W7)</f>
        <v/>
      </c>
      <c r="AO7" s="133" t="str">
        <f t="shared" ref="AO7:AO35" si="16">IF(X7="","",X7)</f>
        <v/>
      </c>
      <c r="AP7" s="132" t="str">
        <f t="shared" si="0"/>
        <v/>
      </c>
      <c r="AQ7" s="133" t="str">
        <f t="shared" si="1"/>
        <v/>
      </c>
      <c r="AR7" s="133" t="str">
        <f t="shared" si="2"/>
        <v/>
      </c>
      <c r="AS7" s="133" t="str">
        <f t="shared" ref="AS7:AS35" si="17">IF(AO7="","",MEDIAN(BC7,BE7,BG7,BI7,BK7,BM7,BO7,BQ7))</f>
        <v/>
      </c>
      <c r="AT7" s="131"/>
      <c r="AU7" s="134">
        <f t="shared" ref="AU7:AU35" si="18">IF(ISBLANK(A7),"",A7)</f>
        <v>2</v>
      </c>
      <c r="AV7" s="84" t="str">
        <f t="shared" ref="AV7:AV35" si="19">IF(ISBLANK(B7),"",B7)</f>
        <v/>
      </c>
      <c r="AW7" s="84" t="str">
        <f t="shared" ref="AW7:AW35" ca="1" si="20">IF(ISBLANK(C7),"",C7)</f>
        <v/>
      </c>
      <c r="AX7" s="128" t="str">
        <f t="shared" ref="AX7:AX35" si="21">IF(ISBLANK(D7),"",D7)</f>
        <v/>
      </c>
      <c r="AY7" s="128" t="str">
        <f t="shared" ref="AY7:AY35" si="22">IF(ISBLANK(E7),"",E7)</f>
        <v/>
      </c>
      <c r="AZ7" s="128" t="str">
        <f t="shared" ref="AZ7:AZ35" si="23">IF(ISBLANK(F7),"",F7)</f>
        <v/>
      </c>
      <c r="BA7" s="128" t="str">
        <f t="shared" ref="BA7:BA35" si="24">IF(AI7="","",IF(AJ7="","",AJ7/POWER(AI7/100,2)))</f>
        <v/>
      </c>
      <c r="BB7" s="55" t="str">
        <f t="shared" ref="BB7:BB35" si="25">IF(ISBLANK(G7),"",G7)</f>
        <v/>
      </c>
      <c r="BC7" s="56" t="str">
        <f t="shared" ref="BC7:BC35" si="26">IF(H7="","",IF(H7="0",COUNTIFS($H$6:$H$35, "&gt;0", $H$6:$H$35, "&lt;=100")+1,RANK(H7,$H$6:$H$35)))</f>
        <v/>
      </c>
      <c r="BD7" s="57" t="str">
        <f t="shared" ref="BD7:BD35" si="27">IF(ISBLANK(I7),"",I7)</f>
        <v/>
      </c>
      <c r="BE7" s="56" t="str">
        <f t="shared" ref="BE7:BE35" si="28">IF(J7="","",IF(J7="0",COUNTIFS($J$6:$J$35, "&gt;0", $J$6:$J$35, "&lt;=100")+1,RANK(J7,$J$6:$J$35)))</f>
        <v/>
      </c>
      <c r="BF7" s="57" t="str">
        <f t="shared" ref="BF7:BF35" si="29">IF(ISBLANK(K7),"",K7)</f>
        <v/>
      </c>
      <c r="BG7" s="59" t="str">
        <f t="shared" ref="BG7:BG35" si="30">IF(L7="","",IF(L7="0",COUNTIFS($L$6:$L$35, "&gt;0", $L$6:$L$35, "&lt;=100")+1,RANK(L7,$L$6:$L$35)))</f>
        <v/>
      </c>
      <c r="BH7" s="58" t="str">
        <f t="shared" ref="BH7:BH35" si="31">IF(ISBLANK(M7),"",M7)</f>
        <v/>
      </c>
      <c r="BI7" s="60" t="str">
        <f t="shared" ref="BI7:BI35" si="32">IF(N7="","",IF(N7="0",COUNTIFS($N$6:$N$35, "&gt;0", $N$6:$N$35, "&lt;=100")+1,RANK(N7,$N$6:$N$35)))</f>
        <v/>
      </c>
      <c r="BJ7" s="58" t="str">
        <f t="shared" ref="BJ7:BJ35" si="33">IF(ISBLANK(O7),"",O7)</f>
        <v/>
      </c>
      <c r="BK7" s="56" t="str">
        <f t="shared" ref="BK7:BK35" si="34">IF(P7="","",IF(P7="0",COUNTIFS($P$6:$P$35, "&gt;0", $P$6:$P$35, "&lt;=100")+1,RANK(P7,$P$6:$P$35)))</f>
        <v/>
      </c>
      <c r="BL7" s="57" t="str">
        <f t="shared" ref="BL7:BL35" si="35">IF(ISBLANK(Q7),"",Q7)</f>
        <v/>
      </c>
      <c r="BM7" s="56" t="str">
        <f t="shared" ref="BM7:BM35" si="36">IF(R7="","",IF(R7="0",COUNTIFS($R$6:$R$35, "&gt;0", $R$6:$R$35, "&lt;=100")+1,RANK(R7,$R$6:$R$35)))</f>
        <v/>
      </c>
      <c r="BN7" s="58" t="str">
        <f t="shared" ref="BN7:BN34" si="37">IF(ISBLANK(S7),"",S7)</f>
        <v/>
      </c>
      <c r="BO7" s="56" t="str">
        <f t="shared" ref="BO7:BO35" si="38">IF(T7="","",IF(T7="0",COUNTIFS($T$6:$T$35, "&gt;0", $T$6:$T$35, "&lt;=100")+1,RANK(T7,$T$6:$T$35)))</f>
        <v/>
      </c>
      <c r="BP7" s="58" t="str">
        <f t="shared" ref="BP7:BP35" si="39">IF(ISBLANK(U7),"",U7)</f>
        <v/>
      </c>
      <c r="BQ7" s="61" t="str">
        <f t="shared" ref="BQ7:BQ35" si="40">IF(V7="","",IF(V7="0",COUNTIFS($V$6:$V$35, "&gt;0", $V$6:$V$35, "&lt;=100")+1,RANK(V7,$V$6:$V$35)))</f>
        <v/>
      </c>
      <c r="BR7" s="63" t="str">
        <f t="shared" ref="BR7:BR35" si="41">X7</f>
        <v/>
      </c>
    </row>
    <row r="8" spans="1:70">
      <c r="A8" s="54">
        <f>IF(表示変換!A8="","",表示変換!A8)</f>
        <v>3</v>
      </c>
      <c r="B8" s="78" t="str">
        <f>IF(表示変換!B8="","",表示変換!B8)</f>
        <v/>
      </c>
      <c r="C8" s="78" t="str">
        <f ca="1">IF(表示変換!D8="","",表示変換!D8)</f>
        <v/>
      </c>
      <c r="D8" s="78" t="str">
        <f>IF(表示変換!F8="","",表示変換!F8)</f>
        <v/>
      </c>
      <c r="E8" s="79" t="str">
        <f>IF(表示変換!I8="","",表示変換!I8)</f>
        <v/>
      </c>
      <c r="F8" s="80" t="str">
        <f>IF(表示変換!J8="","",表示変換!J8)</f>
        <v/>
      </c>
      <c r="G8" s="102" t="str">
        <f>IF(表示変換!N8="","",表示変換!N8)</f>
        <v/>
      </c>
      <c r="H8" s="116" t="str">
        <f t="shared" si="4"/>
        <v/>
      </c>
      <c r="I8" s="103" t="str">
        <f>IF(表示変換!O8="","",表示変換!O8)</f>
        <v/>
      </c>
      <c r="J8" s="117" t="str">
        <f t="shared" si="5"/>
        <v/>
      </c>
      <c r="K8" s="103" t="str">
        <f>IF(表示変換!P8="","",表示変換!P8)</f>
        <v/>
      </c>
      <c r="L8" s="118" t="str">
        <f t="shared" si="6"/>
        <v/>
      </c>
      <c r="M8" s="104" t="str">
        <f>IF(表示変換!Q8="","",表示変換!Q8)</f>
        <v/>
      </c>
      <c r="N8" s="119" t="str">
        <f t="shared" si="7"/>
        <v/>
      </c>
      <c r="O8" s="104" t="str">
        <f>IF(表示変換!R8="","",表示変換!R8)</f>
        <v/>
      </c>
      <c r="P8" s="117" t="str">
        <f t="shared" si="8"/>
        <v/>
      </c>
      <c r="Q8" s="103" t="str">
        <f>IF(表示変換!S8="","",表示変換!S8)</f>
        <v/>
      </c>
      <c r="R8" s="117" t="str">
        <f t="shared" si="9"/>
        <v/>
      </c>
      <c r="S8" s="104" t="str">
        <f>IF(表示変換!T8="","",表示変換!T8)</f>
        <v/>
      </c>
      <c r="T8" s="117" t="str">
        <f t="shared" si="10"/>
        <v/>
      </c>
      <c r="U8" s="104" t="str">
        <f>IF(表示変換!U8="","",表示変換!U8)</f>
        <v/>
      </c>
      <c r="V8" s="120" t="str">
        <f t="shared" si="11"/>
        <v/>
      </c>
      <c r="W8" s="62" t="str">
        <f t="shared" si="12"/>
        <v/>
      </c>
      <c r="X8" s="221" t="str">
        <f t="shared" si="13"/>
        <v/>
      </c>
      <c r="Z8" s="45">
        <f t="shared" ref="Z8:Z35" si="42">Z7+1</f>
        <v>3</v>
      </c>
      <c r="AA8" s="78" t="str">
        <f>IF(表示変換!B8="","",表示変換!B8)</f>
        <v/>
      </c>
      <c r="AB8" s="112" t="str">
        <f>IF(表示変換!C8="","",表示変換!C8)</f>
        <v/>
      </c>
      <c r="AC8" s="78" t="str">
        <f>IF(AB8="","",DATEDIF(AB8,入力!$C$3,"Y"))</f>
        <v/>
      </c>
      <c r="AD8" s="78" t="str">
        <f ca="1">IF(表示変換!D8="","",表示変換!D8)</f>
        <v/>
      </c>
      <c r="AE8" s="78" t="str">
        <f>IF(表示変換!E8="","",表示変換!E8)</f>
        <v/>
      </c>
      <c r="AF8" s="78" t="str">
        <f>IF(表示変換!F8="","",表示変換!F8)</f>
        <v/>
      </c>
      <c r="AG8" s="78" t="str">
        <f>IF(表示変換!G8="","",表示変換!G8)</f>
        <v/>
      </c>
      <c r="AH8" s="78" t="str">
        <f>IF(表示変換!H8="","",表示変換!H8)</f>
        <v/>
      </c>
      <c r="AI8" s="79" t="str">
        <f>IF(表示変換!I8="","",表示変換!I8)</f>
        <v/>
      </c>
      <c r="AJ8" s="79" t="str">
        <f>IF(表示変換!J8="","",表示変換!J8)</f>
        <v/>
      </c>
      <c r="AK8" s="84" t="str">
        <f t="shared" si="14"/>
        <v/>
      </c>
      <c r="AL8" s="84" t="str">
        <f>IF(表示変換!L8="","",表示変換!L8)</f>
        <v/>
      </c>
      <c r="AM8" s="138" t="str">
        <f>IF(表示変換!M8="","",表示変換!M8)</f>
        <v/>
      </c>
      <c r="AN8" s="133" t="str">
        <f t="shared" si="15"/>
        <v/>
      </c>
      <c r="AO8" s="133" t="str">
        <f t="shared" si="16"/>
        <v/>
      </c>
      <c r="AP8" s="132" t="str">
        <f t="shared" si="0"/>
        <v/>
      </c>
      <c r="AQ8" s="133" t="str">
        <f t="shared" si="1"/>
        <v/>
      </c>
      <c r="AR8" s="133" t="str">
        <f t="shared" si="2"/>
        <v/>
      </c>
      <c r="AS8" s="133" t="str">
        <f t="shared" si="17"/>
        <v/>
      </c>
      <c r="AT8" s="131"/>
      <c r="AU8" s="134">
        <f t="shared" si="18"/>
        <v>3</v>
      </c>
      <c r="AV8" s="84" t="str">
        <f t="shared" si="19"/>
        <v/>
      </c>
      <c r="AW8" s="84" t="str">
        <f t="shared" ca="1" si="20"/>
        <v/>
      </c>
      <c r="AX8" s="128" t="str">
        <f t="shared" si="21"/>
        <v/>
      </c>
      <c r="AY8" s="128" t="str">
        <f t="shared" si="22"/>
        <v/>
      </c>
      <c r="AZ8" s="128" t="str">
        <f t="shared" si="23"/>
        <v/>
      </c>
      <c r="BA8" s="128" t="str">
        <f t="shared" si="24"/>
        <v/>
      </c>
      <c r="BB8" s="55" t="str">
        <f>IF(ISBLANK(G8),"",G8)</f>
        <v/>
      </c>
      <c r="BC8" s="56" t="str">
        <f t="shared" si="26"/>
        <v/>
      </c>
      <c r="BD8" s="57" t="str">
        <f t="shared" si="27"/>
        <v/>
      </c>
      <c r="BE8" s="56" t="str">
        <f t="shared" si="28"/>
        <v/>
      </c>
      <c r="BF8" s="57" t="str">
        <f t="shared" si="29"/>
        <v/>
      </c>
      <c r="BG8" s="59" t="str">
        <f t="shared" si="30"/>
        <v/>
      </c>
      <c r="BH8" s="58" t="str">
        <f t="shared" si="31"/>
        <v/>
      </c>
      <c r="BI8" s="60" t="str">
        <f t="shared" si="32"/>
        <v/>
      </c>
      <c r="BJ8" s="58" t="str">
        <f t="shared" si="33"/>
        <v/>
      </c>
      <c r="BK8" s="56" t="str">
        <f t="shared" si="34"/>
        <v/>
      </c>
      <c r="BL8" s="57" t="str">
        <f t="shared" si="35"/>
        <v/>
      </c>
      <c r="BM8" s="56" t="str">
        <f t="shared" si="36"/>
        <v/>
      </c>
      <c r="BN8" s="58" t="str">
        <f t="shared" si="37"/>
        <v/>
      </c>
      <c r="BO8" s="56" t="str">
        <f t="shared" si="38"/>
        <v/>
      </c>
      <c r="BP8" s="58" t="str">
        <f t="shared" si="39"/>
        <v/>
      </c>
      <c r="BQ8" s="61" t="str">
        <f t="shared" si="40"/>
        <v/>
      </c>
      <c r="BR8" s="63" t="str">
        <f t="shared" si="41"/>
        <v/>
      </c>
    </row>
    <row r="9" spans="1:70">
      <c r="A9" s="54">
        <f>IF(表示変換!A9="","",表示変換!A9)</f>
        <v>4</v>
      </c>
      <c r="B9" s="78" t="str">
        <f>IF(表示変換!B9="","",表示変換!B9)</f>
        <v/>
      </c>
      <c r="C9" s="78" t="str">
        <f ca="1">IF(表示変換!D9="","",表示変換!D9)</f>
        <v/>
      </c>
      <c r="D9" s="78" t="str">
        <f>IF(表示変換!F9="","",表示変換!F9)</f>
        <v/>
      </c>
      <c r="E9" s="79" t="str">
        <f>IF(表示変換!I9="","",表示変換!I9)</f>
        <v/>
      </c>
      <c r="F9" s="80" t="str">
        <f>IF(表示変換!J9="","",表示変換!J9)</f>
        <v/>
      </c>
      <c r="G9" s="102" t="str">
        <f>IF(表示変換!N9="","",表示変換!N9)</f>
        <v/>
      </c>
      <c r="H9" s="116" t="str">
        <f t="shared" si="4"/>
        <v/>
      </c>
      <c r="I9" s="103" t="str">
        <f>IF(表示変換!O9="","",表示変換!O9)</f>
        <v/>
      </c>
      <c r="J9" s="117" t="str">
        <f t="shared" si="5"/>
        <v/>
      </c>
      <c r="K9" s="103" t="str">
        <f>IF(表示変換!P9="","",表示変換!P9)</f>
        <v/>
      </c>
      <c r="L9" s="118" t="str">
        <f t="shared" si="6"/>
        <v/>
      </c>
      <c r="M9" s="104" t="str">
        <f>IF(表示変換!Q9="","",表示変換!Q9)</f>
        <v/>
      </c>
      <c r="N9" s="119" t="str">
        <f t="shared" si="7"/>
        <v/>
      </c>
      <c r="O9" s="104" t="str">
        <f>IF(表示変換!R9="","",表示変換!R9)</f>
        <v/>
      </c>
      <c r="P9" s="117" t="str">
        <f t="shared" si="8"/>
        <v/>
      </c>
      <c r="Q9" s="103" t="str">
        <f>IF(表示変換!S9="","",表示変換!S9)</f>
        <v/>
      </c>
      <c r="R9" s="117" t="str">
        <f t="shared" si="9"/>
        <v/>
      </c>
      <c r="S9" s="104" t="str">
        <f>IF(表示変換!T9="","",表示変換!T9)</f>
        <v/>
      </c>
      <c r="T9" s="117" t="str">
        <f t="shared" si="10"/>
        <v/>
      </c>
      <c r="U9" s="104" t="str">
        <f>IF(表示変換!U9="","",表示変換!U9)</f>
        <v/>
      </c>
      <c r="V9" s="120" t="str">
        <f t="shared" si="11"/>
        <v/>
      </c>
      <c r="W9" s="62" t="str">
        <f t="shared" si="12"/>
        <v/>
      </c>
      <c r="X9" s="221" t="str">
        <f t="shared" si="13"/>
        <v/>
      </c>
      <c r="Z9" s="45">
        <f t="shared" si="42"/>
        <v>4</v>
      </c>
      <c r="AA9" s="78" t="str">
        <f>IF(表示変換!B9="","",表示変換!B9)</f>
        <v/>
      </c>
      <c r="AB9" s="112" t="str">
        <f>IF(表示変換!C9="","",表示変換!C9)</f>
        <v/>
      </c>
      <c r="AC9" s="78" t="str">
        <f>IF(AB9="","",DATEDIF(AB9,入力!$C$3,"Y"))</f>
        <v/>
      </c>
      <c r="AD9" s="78" t="str">
        <f ca="1">IF(表示変換!D9="","",表示変換!D9)</f>
        <v/>
      </c>
      <c r="AE9" s="78" t="str">
        <f>IF(表示変換!E9="","",表示変換!E9)</f>
        <v/>
      </c>
      <c r="AF9" s="78" t="str">
        <f>IF(表示変換!F9="","",表示変換!F9)</f>
        <v/>
      </c>
      <c r="AG9" s="78" t="str">
        <f>IF(表示変換!G9="","",表示変換!G9)</f>
        <v/>
      </c>
      <c r="AH9" s="78" t="str">
        <f>IF(表示変換!H9="","",表示変換!H9)</f>
        <v/>
      </c>
      <c r="AI9" s="79" t="str">
        <f>IF(表示変換!I9="","",表示変換!I9)</f>
        <v/>
      </c>
      <c r="AJ9" s="79" t="str">
        <f>IF(表示変換!J9="","",表示変換!J9)</f>
        <v/>
      </c>
      <c r="AK9" s="84" t="str">
        <f t="shared" si="14"/>
        <v/>
      </c>
      <c r="AL9" s="84" t="str">
        <f>IF(表示変換!L9="","",表示変換!L9)</f>
        <v/>
      </c>
      <c r="AM9" s="138" t="str">
        <f>IF(表示変換!M9="","",表示変換!M9)</f>
        <v/>
      </c>
      <c r="AN9" s="133" t="str">
        <f t="shared" si="15"/>
        <v/>
      </c>
      <c r="AO9" s="133" t="str">
        <f t="shared" si="16"/>
        <v/>
      </c>
      <c r="AP9" s="132" t="str">
        <f t="shared" si="0"/>
        <v/>
      </c>
      <c r="AQ9" s="133" t="str">
        <f t="shared" si="1"/>
        <v/>
      </c>
      <c r="AR9" s="133" t="str">
        <f t="shared" si="2"/>
        <v/>
      </c>
      <c r="AS9" s="133" t="str">
        <f t="shared" si="17"/>
        <v/>
      </c>
      <c r="AT9" s="131"/>
      <c r="AU9" s="134">
        <f t="shared" si="18"/>
        <v>4</v>
      </c>
      <c r="AV9" s="84" t="str">
        <f t="shared" si="19"/>
        <v/>
      </c>
      <c r="AW9" s="84" t="str">
        <f t="shared" ca="1" si="20"/>
        <v/>
      </c>
      <c r="AX9" s="128" t="str">
        <f t="shared" si="21"/>
        <v/>
      </c>
      <c r="AY9" s="128" t="str">
        <f t="shared" si="22"/>
        <v/>
      </c>
      <c r="AZ9" s="128" t="str">
        <f t="shared" si="23"/>
        <v/>
      </c>
      <c r="BA9" s="128" t="str">
        <f t="shared" si="24"/>
        <v/>
      </c>
      <c r="BB9" s="55" t="str">
        <f t="shared" si="25"/>
        <v/>
      </c>
      <c r="BC9" s="56" t="str">
        <f t="shared" si="26"/>
        <v/>
      </c>
      <c r="BD9" s="57" t="str">
        <f t="shared" si="27"/>
        <v/>
      </c>
      <c r="BE9" s="56" t="str">
        <f t="shared" si="28"/>
        <v/>
      </c>
      <c r="BF9" s="57" t="str">
        <f t="shared" si="29"/>
        <v/>
      </c>
      <c r="BG9" s="59" t="str">
        <f t="shared" si="30"/>
        <v/>
      </c>
      <c r="BH9" s="58" t="str">
        <f t="shared" si="31"/>
        <v/>
      </c>
      <c r="BI9" s="60" t="str">
        <f t="shared" si="32"/>
        <v/>
      </c>
      <c r="BJ9" s="58" t="str">
        <f t="shared" si="33"/>
        <v/>
      </c>
      <c r="BK9" s="56" t="str">
        <f t="shared" si="34"/>
        <v/>
      </c>
      <c r="BL9" s="57" t="str">
        <f t="shared" si="35"/>
        <v/>
      </c>
      <c r="BM9" s="56" t="str">
        <f t="shared" si="36"/>
        <v/>
      </c>
      <c r="BN9" s="58" t="str">
        <f t="shared" si="37"/>
        <v/>
      </c>
      <c r="BO9" s="56" t="str">
        <f t="shared" si="38"/>
        <v/>
      </c>
      <c r="BP9" s="58" t="str">
        <f t="shared" si="39"/>
        <v/>
      </c>
      <c r="BQ9" s="61" t="str">
        <f t="shared" si="40"/>
        <v/>
      </c>
      <c r="BR9" s="63" t="str">
        <f t="shared" si="41"/>
        <v/>
      </c>
    </row>
    <row r="10" spans="1:70">
      <c r="A10" s="54">
        <f>IF(表示変換!A10="","",表示変換!A10)</f>
        <v>5</v>
      </c>
      <c r="B10" s="78" t="str">
        <f>IF(表示変換!B10="","",表示変換!B10)</f>
        <v/>
      </c>
      <c r="C10" s="78" t="str">
        <f ca="1">IF(表示変換!D10="","",表示変換!D10)</f>
        <v/>
      </c>
      <c r="D10" s="78" t="str">
        <f>IF(表示変換!F10="","",表示変換!F10)</f>
        <v/>
      </c>
      <c r="E10" s="79" t="str">
        <f>IF(表示変換!I10="","",表示変換!I10)</f>
        <v/>
      </c>
      <c r="F10" s="80" t="str">
        <f>IF(表示変換!J10="","",表示変換!J10)</f>
        <v/>
      </c>
      <c r="G10" s="102" t="str">
        <f>IF(表示変換!N10="","",表示変換!N10)</f>
        <v/>
      </c>
      <c r="H10" s="116" t="str">
        <f t="shared" si="4"/>
        <v/>
      </c>
      <c r="I10" s="103" t="str">
        <f>IF(表示変換!O10="","",表示変換!O10)</f>
        <v/>
      </c>
      <c r="J10" s="117" t="str">
        <f t="shared" si="5"/>
        <v/>
      </c>
      <c r="K10" s="103" t="str">
        <f>IF(表示変換!P10="","",表示変換!P10)</f>
        <v/>
      </c>
      <c r="L10" s="118" t="str">
        <f t="shared" si="6"/>
        <v/>
      </c>
      <c r="M10" s="104" t="str">
        <f>IF(表示変換!Q10="","",表示変換!Q10)</f>
        <v/>
      </c>
      <c r="N10" s="119" t="str">
        <f t="shared" si="7"/>
        <v/>
      </c>
      <c r="O10" s="104" t="str">
        <f>IF(表示変換!R10="","",表示変換!R10)</f>
        <v/>
      </c>
      <c r="P10" s="117" t="str">
        <f t="shared" si="8"/>
        <v/>
      </c>
      <c r="Q10" s="103" t="str">
        <f>IF(表示変換!S10="","",表示変換!S10)</f>
        <v/>
      </c>
      <c r="R10" s="117" t="str">
        <f t="shared" si="9"/>
        <v/>
      </c>
      <c r="S10" s="104" t="str">
        <f>IF(表示変換!T10="","",表示変換!T10)</f>
        <v/>
      </c>
      <c r="T10" s="117" t="str">
        <f t="shared" si="10"/>
        <v/>
      </c>
      <c r="U10" s="104" t="str">
        <f>IF(表示変換!U10="","",表示変換!U10)</f>
        <v/>
      </c>
      <c r="V10" s="120" t="str">
        <f t="shared" si="11"/>
        <v/>
      </c>
      <c r="W10" s="62" t="str">
        <f t="shared" si="12"/>
        <v/>
      </c>
      <c r="X10" s="221" t="str">
        <f t="shared" si="13"/>
        <v/>
      </c>
      <c r="Z10" s="45">
        <f t="shared" si="42"/>
        <v>5</v>
      </c>
      <c r="AA10" s="78" t="str">
        <f>IF(表示変換!B10="","",表示変換!B10)</f>
        <v/>
      </c>
      <c r="AB10" s="112" t="str">
        <f>IF(表示変換!C10="","",表示変換!C10)</f>
        <v/>
      </c>
      <c r="AC10" s="78" t="str">
        <f>IF(AB10="","",DATEDIF(AB10,入力!$C$3,"Y"))</f>
        <v/>
      </c>
      <c r="AD10" s="78" t="str">
        <f ca="1">IF(表示変換!D10="","",表示変換!D10)</f>
        <v/>
      </c>
      <c r="AE10" s="78" t="str">
        <f>IF(表示変換!E10="","",表示変換!E10)</f>
        <v/>
      </c>
      <c r="AF10" s="78" t="str">
        <f>IF(表示変換!F10="","",表示変換!F10)</f>
        <v/>
      </c>
      <c r="AG10" s="78" t="str">
        <f>IF(表示変換!G10="","",表示変換!G10)</f>
        <v/>
      </c>
      <c r="AH10" s="78" t="str">
        <f>IF(表示変換!H10="","",表示変換!H10)</f>
        <v/>
      </c>
      <c r="AI10" s="79" t="str">
        <f>IF(表示変換!I10="","",表示変換!I10)</f>
        <v/>
      </c>
      <c r="AJ10" s="79" t="str">
        <f>IF(表示変換!J10="","",表示変換!J10)</f>
        <v/>
      </c>
      <c r="AK10" s="84" t="str">
        <f t="shared" si="14"/>
        <v/>
      </c>
      <c r="AL10" s="84" t="str">
        <f>IF(表示変換!L10="","",表示変換!L10)</f>
        <v/>
      </c>
      <c r="AM10" s="138" t="str">
        <f>IF(表示変換!M10="","",表示変換!M10)</f>
        <v/>
      </c>
      <c r="AN10" s="133" t="str">
        <f t="shared" si="15"/>
        <v/>
      </c>
      <c r="AO10" s="133" t="str">
        <f t="shared" si="16"/>
        <v/>
      </c>
      <c r="AP10" s="132" t="str">
        <f t="shared" si="0"/>
        <v/>
      </c>
      <c r="AQ10" s="133" t="str">
        <f t="shared" si="1"/>
        <v/>
      </c>
      <c r="AR10" s="133" t="str">
        <f t="shared" si="2"/>
        <v/>
      </c>
      <c r="AS10" s="133" t="str">
        <f t="shared" si="17"/>
        <v/>
      </c>
      <c r="AT10" s="131"/>
      <c r="AU10" s="134">
        <f t="shared" si="18"/>
        <v>5</v>
      </c>
      <c r="AV10" s="84" t="str">
        <f t="shared" si="19"/>
        <v/>
      </c>
      <c r="AW10" s="84" t="str">
        <f t="shared" ca="1" si="20"/>
        <v/>
      </c>
      <c r="AX10" s="128" t="str">
        <f t="shared" si="21"/>
        <v/>
      </c>
      <c r="AY10" s="128" t="str">
        <f t="shared" si="22"/>
        <v/>
      </c>
      <c r="AZ10" s="128" t="str">
        <f t="shared" si="23"/>
        <v/>
      </c>
      <c r="BA10" s="128" t="str">
        <f t="shared" si="24"/>
        <v/>
      </c>
      <c r="BB10" s="55" t="str">
        <f t="shared" si="25"/>
        <v/>
      </c>
      <c r="BC10" s="56" t="str">
        <f t="shared" si="26"/>
        <v/>
      </c>
      <c r="BD10" s="57" t="str">
        <f t="shared" si="27"/>
        <v/>
      </c>
      <c r="BE10" s="56" t="str">
        <f t="shared" si="28"/>
        <v/>
      </c>
      <c r="BF10" s="57" t="str">
        <f t="shared" si="29"/>
        <v/>
      </c>
      <c r="BG10" s="59" t="str">
        <f t="shared" si="30"/>
        <v/>
      </c>
      <c r="BH10" s="58" t="str">
        <f t="shared" si="31"/>
        <v/>
      </c>
      <c r="BI10" s="60" t="str">
        <f t="shared" si="32"/>
        <v/>
      </c>
      <c r="BJ10" s="58" t="str">
        <f t="shared" si="33"/>
        <v/>
      </c>
      <c r="BK10" s="56" t="str">
        <f t="shared" si="34"/>
        <v/>
      </c>
      <c r="BL10" s="57" t="str">
        <f t="shared" si="35"/>
        <v/>
      </c>
      <c r="BM10" s="56" t="str">
        <f t="shared" si="36"/>
        <v/>
      </c>
      <c r="BN10" s="58" t="str">
        <f t="shared" si="37"/>
        <v/>
      </c>
      <c r="BO10" s="56" t="str">
        <f t="shared" si="38"/>
        <v/>
      </c>
      <c r="BP10" s="58" t="str">
        <f t="shared" si="39"/>
        <v/>
      </c>
      <c r="BQ10" s="61" t="str">
        <f t="shared" si="40"/>
        <v/>
      </c>
      <c r="BR10" s="63" t="str">
        <f t="shared" si="41"/>
        <v/>
      </c>
    </row>
    <row r="11" spans="1:70">
      <c r="A11" s="54">
        <f>IF(表示変換!A11="","",表示変換!A11)</f>
        <v>6</v>
      </c>
      <c r="B11" s="78" t="str">
        <f>IF(表示変換!B11="","",表示変換!B11)</f>
        <v/>
      </c>
      <c r="C11" s="78" t="str">
        <f ca="1">IF(表示変換!D11="","",表示変換!D11)</f>
        <v/>
      </c>
      <c r="D11" s="78" t="str">
        <f>IF(表示変換!F11="","",表示変換!F11)</f>
        <v/>
      </c>
      <c r="E11" s="79" t="str">
        <f>IF(表示変換!I11="","",表示変換!I11)</f>
        <v/>
      </c>
      <c r="F11" s="80" t="str">
        <f>IF(表示変換!J11="","",表示変換!J11)</f>
        <v/>
      </c>
      <c r="G11" s="102" t="str">
        <f>IF(表示変換!N11="","",表示変換!N11)</f>
        <v/>
      </c>
      <c r="H11" s="116" t="str">
        <f t="shared" si="4"/>
        <v/>
      </c>
      <c r="I11" s="103" t="str">
        <f>IF(表示変換!O11="","",表示変換!O11)</f>
        <v/>
      </c>
      <c r="J11" s="117" t="str">
        <f t="shared" si="5"/>
        <v/>
      </c>
      <c r="K11" s="103" t="str">
        <f>IF(表示変換!P11="","",表示変換!P11)</f>
        <v/>
      </c>
      <c r="L11" s="118" t="str">
        <f t="shared" si="6"/>
        <v/>
      </c>
      <c r="M11" s="104" t="str">
        <f>IF(表示変換!Q11="","",表示変換!Q11)</f>
        <v/>
      </c>
      <c r="N11" s="119" t="str">
        <f t="shared" si="7"/>
        <v/>
      </c>
      <c r="O11" s="104" t="str">
        <f>IF(表示変換!R11="","",表示変換!R11)</f>
        <v/>
      </c>
      <c r="P11" s="117" t="str">
        <f t="shared" si="8"/>
        <v/>
      </c>
      <c r="Q11" s="103" t="str">
        <f>IF(表示変換!S11="","",表示変換!S11)</f>
        <v/>
      </c>
      <c r="R11" s="117" t="str">
        <f t="shared" si="9"/>
        <v/>
      </c>
      <c r="S11" s="104" t="str">
        <f>IF(表示変換!T11="","",表示変換!T11)</f>
        <v/>
      </c>
      <c r="T11" s="117" t="str">
        <f t="shared" si="10"/>
        <v/>
      </c>
      <c r="U11" s="104" t="str">
        <f>IF(表示変換!U11="","",表示変換!U11)</f>
        <v/>
      </c>
      <c r="V11" s="120" t="str">
        <f t="shared" si="11"/>
        <v/>
      </c>
      <c r="W11" s="62" t="str">
        <f t="shared" si="12"/>
        <v/>
      </c>
      <c r="X11" s="221" t="str">
        <f t="shared" si="13"/>
        <v/>
      </c>
      <c r="Z11" s="45">
        <f t="shared" si="42"/>
        <v>6</v>
      </c>
      <c r="AA11" s="78" t="str">
        <f>IF(表示変換!B11="","",表示変換!B11)</f>
        <v/>
      </c>
      <c r="AB11" s="112" t="str">
        <f>IF(表示変換!C11="","",表示変換!C11)</f>
        <v/>
      </c>
      <c r="AC11" s="78" t="str">
        <f>IF(AB11="","",DATEDIF(AB11,入力!$C$3,"Y"))</f>
        <v/>
      </c>
      <c r="AD11" s="78" t="str">
        <f ca="1">IF(表示変換!D11="","",表示変換!D11)</f>
        <v/>
      </c>
      <c r="AE11" s="78" t="str">
        <f>IF(表示変換!E11="","",表示変換!E11)</f>
        <v/>
      </c>
      <c r="AF11" s="78" t="str">
        <f>IF(表示変換!F11="","",表示変換!F11)</f>
        <v/>
      </c>
      <c r="AG11" s="78" t="str">
        <f>IF(表示変換!G11="","",表示変換!G11)</f>
        <v/>
      </c>
      <c r="AH11" s="78" t="str">
        <f>IF(表示変換!H11="","",表示変換!H11)</f>
        <v/>
      </c>
      <c r="AI11" s="79" t="str">
        <f>IF(表示変換!I11="","",表示変換!I11)</f>
        <v/>
      </c>
      <c r="AJ11" s="79" t="str">
        <f>IF(表示変換!J11="","",表示変換!J11)</f>
        <v/>
      </c>
      <c r="AK11" s="84" t="str">
        <f t="shared" si="14"/>
        <v/>
      </c>
      <c r="AL11" s="84" t="str">
        <f>IF(表示変換!L11="","",表示変換!L11)</f>
        <v/>
      </c>
      <c r="AM11" s="138" t="str">
        <f>IF(表示変換!M11="","",表示変換!M11)</f>
        <v/>
      </c>
      <c r="AN11" s="133" t="str">
        <f t="shared" si="15"/>
        <v/>
      </c>
      <c r="AO11" s="133" t="str">
        <f t="shared" si="16"/>
        <v/>
      </c>
      <c r="AP11" s="132" t="str">
        <f t="shared" si="0"/>
        <v/>
      </c>
      <c r="AQ11" s="133" t="str">
        <f t="shared" si="1"/>
        <v/>
      </c>
      <c r="AR11" s="133" t="str">
        <f t="shared" si="2"/>
        <v/>
      </c>
      <c r="AS11" s="133" t="str">
        <f t="shared" si="17"/>
        <v/>
      </c>
      <c r="AT11" s="131"/>
      <c r="AU11" s="134">
        <f t="shared" si="18"/>
        <v>6</v>
      </c>
      <c r="AV11" s="84" t="str">
        <f t="shared" si="19"/>
        <v/>
      </c>
      <c r="AW11" s="84" t="str">
        <f t="shared" ca="1" si="20"/>
        <v/>
      </c>
      <c r="AX11" s="128" t="str">
        <f t="shared" si="21"/>
        <v/>
      </c>
      <c r="AY11" s="128" t="str">
        <f t="shared" si="22"/>
        <v/>
      </c>
      <c r="AZ11" s="128" t="str">
        <f t="shared" si="23"/>
        <v/>
      </c>
      <c r="BA11" s="128" t="str">
        <f t="shared" si="24"/>
        <v/>
      </c>
      <c r="BB11" s="55" t="str">
        <f t="shared" si="25"/>
        <v/>
      </c>
      <c r="BC11" s="56" t="str">
        <f t="shared" si="26"/>
        <v/>
      </c>
      <c r="BD11" s="57" t="str">
        <f t="shared" si="27"/>
        <v/>
      </c>
      <c r="BE11" s="56" t="str">
        <f t="shared" si="28"/>
        <v/>
      </c>
      <c r="BF11" s="57" t="str">
        <f t="shared" si="29"/>
        <v/>
      </c>
      <c r="BG11" s="59" t="str">
        <f t="shared" si="30"/>
        <v/>
      </c>
      <c r="BH11" s="58" t="str">
        <f t="shared" si="31"/>
        <v/>
      </c>
      <c r="BI11" s="60" t="str">
        <f t="shared" si="32"/>
        <v/>
      </c>
      <c r="BJ11" s="58" t="str">
        <f t="shared" si="33"/>
        <v/>
      </c>
      <c r="BK11" s="56" t="str">
        <f t="shared" si="34"/>
        <v/>
      </c>
      <c r="BL11" s="57" t="str">
        <f t="shared" si="35"/>
        <v/>
      </c>
      <c r="BM11" s="56" t="str">
        <f t="shared" si="36"/>
        <v/>
      </c>
      <c r="BN11" s="58" t="str">
        <f t="shared" si="37"/>
        <v/>
      </c>
      <c r="BO11" s="56" t="str">
        <f t="shared" si="38"/>
        <v/>
      </c>
      <c r="BP11" s="58" t="str">
        <f t="shared" si="39"/>
        <v/>
      </c>
      <c r="BQ11" s="61" t="str">
        <f t="shared" si="40"/>
        <v/>
      </c>
      <c r="BR11" s="63" t="str">
        <f t="shared" si="41"/>
        <v/>
      </c>
    </row>
    <row r="12" spans="1:70">
      <c r="A12" s="54">
        <f>IF(表示変換!A12="","",表示変換!A12)</f>
        <v>7</v>
      </c>
      <c r="B12" s="78" t="str">
        <f>IF(表示変換!B12="","",表示変換!B12)</f>
        <v/>
      </c>
      <c r="C12" s="78" t="str">
        <f ca="1">IF(表示変換!D12="","",表示変換!D12)</f>
        <v/>
      </c>
      <c r="D12" s="78" t="str">
        <f>IF(表示変換!F12="","",表示変換!F12)</f>
        <v/>
      </c>
      <c r="E12" s="79" t="str">
        <f>IF(表示変換!I12="","",表示変換!I12)</f>
        <v/>
      </c>
      <c r="F12" s="80" t="str">
        <f>IF(表示変換!J12="","",表示変換!J12)</f>
        <v/>
      </c>
      <c r="G12" s="102" t="str">
        <f>IF(表示変換!N12="","",表示変換!N12)</f>
        <v/>
      </c>
      <c r="H12" s="116" t="str">
        <f t="shared" si="4"/>
        <v/>
      </c>
      <c r="I12" s="103" t="str">
        <f>IF(表示変換!O12="","",表示変換!O12)</f>
        <v/>
      </c>
      <c r="J12" s="117" t="str">
        <f t="shared" si="5"/>
        <v/>
      </c>
      <c r="K12" s="103" t="str">
        <f>IF(表示変換!P12="","",表示変換!P12)</f>
        <v/>
      </c>
      <c r="L12" s="118" t="str">
        <f t="shared" si="6"/>
        <v/>
      </c>
      <c r="M12" s="104" t="str">
        <f>IF(表示変換!Q12="","",表示変換!Q12)</f>
        <v/>
      </c>
      <c r="N12" s="119" t="str">
        <f t="shared" si="7"/>
        <v/>
      </c>
      <c r="O12" s="104" t="str">
        <f>IF(表示変換!R12="","",表示変換!R12)</f>
        <v/>
      </c>
      <c r="P12" s="117" t="str">
        <f t="shared" si="8"/>
        <v/>
      </c>
      <c r="Q12" s="103" t="str">
        <f>IF(表示変換!S12="","",表示変換!S12)</f>
        <v/>
      </c>
      <c r="R12" s="117" t="str">
        <f t="shared" si="9"/>
        <v/>
      </c>
      <c r="S12" s="104" t="str">
        <f>IF(表示変換!T12="","",表示変換!T12)</f>
        <v/>
      </c>
      <c r="T12" s="117" t="str">
        <f t="shared" si="10"/>
        <v/>
      </c>
      <c r="U12" s="104" t="str">
        <f>IF(表示変換!U12="","",表示変換!U12)</f>
        <v/>
      </c>
      <c r="V12" s="120" t="str">
        <f t="shared" si="11"/>
        <v/>
      </c>
      <c r="W12" s="62" t="str">
        <f t="shared" si="12"/>
        <v/>
      </c>
      <c r="X12" s="221" t="str">
        <f t="shared" si="13"/>
        <v/>
      </c>
      <c r="Z12" s="45">
        <f t="shared" si="42"/>
        <v>7</v>
      </c>
      <c r="AA12" s="78" t="str">
        <f>IF(表示変換!B12="","",表示変換!B12)</f>
        <v/>
      </c>
      <c r="AB12" s="112" t="str">
        <f>IF(表示変換!C12="","",表示変換!C12)</f>
        <v/>
      </c>
      <c r="AC12" s="78" t="str">
        <f>IF(AB12="","",DATEDIF(AB12,入力!$C$3,"Y"))</f>
        <v/>
      </c>
      <c r="AD12" s="78" t="str">
        <f ca="1">IF(表示変換!D12="","",表示変換!D12)</f>
        <v/>
      </c>
      <c r="AE12" s="78" t="str">
        <f>IF(表示変換!E12="","",表示変換!E12)</f>
        <v/>
      </c>
      <c r="AF12" s="78" t="str">
        <f>IF(表示変換!F12="","",表示変換!F12)</f>
        <v/>
      </c>
      <c r="AG12" s="78" t="str">
        <f>IF(表示変換!G12="","",表示変換!G12)</f>
        <v/>
      </c>
      <c r="AH12" s="78" t="str">
        <f>IF(表示変換!H12="","",表示変換!H12)</f>
        <v/>
      </c>
      <c r="AI12" s="79" t="str">
        <f>IF(表示変換!I12="","",表示変換!I12)</f>
        <v/>
      </c>
      <c r="AJ12" s="79" t="str">
        <f>IF(表示変換!J12="","",表示変換!J12)</f>
        <v/>
      </c>
      <c r="AK12" s="84" t="str">
        <f t="shared" si="14"/>
        <v/>
      </c>
      <c r="AL12" s="84" t="str">
        <f>IF(表示変換!L12="","",表示変換!L12)</f>
        <v/>
      </c>
      <c r="AM12" s="138" t="str">
        <f>IF(表示変換!M12="","",表示変換!M12)</f>
        <v/>
      </c>
      <c r="AN12" s="133" t="str">
        <f t="shared" si="15"/>
        <v/>
      </c>
      <c r="AO12" s="133" t="str">
        <f t="shared" si="16"/>
        <v/>
      </c>
      <c r="AP12" s="132" t="str">
        <f t="shared" si="0"/>
        <v/>
      </c>
      <c r="AQ12" s="133" t="str">
        <f t="shared" si="1"/>
        <v/>
      </c>
      <c r="AR12" s="133" t="str">
        <f t="shared" si="2"/>
        <v/>
      </c>
      <c r="AS12" s="133" t="str">
        <f t="shared" si="17"/>
        <v/>
      </c>
      <c r="AT12" s="131"/>
      <c r="AU12" s="134">
        <f t="shared" si="18"/>
        <v>7</v>
      </c>
      <c r="AV12" s="84" t="str">
        <f t="shared" si="19"/>
        <v/>
      </c>
      <c r="AW12" s="84" t="str">
        <f t="shared" ca="1" si="20"/>
        <v/>
      </c>
      <c r="AX12" s="128" t="str">
        <f t="shared" si="21"/>
        <v/>
      </c>
      <c r="AY12" s="128" t="str">
        <f t="shared" si="22"/>
        <v/>
      </c>
      <c r="AZ12" s="128" t="str">
        <f t="shared" si="23"/>
        <v/>
      </c>
      <c r="BA12" s="128" t="str">
        <f t="shared" si="24"/>
        <v/>
      </c>
      <c r="BB12" s="55" t="str">
        <f t="shared" si="25"/>
        <v/>
      </c>
      <c r="BC12" s="56" t="str">
        <f t="shared" si="26"/>
        <v/>
      </c>
      <c r="BD12" s="57" t="str">
        <f t="shared" si="27"/>
        <v/>
      </c>
      <c r="BE12" s="56" t="str">
        <f t="shared" si="28"/>
        <v/>
      </c>
      <c r="BF12" s="57" t="str">
        <f t="shared" si="29"/>
        <v/>
      </c>
      <c r="BG12" s="59" t="str">
        <f t="shared" si="30"/>
        <v/>
      </c>
      <c r="BH12" s="58" t="str">
        <f t="shared" si="31"/>
        <v/>
      </c>
      <c r="BI12" s="60" t="str">
        <f t="shared" si="32"/>
        <v/>
      </c>
      <c r="BJ12" s="58" t="str">
        <f t="shared" si="33"/>
        <v/>
      </c>
      <c r="BK12" s="56" t="str">
        <f t="shared" si="34"/>
        <v/>
      </c>
      <c r="BL12" s="57" t="str">
        <f t="shared" si="35"/>
        <v/>
      </c>
      <c r="BM12" s="56" t="str">
        <f t="shared" si="36"/>
        <v/>
      </c>
      <c r="BN12" s="58" t="str">
        <f t="shared" si="37"/>
        <v/>
      </c>
      <c r="BO12" s="56" t="str">
        <f t="shared" si="38"/>
        <v/>
      </c>
      <c r="BP12" s="58" t="str">
        <f t="shared" si="39"/>
        <v/>
      </c>
      <c r="BQ12" s="61" t="str">
        <f t="shared" si="40"/>
        <v/>
      </c>
      <c r="BR12" s="63" t="str">
        <f t="shared" si="41"/>
        <v/>
      </c>
    </row>
    <row r="13" spans="1:70">
      <c r="A13" s="54">
        <f>IF(表示変換!A13="","",表示変換!A13)</f>
        <v>8</v>
      </c>
      <c r="B13" s="78" t="str">
        <f>IF(表示変換!B13="","",表示変換!B13)</f>
        <v/>
      </c>
      <c r="C13" s="78" t="str">
        <f ca="1">IF(表示変換!D13="","",表示変換!D13)</f>
        <v/>
      </c>
      <c r="D13" s="78" t="str">
        <f>IF(表示変換!F13="","",表示変換!F13)</f>
        <v/>
      </c>
      <c r="E13" s="79" t="str">
        <f>IF(表示変換!I13="","",表示変換!I13)</f>
        <v/>
      </c>
      <c r="F13" s="80" t="str">
        <f>IF(表示変換!J13="","",表示変換!J13)</f>
        <v/>
      </c>
      <c r="G13" s="102" t="str">
        <f>IF(表示変換!N13="","",表示変換!N13)</f>
        <v/>
      </c>
      <c r="H13" s="116" t="str">
        <f t="shared" si="4"/>
        <v/>
      </c>
      <c r="I13" s="103" t="str">
        <f>IF(表示変換!O13="","",表示変換!O13)</f>
        <v/>
      </c>
      <c r="J13" s="117" t="str">
        <f t="shared" si="5"/>
        <v/>
      </c>
      <c r="K13" s="103" t="str">
        <f>IF(表示変換!P13="","",表示変換!P13)</f>
        <v/>
      </c>
      <c r="L13" s="118" t="str">
        <f t="shared" si="6"/>
        <v/>
      </c>
      <c r="M13" s="104" t="str">
        <f>IF(表示変換!Q13="","",表示変換!Q13)</f>
        <v/>
      </c>
      <c r="N13" s="119" t="str">
        <f t="shared" si="7"/>
        <v/>
      </c>
      <c r="O13" s="104" t="str">
        <f>IF(表示変換!R13="","",表示変換!R13)</f>
        <v/>
      </c>
      <c r="P13" s="117" t="str">
        <f t="shared" si="8"/>
        <v/>
      </c>
      <c r="Q13" s="103" t="str">
        <f>IF(表示変換!S13="","",表示変換!S13)</f>
        <v/>
      </c>
      <c r="R13" s="117" t="str">
        <f t="shared" si="9"/>
        <v/>
      </c>
      <c r="S13" s="104" t="str">
        <f>IF(表示変換!T13="","",表示変換!T13)</f>
        <v/>
      </c>
      <c r="T13" s="117" t="str">
        <f t="shared" si="10"/>
        <v/>
      </c>
      <c r="U13" s="104" t="str">
        <f>IF(表示変換!U13="","",表示変換!U13)</f>
        <v/>
      </c>
      <c r="V13" s="120" t="str">
        <f t="shared" si="11"/>
        <v/>
      </c>
      <c r="W13" s="62" t="str">
        <f t="shared" si="12"/>
        <v/>
      </c>
      <c r="X13" s="221" t="str">
        <f t="shared" si="13"/>
        <v/>
      </c>
      <c r="Z13" s="45">
        <f t="shared" si="42"/>
        <v>8</v>
      </c>
      <c r="AA13" s="78" t="str">
        <f>IF(表示変換!B13="","",表示変換!B13)</f>
        <v/>
      </c>
      <c r="AB13" s="112" t="str">
        <f>IF(表示変換!C13="","",表示変換!C13)</f>
        <v/>
      </c>
      <c r="AC13" s="78" t="str">
        <f>IF(AB13="","",DATEDIF(AB13,入力!$C$3,"Y"))</f>
        <v/>
      </c>
      <c r="AD13" s="78" t="str">
        <f ca="1">IF(表示変換!D13="","",表示変換!D13)</f>
        <v/>
      </c>
      <c r="AE13" s="78" t="str">
        <f>IF(表示変換!E13="","",表示変換!E13)</f>
        <v/>
      </c>
      <c r="AF13" s="78" t="str">
        <f>IF(表示変換!F13="","",表示変換!F13)</f>
        <v/>
      </c>
      <c r="AG13" s="78" t="str">
        <f>IF(表示変換!G13="","",表示変換!G13)</f>
        <v/>
      </c>
      <c r="AH13" s="78" t="str">
        <f>IF(表示変換!H13="","",表示変換!H13)</f>
        <v/>
      </c>
      <c r="AI13" s="79" t="str">
        <f>IF(表示変換!I13="","",表示変換!I13)</f>
        <v/>
      </c>
      <c r="AJ13" s="79" t="str">
        <f>IF(表示変換!J13="","",表示変換!J13)</f>
        <v/>
      </c>
      <c r="AK13" s="84" t="str">
        <f t="shared" si="14"/>
        <v/>
      </c>
      <c r="AL13" s="84" t="str">
        <f>IF(表示変換!L13="","",表示変換!L13)</f>
        <v/>
      </c>
      <c r="AM13" s="138" t="str">
        <f>IF(表示変換!M13="","",表示変換!M13)</f>
        <v/>
      </c>
      <c r="AN13" s="133" t="str">
        <f t="shared" si="15"/>
        <v/>
      </c>
      <c r="AO13" s="133" t="str">
        <f t="shared" si="16"/>
        <v/>
      </c>
      <c r="AP13" s="132" t="str">
        <f t="shared" si="0"/>
        <v/>
      </c>
      <c r="AQ13" s="133" t="str">
        <f t="shared" si="1"/>
        <v/>
      </c>
      <c r="AR13" s="133" t="str">
        <f t="shared" si="2"/>
        <v/>
      </c>
      <c r="AS13" s="133" t="str">
        <f t="shared" si="17"/>
        <v/>
      </c>
      <c r="AT13" s="131"/>
      <c r="AU13" s="134">
        <f t="shared" si="18"/>
        <v>8</v>
      </c>
      <c r="AV13" s="84" t="str">
        <f t="shared" si="19"/>
        <v/>
      </c>
      <c r="AW13" s="84" t="str">
        <f t="shared" ca="1" si="20"/>
        <v/>
      </c>
      <c r="AX13" s="128" t="str">
        <f t="shared" si="21"/>
        <v/>
      </c>
      <c r="AY13" s="128" t="str">
        <f t="shared" si="22"/>
        <v/>
      </c>
      <c r="AZ13" s="128" t="str">
        <f t="shared" si="23"/>
        <v/>
      </c>
      <c r="BA13" s="128" t="str">
        <f t="shared" si="24"/>
        <v/>
      </c>
      <c r="BB13" s="55" t="str">
        <f t="shared" si="25"/>
        <v/>
      </c>
      <c r="BC13" s="56" t="str">
        <f t="shared" si="26"/>
        <v/>
      </c>
      <c r="BD13" s="57" t="str">
        <f t="shared" si="27"/>
        <v/>
      </c>
      <c r="BE13" s="56" t="str">
        <f t="shared" si="28"/>
        <v/>
      </c>
      <c r="BF13" s="57" t="str">
        <f t="shared" si="29"/>
        <v/>
      </c>
      <c r="BG13" s="59" t="str">
        <f t="shared" si="30"/>
        <v/>
      </c>
      <c r="BH13" s="58" t="str">
        <f t="shared" si="31"/>
        <v/>
      </c>
      <c r="BI13" s="60" t="str">
        <f t="shared" si="32"/>
        <v/>
      </c>
      <c r="BJ13" s="58" t="str">
        <f t="shared" si="33"/>
        <v/>
      </c>
      <c r="BK13" s="56" t="str">
        <f t="shared" si="34"/>
        <v/>
      </c>
      <c r="BL13" s="57" t="str">
        <f t="shared" si="35"/>
        <v/>
      </c>
      <c r="BM13" s="56" t="str">
        <f t="shared" si="36"/>
        <v/>
      </c>
      <c r="BN13" s="58" t="str">
        <f t="shared" si="37"/>
        <v/>
      </c>
      <c r="BO13" s="56" t="str">
        <f t="shared" si="38"/>
        <v/>
      </c>
      <c r="BP13" s="58" t="str">
        <f t="shared" si="39"/>
        <v/>
      </c>
      <c r="BQ13" s="61" t="str">
        <f t="shared" si="40"/>
        <v/>
      </c>
      <c r="BR13" s="63" t="str">
        <f t="shared" si="41"/>
        <v/>
      </c>
    </row>
    <row r="14" spans="1:70">
      <c r="A14" s="54">
        <f>IF(表示変換!A14="","",表示変換!A14)</f>
        <v>9</v>
      </c>
      <c r="B14" s="78" t="str">
        <f>IF(表示変換!B14="","",表示変換!B14)</f>
        <v/>
      </c>
      <c r="C14" s="78" t="str">
        <f ca="1">IF(表示変換!D14="","",表示変換!D14)</f>
        <v/>
      </c>
      <c r="D14" s="78" t="str">
        <f>IF(表示変換!F14="","",表示変換!F14)</f>
        <v/>
      </c>
      <c r="E14" s="79" t="str">
        <f>IF(表示変換!I14="","",表示変換!I14)</f>
        <v/>
      </c>
      <c r="F14" s="80" t="str">
        <f>IF(表示変換!J14="","",表示変換!J14)</f>
        <v/>
      </c>
      <c r="G14" s="102" t="str">
        <f>IF(表示変換!N14="","",表示変換!N14)</f>
        <v/>
      </c>
      <c r="H14" s="116" t="str">
        <f t="shared" si="4"/>
        <v/>
      </c>
      <c r="I14" s="103" t="str">
        <f>IF(表示変換!O14="","",表示変換!O14)</f>
        <v/>
      </c>
      <c r="J14" s="117" t="str">
        <f t="shared" si="5"/>
        <v/>
      </c>
      <c r="K14" s="103" t="str">
        <f>IF(表示変換!P14="","",表示変換!P14)</f>
        <v/>
      </c>
      <c r="L14" s="118" t="str">
        <f t="shared" si="6"/>
        <v/>
      </c>
      <c r="M14" s="104" t="str">
        <f>IF(表示変換!Q14="","",表示変換!Q14)</f>
        <v/>
      </c>
      <c r="N14" s="119" t="str">
        <f t="shared" si="7"/>
        <v/>
      </c>
      <c r="O14" s="104" t="str">
        <f>IF(表示変換!R14="","",表示変換!R14)</f>
        <v/>
      </c>
      <c r="P14" s="117" t="str">
        <f t="shared" si="8"/>
        <v/>
      </c>
      <c r="Q14" s="103" t="str">
        <f>IF(表示変換!S14="","",表示変換!S14)</f>
        <v/>
      </c>
      <c r="R14" s="117" t="str">
        <f t="shared" si="9"/>
        <v/>
      </c>
      <c r="S14" s="104" t="str">
        <f>IF(表示変換!T14="","",表示変換!T14)</f>
        <v/>
      </c>
      <c r="T14" s="117" t="str">
        <f t="shared" si="10"/>
        <v/>
      </c>
      <c r="U14" s="104" t="str">
        <f>IF(表示変換!U14="","",表示変換!U14)</f>
        <v/>
      </c>
      <c r="V14" s="120" t="str">
        <f t="shared" si="11"/>
        <v/>
      </c>
      <c r="W14" s="62" t="str">
        <f t="shared" si="12"/>
        <v/>
      </c>
      <c r="X14" s="221" t="str">
        <f t="shared" si="13"/>
        <v/>
      </c>
      <c r="Z14" s="45">
        <f t="shared" si="42"/>
        <v>9</v>
      </c>
      <c r="AA14" s="78" t="str">
        <f>IF(表示変換!B14="","",表示変換!B14)</f>
        <v/>
      </c>
      <c r="AB14" s="112" t="str">
        <f>IF(表示変換!C14="","",表示変換!C14)</f>
        <v/>
      </c>
      <c r="AC14" s="78" t="str">
        <f>IF(AB14="","",DATEDIF(AB14,入力!$C$3,"Y"))</f>
        <v/>
      </c>
      <c r="AD14" s="78" t="str">
        <f ca="1">IF(表示変換!D14="","",表示変換!D14)</f>
        <v/>
      </c>
      <c r="AE14" s="78" t="str">
        <f>IF(表示変換!E14="","",表示変換!E14)</f>
        <v/>
      </c>
      <c r="AF14" s="78" t="str">
        <f>IF(表示変換!F14="","",表示変換!F14)</f>
        <v/>
      </c>
      <c r="AG14" s="78" t="str">
        <f>IF(表示変換!G14="","",表示変換!G14)</f>
        <v/>
      </c>
      <c r="AH14" s="78" t="str">
        <f>IF(表示変換!H14="","",表示変換!H14)</f>
        <v/>
      </c>
      <c r="AI14" s="79" t="str">
        <f>IF(表示変換!I14="","",表示変換!I14)</f>
        <v/>
      </c>
      <c r="AJ14" s="79" t="str">
        <f>IF(表示変換!J14="","",表示変換!J14)</f>
        <v/>
      </c>
      <c r="AK14" s="84" t="str">
        <f t="shared" si="14"/>
        <v/>
      </c>
      <c r="AL14" s="84" t="str">
        <f>IF(表示変換!L14="","",表示変換!L14)</f>
        <v/>
      </c>
      <c r="AM14" s="138" t="str">
        <f>IF(表示変換!M14="","",表示変換!M14)</f>
        <v/>
      </c>
      <c r="AN14" s="133" t="str">
        <f t="shared" si="15"/>
        <v/>
      </c>
      <c r="AO14" s="133" t="str">
        <f t="shared" si="16"/>
        <v/>
      </c>
      <c r="AP14" s="132" t="str">
        <f t="shared" si="0"/>
        <v/>
      </c>
      <c r="AQ14" s="133" t="str">
        <f t="shared" si="1"/>
        <v/>
      </c>
      <c r="AR14" s="133" t="str">
        <f t="shared" si="2"/>
        <v/>
      </c>
      <c r="AS14" s="133" t="str">
        <f t="shared" si="17"/>
        <v/>
      </c>
      <c r="AT14" s="131"/>
      <c r="AU14" s="134">
        <f t="shared" si="18"/>
        <v>9</v>
      </c>
      <c r="AV14" s="84" t="str">
        <f t="shared" si="19"/>
        <v/>
      </c>
      <c r="AW14" s="84" t="str">
        <f t="shared" ca="1" si="20"/>
        <v/>
      </c>
      <c r="AX14" s="128" t="str">
        <f t="shared" si="21"/>
        <v/>
      </c>
      <c r="AY14" s="128" t="str">
        <f t="shared" si="22"/>
        <v/>
      </c>
      <c r="AZ14" s="128" t="str">
        <f t="shared" si="23"/>
        <v/>
      </c>
      <c r="BA14" s="128" t="str">
        <f t="shared" si="24"/>
        <v/>
      </c>
      <c r="BB14" s="55" t="str">
        <f t="shared" si="25"/>
        <v/>
      </c>
      <c r="BC14" s="56" t="str">
        <f t="shared" si="26"/>
        <v/>
      </c>
      <c r="BD14" s="57" t="str">
        <f t="shared" si="27"/>
        <v/>
      </c>
      <c r="BE14" s="56" t="str">
        <f t="shared" si="28"/>
        <v/>
      </c>
      <c r="BF14" s="57" t="str">
        <f t="shared" si="29"/>
        <v/>
      </c>
      <c r="BG14" s="59" t="str">
        <f t="shared" si="30"/>
        <v/>
      </c>
      <c r="BH14" s="58" t="str">
        <f t="shared" si="31"/>
        <v/>
      </c>
      <c r="BI14" s="60" t="str">
        <f t="shared" si="32"/>
        <v/>
      </c>
      <c r="BJ14" s="58" t="str">
        <f t="shared" si="33"/>
        <v/>
      </c>
      <c r="BK14" s="56" t="str">
        <f t="shared" si="34"/>
        <v/>
      </c>
      <c r="BL14" s="57" t="str">
        <f t="shared" si="35"/>
        <v/>
      </c>
      <c r="BM14" s="56" t="str">
        <f t="shared" si="36"/>
        <v/>
      </c>
      <c r="BN14" s="58" t="str">
        <f t="shared" si="37"/>
        <v/>
      </c>
      <c r="BO14" s="56" t="str">
        <f t="shared" si="38"/>
        <v/>
      </c>
      <c r="BP14" s="58" t="str">
        <f t="shared" si="39"/>
        <v/>
      </c>
      <c r="BQ14" s="61" t="str">
        <f t="shared" si="40"/>
        <v/>
      </c>
      <c r="BR14" s="63" t="str">
        <f t="shared" si="41"/>
        <v/>
      </c>
    </row>
    <row r="15" spans="1:70">
      <c r="A15" s="54">
        <f>IF(表示変換!A15="","",表示変換!A15)</f>
        <v>10</v>
      </c>
      <c r="B15" s="78" t="str">
        <f>IF(表示変換!B15="","",表示変換!B15)</f>
        <v/>
      </c>
      <c r="C15" s="78" t="str">
        <f ca="1">IF(表示変換!D15="","",表示変換!D15)</f>
        <v/>
      </c>
      <c r="D15" s="78" t="str">
        <f>IF(表示変換!F15="","",表示変換!F15)</f>
        <v/>
      </c>
      <c r="E15" s="79" t="str">
        <f>IF(表示変換!I15="","",表示変換!I15)</f>
        <v/>
      </c>
      <c r="F15" s="80" t="str">
        <f>IF(表示変換!J15="","",表示変換!J15)</f>
        <v/>
      </c>
      <c r="G15" s="102" t="str">
        <f>IF(表示変換!N15="","",表示変換!N15)</f>
        <v/>
      </c>
      <c r="H15" s="116" t="str">
        <f t="shared" si="4"/>
        <v/>
      </c>
      <c r="I15" s="103" t="str">
        <f>IF(表示変換!O15="","",表示変換!O15)</f>
        <v/>
      </c>
      <c r="J15" s="117" t="str">
        <f t="shared" si="5"/>
        <v/>
      </c>
      <c r="K15" s="103" t="str">
        <f>IF(表示変換!P15="","",表示変換!P15)</f>
        <v/>
      </c>
      <c r="L15" s="118" t="str">
        <f t="shared" si="6"/>
        <v/>
      </c>
      <c r="M15" s="104" t="str">
        <f>IF(表示変換!Q15="","",表示変換!Q15)</f>
        <v/>
      </c>
      <c r="N15" s="119" t="str">
        <f t="shared" si="7"/>
        <v/>
      </c>
      <c r="O15" s="104" t="str">
        <f>IF(表示変換!R15="","",表示変換!R15)</f>
        <v/>
      </c>
      <c r="P15" s="117" t="str">
        <f t="shared" si="8"/>
        <v/>
      </c>
      <c r="Q15" s="103" t="str">
        <f>IF(表示変換!S15="","",表示変換!S15)</f>
        <v/>
      </c>
      <c r="R15" s="117" t="str">
        <f t="shared" si="9"/>
        <v/>
      </c>
      <c r="S15" s="104" t="str">
        <f>IF(表示変換!T15="","",表示変換!T15)</f>
        <v/>
      </c>
      <c r="T15" s="117" t="str">
        <f t="shared" si="10"/>
        <v/>
      </c>
      <c r="U15" s="104" t="str">
        <f>IF(表示変換!U15="","",表示変換!U15)</f>
        <v/>
      </c>
      <c r="V15" s="120" t="str">
        <f t="shared" si="11"/>
        <v/>
      </c>
      <c r="W15" s="62" t="str">
        <f t="shared" si="12"/>
        <v/>
      </c>
      <c r="X15" s="221" t="str">
        <f t="shared" si="13"/>
        <v/>
      </c>
      <c r="Z15" s="45">
        <f t="shared" si="42"/>
        <v>10</v>
      </c>
      <c r="AA15" s="78" t="str">
        <f>IF(表示変換!B15="","",表示変換!B15)</f>
        <v/>
      </c>
      <c r="AB15" s="112" t="str">
        <f>IF(表示変換!C15="","",表示変換!C15)</f>
        <v/>
      </c>
      <c r="AC15" s="78" t="str">
        <f>IF(AB15="","",DATEDIF(AB15,入力!$C$3,"Y"))</f>
        <v/>
      </c>
      <c r="AD15" s="78" t="str">
        <f ca="1">IF(表示変換!D15="","",表示変換!D15)</f>
        <v/>
      </c>
      <c r="AE15" s="78" t="str">
        <f>IF(表示変換!E15="","",表示変換!E15)</f>
        <v/>
      </c>
      <c r="AF15" s="78" t="str">
        <f>IF(表示変換!F15="","",表示変換!F15)</f>
        <v/>
      </c>
      <c r="AG15" s="78" t="str">
        <f>IF(表示変換!G15="","",表示変換!G15)</f>
        <v/>
      </c>
      <c r="AH15" s="78" t="str">
        <f>IF(表示変換!H15="","",表示変換!H15)</f>
        <v/>
      </c>
      <c r="AI15" s="79" t="str">
        <f>IF(表示変換!I15="","",表示変換!I15)</f>
        <v/>
      </c>
      <c r="AJ15" s="79" t="str">
        <f>IF(表示変換!J15="","",表示変換!J15)</f>
        <v/>
      </c>
      <c r="AK15" s="84" t="str">
        <f t="shared" si="14"/>
        <v/>
      </c>
      <c r="AL15" s="84" t="str">
        <f>IF(表示変換!L15="","",表示変換!L15)</f>
        <v/>
      </c>
      <c r="AM15" s="138" t="str">
        <f>IF(表示変換!M15="","",表示変換!M15)</f>
        <v/>
      </c>
      <c r="AN15" s="133" t="str">
        <f t="shared" si="15"/>
        <v/>
      </c>
      <c r="AO15" s="133" t="str">
        <f t="shared" si="16"/>
        <v/>
      </c>
      <c r="AP15" s="132" t="str">
        <f t="shared" si="0"/>
        <v/>
      </c>
      <c r="AQ15" s="133" t="str">
        <f t="shared" si="1"/>
        <v/>
      </c>
      <c r="AR15" s="133" t="str">
        <f t="shared" si="2"/>
        <v/>
      </c>
      <c r="AS15" s="133" t="str">
        <f t="shared" si="17"/>
        <v/>
      </c>
      <c r="AT15" s="131"/>
      <c r="AU15" s="134">
        <f t="shared" si="18"/>
        <v>10</v>
      </c>
      <c r="AV15" s="84" t="str">
        <f t="shared" si="19"/>
        <v/>
      </c>
      <c r="AW15" s="84" t="str">
        <f t="shared" ca="1" si="20"/>
        <v/>
      </c>
      <c r="AX15" s="128" t="str">
        <f t="shared" si="21"/>
        <v/>
      </c>
      <c r="AY15" s="128" t="str">
        <f t="shared" si="22"/>
        <v/>
      </c>
      <c r="AZ15" s="128" t="str">
        <f t="shared" si="23"/>
        <v/>
      </c>
      <c r="BA15" s="128" t="str">
        <f t="shared" si="24"/>
        <v/>
      </c>
      <c r="BB15" s="55" t="str">
        <f t="shared" si="25"/>
        <v/>
      </c>
      <c r="BC15" s="56" t="str">
        <f t="shared" si="26"/>
        <v/>
      </c>
      <c r="BD15" s="57" t="str">
        <f t="shared" si="27"/>
        <v/>
      </c>
      <c r="BE15" s="56" t="str">
        <f t="shared" si="28"/>
        <v/>
      </c>
      <c r="BF15" s="57" t="str">
        <f t="shared" si="29"/>
        <v/>
      </c>
      <c r="BG15" s="59" t="str">
        <f t="shared" si="30"/>
        <v/>
      </c>
      <c r="BH15" s="58" t="str">
        <f t="shared" si="31"/>
        <v/>
      </c>
      <c r="BI15" s="60" t="str">
        <f t="shared" si="32"/>
        <v/>
      </c>
      <c r="BJ15" s="58" t="str">
        <f t="shared" si="33"/>
        <v/>
      </c>
      <c r="BK15" s="56" t="str">
        <f t="shared" si="34"/>
        <v/>
      </c>
      <c r="BL15" s="57" t="str">
        <f t="shared" si="35"/>
        <v/>
      </c>
      <c r="BM15" s="56" t="str">
        <f t="shared" si="36"/>
        <v/>
      </c>
      <c r="BN15" s="58" t="str">
        <f t="shared" si="37"/>
        <v/>
      </c>
      <c r="BO15" s="56" t="str">
        <f t="shared" si="38"/>
        <v/>
      </c>
      <c r="BP15" s="58" t="str">
        <f t="shared" si="39"/>
        <v/>
      </c>
      <c r="BQ15" s="61" t="str">
        <f t="shared" si="40"/>
        <v/>
      </c>
      <c r="BR15" s="63" t="str">
        <f t="shared" si="41"/>
        <v/>
      </c>
    </row>
    <row r="16" spans="1:70">
      <c r="A16" s="54">
        <f>IF(表示変換!A16="","",表示変換!A16)</f>
        <v>11</v>
      </c>
      <c r="B16" s="78" t="str">
        <f>IF(表示変換!B16="","",表示変換!B16)</f>
        <v/>
      </c>
      <c r="C16" s="78" t="str">
        <f ca="1">IF(表示変換!D16="","",表示変換!D16)</f>
        <v/>
      </c>
      <c r="D16" s="78" t="str">
        <f>IF(表示変換!F16="","",表示変換!F16)</f>
        <v/>
      </c>
      <c r="E16" s="79" t="str">
        <f>IF(表示変換!I16="","",表示変換!I16)</f>
        <v/>
      </c>
      <c r="F16" s="80" t="str">
        <f>IF(表示変換!J16="","",表示変換!J16)</f>
        <v/>
      </c>
      <c r="G16" s="102" t="str">
        <f>IF(表示変換!N16="","",表示変換!N16)</f>
        <v/>
      </c>
      <c r="H16" s="116" t="str">
        <f t="shared" si="4"/>
        <v/>
      </c>
      <c r="I16" s="103" t="str">
        <f>IF(表示変換!O16="","",表示変換!O16)</f>
        <v/>
      </c>
      <c r="J16" s="117" t="str">
        <f t="shared" si="5"/>
        <v/>
      </c>
      <c r="K16" s="103" t="str">
        <f>IF(表示変換!P16="","",表示変換!P16)</f>
        <v/>
      </c>
      <c r="L16" s="118" t="str">
        <f t="shared" si="6"/>
        <v/>
      </c>
      <c r="M16" s="104" t="str">
        <f>IF(表示変換!Q16="","",表示変換!Q16)</f>
        <v/>
      </c>
      <c r="N16" s="119" t="str">
        <f t="shared" si="7"/>
        <v/>
      </c>
      <c r="O16" s="104" t="str">
        <f>IF(表示変換!R16="","",表示変換!R16)</f>
        <v/>
      </c>
      <c r="P16" s="117" t="str">
        <f t="shared" si="8"/>
        <v/>
      </c>
      <c r="Q16" s="103" t="str">
        <f>IF(表示変換!S16="","",表示変換!S16)</f>
        <v/>
      </c>
      <c r="R16" s="117" t="str">
        <f t="shared" si="9"/>
        <v/>
      </c>
      <c r="S16" s="104" t="str">
        <f>IF(表示変換!T16="","",表示変換!T16)</f>
        <v/>
      </c>
      <c r="T16" s="117" t="str">
        <f t="shared" si="10"/>
        <v/>
      </c>
      <c r="U16" s="104" t="str">
        <f>IF(表示変換!U16="","",表示変換!U16)</f>
        <v/>
      </c>
      <c r="V16" s="120" t="str">
        <f t="shared" si="11"/>
        <v/>
      </c>
      <c r="W16" s="62" t="str">
        <f t="shared" si="12"/>
        <v/>
      </c>
      <c r="X16" s="221" t="str">
        <f t="shared" si="13"/>
        <v/>
      </c>
      <c r="Z16" s="45">
        <f t="shared" si="42"/>
        <v>11</v>
      </c>
      <c r="AA16" s="78" t="str">
        <f>IF(表示変換!B16="","",表示変換!B16)</f>
        <v/>
      </c>
      <c r="AB16" s="112" t="str">
        <f>IF(表示変換!C16="","",表示変換!C16)</f>
        <v/>
      </c>
      <c r="AC16" s="78" t="str">
        <f>IF(AB16="","",DATEDIF(AB16,入力!$C$3,"Y"))</f>
        <v/>
      </c>
      <c r="AD16" s="78" t="str">
        <f ca="1">IF(表示変換!D16="","",表示変換!D16)</f>
        <v/>
      </c>
      <c r="AE16" s="78" t="str">
        <f>IF(表示変換!E16="","",表示変換!E16)</f>
        <v/>
      </c>
      <c r="AF16" s="78" t="str">
        <f>IF(表示変換!F16="","",表示変換!F16)</f>
        <v/>
      </c>
      <c r="AG16" s="78" t="str">
        <f>IF(表示変換!G16="","",表示変換!G16)</f>
        <v/>
      </c>
      <c r="AH16" s="78" t="str">
        <f>IF(表示変換!H16="","",表示変換!H16)</f>
        <v/>
      </c>
      <c r="AI16" s="79" t="str">
        <f>IF(表示変換!I16="","",表示変換!I16)</f>
        <v/>
      </c>
      <c r="AJ16" s="79" t="str">
        <f>IF(表示変換!J16="","",表示変換!J16)</f>
        <v/>
      </c>
      <c r="AK16" s="84" t="str">
        <f t="shared" si="14"/>
        <v/>
      </c>
      <c r="AL16" s="84" t="str">
        <f>IF(表示変換!L16="","",表示変換!L16)</f>
        <v/>
      </c>
      <c r="AM16" s="138" t="str">
        <f>IF(表示変換!M16="","",表示変換!M16)</f>
        <v/>
      </c>
      <c r="AN16" s="133" t="str">
        <f t="shared" si="15"/>
        <v/>
      </c>
      <c r="AO16" s="133" t="str">
        <f t="shared" si="16"/>
        <v/>
      </c>
      <c r="AP16" s="132" t="str">
        <f t="shared" si="0"/>
        <v/>
      </c>
      <c r="AQ16" s="133" t="str">
        <f t="shared" si="1"/>
        <v/>
      </c>
      <c r="AR16" s="133" t="str">
        <f t="shared" si="2"/>
        <v/>
      </c>
      <c r="AS16" s="133" t="str">
        <f t="shared" si="17"/>
        <v/>
      </c>
      <c r="AT16" s="131"/>
      <c r="AU16" s="134">
        <f t="shared" si="18"/>
        <v>11</v>
      </c>
      <c r="AV16" s="84" t="str">
        <f t="shared" si="19"/>
        <v/>
      </c>
      <c r="AW16" s="84" t="str">
        <f t="shared" ca="1" si="20"/>
        <v/>
      </c>
      <c r="AX16" s="128" t="str">
        <f t="shared" si="21"/>
        <v/>
      </c>
      <c r="AY16" s="128" t="str">
        <f t="shared" si="22"/>
        <v/>
      </c>
      <c r="AZ16" s="128" t="str">
        <f t="shared" si="23"/>
        <v/>
      </c>
      <c r="BA16" s="128" t="str">
        <f t="shared" si="24"/>
        <v/>
      </c>
      <c r="BB16" s="55" t="str">
        <f t="shared" si="25"/>
        <v/>
      </c>
      <c r="BC16" s="56" t="str">
        <f t="shared" si="26"/>
        <v/>
      </c>
      <c r="BD16" s="57" t="str">
        <f t="shared" si="27"/>
        <v/>
      </c>
      <c r="BE16" s="56" t="str">
        <f t="shared" si="28"/>
        <v/>
      </c>
      <c r="BF16" s="57" t="str">
        <f t="shared" si="29"/>
        <v/>
      </c>
      <c r="BG16" s="59" t="str">
        <f t="shared" si="30"/>
        <v/>
      </c>
      <c r="BH16" s="58" t="str">
        <f t="shared" si="31"/>
        <v/>
      </c>
      <c r="BI16" s="60" t="str">
        <f t="shared" si="32"/>
        <v/>
      </c>
      <c r="BJ16" s="58" t="str">
        <f t="shared" si="33"/>
        <v/>
      </c>
      <c r="BK16" s="56" t="str">
        <f t="shared" si="34"/>
        <v/>
      </c>
      <c r="BL16" s="57" t="str">
        <f t="shared" si="35"/>
        <v/>
      </c>
      <c r="BM16" s="56" t="str">
        <f t="shared" si="36"/>
        <v/>
      </c>
      <c r="BN16" s="58" t="str">
        <f t="shared" si="37"/>
        <v/>
      </c>
      <c r="BO16" s="56" t="str">
        <f t="shared" si="38"/>
        <v/>
      </c>
      <c r="BP16" s="58" t="str">
        <f t="shared" si="39"/>
        <v/>
      </c>
      <c r="BQ16" s="61" t="str">
        <f t="shared" si="40"/>
        <v/>
      </c>
      <c r="BR16" s="63" t="str">
        <f t="shared" si="41"/>
        <v/>
      </c>
    </row>
    <row r="17" spans="1:70">
      <c r="A17" s="54">
        <f>IF(表示変換!A17="","",表示変換!A17)</f>
        <v>12</v>
      </c>
      <c r="B17" s="78" t="str">
        <f>IF(表示変換!B17="","",表示変換!B17)</f>
        <v/>
      </c>
      <c r="C17" s="78" t="str">
        <f ca="1">IF(表示変換!D17="","",表示変換!D17)</f>
        <v/>
      </c>
      <c r="D17" s="78" t="str">
        <f>IF(表示変換!F17="","",表示変換!F17)</f>
        <v/>
      </c>
      <c r="E17" s="79" t="str">
        <f>IF(表示変換!I17="","",表示変換!I17)</f>
        <v/>
      </c>
      <c r="F17" s="80" t="str">
        <f>IF(表示変換!J17="","",表示変換!J17)</f>
        <v/>
      </c>
      <c r="G17" s="102" t="str">
        <f>IF(表示変換!N17="","",表示変換!N17)</f>
        <v/>
      </c>
      <c r="H17" s="116" t="str">
        <f t="shared" si="4"/>
        <v/>
      </c>
      <c r="I17" s="103" t="str">
        <f>IF(表示変換!O17="","",表示変換!O17)</f>
        <v/>
      </c>
      <c r="J17" s="117" t="str">
        <f t="shared" si="5"/>
        <v/>
      </c>
      <c r="K17" s="103" t="str">
        <f>IF(表示変換!P17="","",表示変換!P17)</f>
        <v/>
      </c>
      <c r="L17" s="118" t="str">
        <f t="shared" si="6"/>
        <v/>
      </c>
      <c r="M17" s="104" t="str">
        <f>IF(表示変換!Q17="","",表示変換!Q17)</f>
        <v/>
      </c>
      <c r="N17" s="119" t="str">
        <f t="shared" si="7"/>
        <v/>
      </c>
      <c r="O17" s="104" t="str">
        <f>IF(表示変換!R17="","",表示変換!R17)</f>
        <v/>
      </c>
      <c r="P17" s="117" t="str">
        <f t="shared" si="8"/>
        <v/>
      </c>
      <c r="Q17" s="103" t="str">
        <f>IF(表示変換!S17="","",表示変換!S17)</f>
        <v/>
      </c>
      <c r="R17" s="117" t="str">
        <f t="shared" si="9"/>
        <v/>
      </c>
      <c r="S17" s="104" t="str">
        <f>IF(表示変換!T17="","",表示変換!T17)</f>
        <v/>
      </c>
      <c r="T17" s="117" t="str">
        <f t="shared" si="10"/>
        <v/>
      </c>
      <c r="U17" s="104" t="str">
        <f>IF(表示変換!U17="","",表示変換!U17)</f>
        <v/>
      </c>
      <c r="V17" s="120" t="str">
        <f t="shared" si="11"/>
        <v/>
      </c>
      <c r="W17" s="62" t="str">
        <f t="shared" si="12"/>
        <v/>
      </c>
      <c r="X17" s="221" t="str">
        <f t="shared" si="13"/>
        <v/>
      </c>
      <c r="Z17" s="45">
        <f t="shared" si="42"/>
        <v>12</v>
      </c>
      <c r="AA17" s="78" t="str">
        <f>IF(表示変換!B17="","",表示変換!B17)</f>
        <v/>
      </c>
      <c r="AB17" s="112" t="str">
        <f>IF(表示変換!C17="","",表示変換!C17)</f>
        <v/>
      </c>
      <c r="AC17" s="78" t="str">
        <f>IF(AB17="","",DATEDIF(AB17,入力!$C$3,"Y"))</f>
        <v/>
      </c>
      <c r="AD17" s="78" t="str">
        <f ca="1">IF(表示変換!D17="","",表示変換!D17)</f>
        <v/>
      </c>
      <c r="AE17" s="78" t="str">
        <f>IF(表示変換!E17="","",表示変換!E17)</f>
        <v/>
      </c>
      <c r="AF17" s="78" t="str">
        <f>IF(表示変換!F17="","",表示変換!F17)</f>
        <v/>
      </c>
      <c r="AG17" s="78" t="str">
        <f>IF(表示変換!G17="","",表示変換!G17)</f>
        <v/>
      </c>
      <c r="AH17" s="78" t="str">
        <f>IF(表示変換!H17="","",表示変換!H17)</f>
        <v/>
      </c>
      <c r="AI17" s="79" t="str">
        <f>IF(表示変換!I17="","",表示変換!I17)</f>
        <v/>
      </c>
      <c r="AJ17" s="79" t="str">
        <f>IF(表示変換!J17="","",表示変換!J17)</f>
        <v/>
      </c>
      <c r="AK17" s="84" t="str">
        <f t="shared" si="14"/>
        <v/>
      </c>
      <c r="AL17" s="84" t="str">
        <f>IF(表示変換!L17="","",表示変換!L17)</f>
        <v/>
      </c>
      <c r="AM17" s="138" t="str">
        <f>IF(表示変換!M17="","",表示変換!M17)</f>
        <v/>
      </c>
      <c r="AN17" s="133" t="str">
        <f t="shared" si="15"/>
        <v/>
      </c>
      <c r="AO17" s="133" t="str">
        <f t="shared" si="16"/>
        <v/>
      </c>
      <c r="AP17" s="132" t="str">
        <f t="shared" si="0"/>
        <v/>
      </c>
      <c r="AQ17" s="133" t="str">
        <f t="shared" si="1"/>
        <v/>
      </c>
      <c r="AR17" s="133" t="str">
        <f t="shared" si="2"/>
        <v/>
      </c>
      <c r="AS17" s="133" t="str">
        <f t="shared" si="17"/>
        <v/>
      </c>
      <c r="AT17" s="131"/>
      <c r="AU17" s="134">
        <f t="shared" si="18"/>
        <v>12</v>
      </c>
      <c r="AV17" s="84" t="str">
        <f t="shared" si="19"/>
        <v/>
      </c>
      <c r="AW17" s="84" t="str">
        <f t="shared" ca="1" si="20"/>
        <v/>
      </c>
      <c r="AX17" s="128" t="str">
        <f t="shared" si="21"/>
        <v/>
      </c>
      <c r="AY17" s="128" t="str">
        <f t="shared" si="22"/>
        <v/>
      </c>
      <c r="AZ17" s="128" t="str">
        <f t="shared" si="23"/>
        <v/>
      </c>
      <c r="BA17" s="128" t="str">
        <f t="shared" si="24"/>
        <v/>
      </c>
      <c r="BB17" s="55" t="str">
        <f t="shared" si="25"/>
        <v/>
      </c>
      <c r="BC17" s="56" t="str">
        <f t="shared" si="26"/>
        <v/>
      </c>
      <c r="BD17" s="57" t="str">
        <f t="shared" si="27"/>
        <v/>
      </c>
      <c r="BE17" s="56" t="str">
        <f t="shared" si="28"/>
        <v/>
      </c>
      <c r="BF17" s="57" t="str">
        <f t="shared" si="29"/>
        <v/>
      </c>
      <c r="BG17" s="59" t="str">
        <f t="shared" si="30"/>
        <v/>
      </c>
      <c r="BH17" s="58" t="str">
        <f t="shared" si="31"/>
        <v/>
      </c>
      <c r="BI17" s="60" t="str">
        <f t="shared" si="32"/>
        <v/>
      </c>
      <c r="BJ17" s="58" t="str">
        <f t="shared" si="33"/>
        <v/>
      </c>
      <c r="BK17" s="56" t="str">
        <f t="shared" si="34"/>
        <v/>
      </c>
      <c r="BL17" s="57" t="str">
        <f t="shared" si="35"/>
        <v/>
      </c>
      <c r="BM17" s="56" t="str">
        <f t="shared" si="36"/>
        <v/>
      </c>
      <c r="BN17" s="58" t="str">
        <f t="shared" si="37"/>
        <v/>
      </c>
      <c r="BO17" s="56" t="str">
        <f t="shared" si="38"/>
        <v/>
      </c>
      <c r="BP17" s="58" t="str">
        <f t="shared" si="39"/>
        <v/>
      </c>
      <c r="BQ17" s="61" t="str">
        <f t="shared" si="40"/>
        <v/>
      </c>
      <c r="BR17" s="63" t="str">
        <f t="shared" si="41"/>
        <v/>
      </c>
    </row>
    <row r="18" spans="1:70">
      <c r="A18" s="54">
        <f>IF(表示変換!A18="","",表示変換!A18)</f>
        <v>13</v>
      </c>
      <c r="B18" s="78" t="str">
        <f>IF(表示変換!B18="","",表示変換!B18)</f>
        <v/>
      </c>
      <c r="C18" s="78" t="str">
        <f ca="1">IF(表示変換!D18="","",表示変換!D18)</f>
        <v/>
      </c>
      <c r="D18" s="78" t="str">
        <f>IF(表示変換!F18="","",表示変換!F18)</f>
        <v/>
      </c>
      <c r="E18" s="79" t="str">
        <f>IF(表示変換!I18="","",表示変換!I18)</f>
        <v/>
      </c>
      <c r="F18" s="80" t="str">
        <f>IF(表示変換!J18="","",表示変換!J18)</f>
        <v/>
      </c>
      <c r="G18" s="102" t="str">
        <f>IF(表示変換!N18="","",表示変換!N18)</f>
        <v/>
      </c>
      <c r="H18" s="116" t="str">
        <f t="shared" si="4"/>
        <v/>
      </c>
      <c r="I18" s="103" t="str">
        <f>IF(表示変換!O18="","",表示変換!O18)</f>
        <v/>
      </c>
      <c r="J18" s="117" t="str">
        <f t="shared" si="5"/>
        <v/>
      </c>
      <c r="K18" s="103" t="str">
        <f>IF(表示変換!P18="","",表示変換!P18)</f>
        <v/>
      </c>
      <c r="L18" s="118" t="str">
        <f t="shared" si="6"/>
        <v/>
      </c>
      <c r="M18" s="104" t="str">
        <f>IF(表示変換!Q18="","",表示変換!Q18)</f>
        <v/>
      </c>
      <c r="N18" s="119" t="str">
        <f t="shared" si="7"/>
        <v/>
      </c>
      <c r="O18" s="104" t="str">
        <f>IF(表示変換!R18="","",表示変換!R18)</f>
        <v/>
      </c>
      <c r="P18" s="117" t="str">
        <f t="shared" si="8"/>
        <v/>
      </c>
      <c r="Q18" s="103" t="str">
        <f>IF(表示変換!S18="","",表示変換!S18)</f>
        <v/>
      </c>
      <c r="R18" s="117" t="str">
        <f t="shared" si="9"/>
        <v/>
      </c>
      <c r="S18" s="104" t="str">
        <f>IF(表示変換!T18="","",表示変換!T18)</f>
        <v/>
      </c>
      <c r="T18" s="117" t="str">
        <f t="shared" si="10"/>
        <v/>
      </c>
      <c r="U18" s="104" t="str">
        <f>IF(表示変換!U18="","",表示変換!U18)</f>
        <v/>
      </c>
      <c r="V18" s="120" t="str">
        <f t="shared" si="11"/>
        <v/>
      </c>
      <c r="W18" s="62" t="str">
        <f t="shared" si="12"/>
        <v/>
      </c>
      <c r="X18" s="221" t="str">
        <f t="shared" si="13"/>
        <v/>
      </c>
      <c r="Z18" s="45">
        <f t="shared" si="42"/>
        <v>13</v>
      </c>
      <c r="AA18" s="78" t="str">
        <f>IF(表示変換!B18="","",表示変換!B18)</f>
        <v/>
      </c>
      <c r="AB18" s="112" t="str">
        <f>IF(表示変換!C18="","",表示変換!C18)</f>
        <v/>
      </c>
      <c r="AC18" s="78" t="str">
        <f>IF(AB18="","",DATEDIF(AB18,入力!$C$3,"Y"))</f>
        <v/>
      </c>
      <c r="AD18" s="78" t="str">
        <f ca="1">IF(表示変換!D18="","",表示変換!D18)</f>
        <v/>
      </c>
      <c r="AE18" s="78" t="str">
        <f>IF(表示変換!E18="","",表示変換!E18)</f>
        <v/>
      </c>
      <c r="AF18" s="78" t="str">
        <f>IF(表示変換!F18="","",表示変換!F18)</f>
        <v/>
      </c>
      <c r="AG18" s="78" t="str">
        <f>IF(表示変換!G18="","",表示変換!G18)</f>
        <v/>
      </c>
      <c r="AH18" s="78" t="str">
        <f>IF(表示変換!H18="","",表示変換!H18)</f>
        <v/>
      </c>
      <c r="AI18" s="79" t="str">
        <f>IF(表示変換!I18="","",表示変換!I18)</f>
        <v/>
      </c>
      <c r="AJ18" s="79" t="str">
        <f>IF(表示変換!J18="","",表示変換!J18)</f>
        <v/>
      </c>
      <c r="AK18" s="84" t="str">
        <f t="shared" si="14"/>
        <v/>
      </c>
      <c r="AL18" s="84" t="str">
        <f>IF(表示変換!L18="","",表示変換!L18)</f>
        <v/>
      </c>
      <c r="AM18" s="138" t="str">
        <f>IF(表示変換!M18="","",表示変換!M18)</f>
        <v/>
      </c>
      <c r="AN18" s="133" t="str">
        <f t="shared" si="15"/>
        <v/>
      </c>
      <c r="AO18" s="133" t="str">
        <f t="shared" si="16"/>
        <v/>
      </c>
      <c r="AP18" s="132" t="str">
        <f t="shared" si="0"/>
        <v/>
      </c>
      <c r="AQ18" s="133" t="str">
        <f t="shared" si="1"/>
        <v/>
      </c>
      <c r="AR18" s="133" t="str">
        <f t="shared" si="2"/>
        <v/>
      </c>
      <c r="AS18" s="133" t="str">
        <f t="shared" si="17"/>
        <v/>
      </c>
      <c r="AT18" s="131"/>
      <c r="AU18" s="134">
        <f t="shared" si="18"/>
        <v>13</v>
      </c>
      <c r="AV18" s="84" t="str">
        <f t="shared" si="19"/>
        <v/>
      </c>
      <c r="AW18" s="84" t="str">
        <f t="shared" ca="1" si="20"/>
        <v/>
      </c>
      <c r="AX18" s="128" t="str">
        <f t="shared" si="21"/>
        <v/>
      </c>
      <c r="AY18" s="128" t="str">
        <f t="shared" si="22"/>
        <v/>
      </c>
      <c r="AZ18" s="128" t="str">
        <f t="shared" si="23"/>
        <v/>
      </c>
      <c r="BA18" s="128" t="str">
        <f t="shared" si="24"/>
        <v/>
      </c>
      <c r="BB18" s="55" t="str">
        <f t="shared" si="25"/>
        <v/>
      </c>
      <c r="BC18" s="56" t="str">
        <f t="shared" si="26"/>
        <v/>
      </c>
      <c r="BD18" s="57" t="str">
        <f t="shared" si="27"/>
        <v/>
      </c>
      <c r="BE18" s="56" t="str">
        <f t="shared" si="28"/>
        <v/>
      </c>
      <c r="BF18" s="57" t="str">
        <f t="shared" si="29"/>
        <v/>
      </c>
      <c r="BG18" s="59" t="str">
        <f t="shared" si="30"/>
        <v/>
      </c>
      <c r="BH18" s="58" t="str">
        <f t="shared" si="31"/>
        <v/>
      </c>
      <c r="BI18" s="60" t="str">
        <f t="shared" si="32"/>
        <v/>
      </c>
      <c r="BJ18" s="58" t="str">
        <f t="shared" si="33"/>
        <v/>
      </c>
      <c r="BK18" s="56" t="str">
        <f t="shared" si="34"/>
        <v/>
      </c>
      <c r="BL18" s="57" t="str">
        <f t="shared" si="35"/>
        <v/>
      </c>
      <c r="BM18" s="56" t="str">
        <f t="shared" si="36"/>
        <v/>
      </c>
      <c r="BN18" s="58" t="str">
        <f t="shared" si="37"/>
        <v/>
      </c>
      <c r="BO18" s="56" t="str">
        <f t="shared" si="38"/>
        <v/>
      </c>
      <c r="BP18" s="58" t="str">
        <f t="shared" si="39"/>
        <v/>
      </c>
      <c r="BQ18" s="61" t="str">
        <f t="shared" si="40"/>
        <v/>
      </c>
      <c r="BR18" s="63" t="str">
        <f t="shared" si="41"/>
        <v/>
      </c>
    </row>
    <row r="19" spans="1:70">
      <c r="A19" s="54">
        <f>IF(表示変換!A19="","",表示変換!A19)</f>
        <v>14</v>
      </c>
      <c r="B19" s="78" t="str">
        <f>IF(表示変換!B19="","",表示変換!B19)</f>
        <v/>
      </c>
      <c r="C19" s="78" t="str">
        <f ca="1">IF(表示変換!D19="","",表示変換!D19)</f>
        <v/>
      </c>
      <c r="D19" s="78" t="str">
        <f>IF(表示変換!F19="","",表示変換!F19)</f>
        <v/>
      </c>
      <c r="E19" s="79" t="str">
        <f>IF(表示変換!I19="","",表示変換!I19)</f>
        <v/>
      </c>
      <c r="F19" s="80" t="str">
        <f>IF(表示変換!J19="","",表示変換!J19)</f>
        <v/>
      </c>
      <c r="G19" s="102" t="str">
        <f>IF(表示変換!N19="","",表示変換!N19)</f>
        <v/>
      </c>
      <c r="H19" s="116" t="str">
        <f t="shared" si="4"/>
        <v/>
      </c>
      <c r="I19" s="103" t="str">
        <f>IF(表示変換!O19="","",表示変換!O19)</f>
        <v/>
      </c>
      <c r="J19" s="117" t="str">
        <f t="shared" si="5"/>
        <v/>
      </c>
      <c r="K19" s="103" t="str">
        <f>IF(表示変換!P19="","",表示変換!P19)</f>
        <v/>
      </c>
      <c r="L19" s="118" t="str">
        <f t="shared" si="6"/>
        <v/>
      </c>
      <c r="M19" s="104" t="str">
        <f>IF(表示変換!Q19="","",表示変換!Q19)</f>
        <v/>
      </c>
      <c r="N19" s="119" t="str">
        <f t="shared" si="7"/>
        <v/>
      </c>
      <c r="O19" s="104" t="str">
        <f>IF(表示変換!R19="","",表示変換!R19)</f>
        <v/>
      </c>
      <c r="P19" s="117" t="str">
        <f t="shared" si="8"/>
        <v/>
      </c>
      <c r="Q19" s="103" t="str">
        <f>IF(表示変換!S19="","",表示変換!S19)</f>
        <v/>
      </c>
      <c r="R19" s="117" t="str">
        <f t="shared" si="9"/>
        <v/>
      </c>
      <c r="S19" s="104" t="str">
        <f>IF(表示変換!T19="","",表示変換!T19)</f>
        <v/>
      </c>
      <c r="T19" s="117" t="str">
        <f t="shared" si="10"/>
        <v/>
      </c>
      <c r="U19" s="104" t="str">
        <f>IF(表示変換!U19="","",表示変換!U19)</f>
        <v/>
      </c>
      <c r="V19" s="120" t="str">
        <f t="shared" si="11"/>
        <v/>
      </c>
      <c r="W19" s="62" t="str">
        <f t="shared" si="12"/>
        <v/>
      </c>
      <c r="X19" s="221" t="str">
        <f t="shared" si="13"/>
        <v/>
      </c>
      <c r="Z19" s="45">
        <f t="shared" si="42"/>
        <v>14</v>
      </c>
      <c r="AA19" s="78" t="str">
        <f>IF(表示変換!B19="","",表示変換!B19)</f>
        <v/>
      </c>
      <c r="AB19" s="112" t="str">
        <f>IF(表示変換!C19="","",表示変換!C19)</f>
        <v/>
      </c>
      <c r="AC19" s="78" t="str">
        <f>IF(AB19="","",DATEDIF(AB19,入力!$C$3,"Y"))</f>
        <v/>
      </c>
      <c r="AD19" s="78" t="str">
        <f ca="1">IF(表示変換!D19="","",表示変換!D19)</f>
        <v/>
      </c>
      <c r="AE19" s="78" t="str">
        <f>IF(表示変換!E19="","",表示変換!E19)</f>
        <v/>
      </c>
      <c r="AF19" s="78" t="str">
        <f>IF(表示変換!F19="","",表示変換!F19)</f>
        <v/>
      </c>
      <c r="AG19" s="78" t="str">
        <f>IF(表示変換!G19="","",表示変換!G19)</f>
        <v/>
      </c>
      <c r="AH19" s="78" t="str">
        <f>IF(表示変換!H19="","",表示変換!H19)</f>
        <v/>
      </c>
      <c r="AI19" s="79" t="str">
        <f>IF(表示変換!I19="","",表示変換!I19)</f>
        <v/>
      </c>
      <c r="AJ19" s="79" t="str">
        <f>IF(表示変換!J19="","",表示変換!J19)</f>
        <v/>
      </c>
      <c r="AK19" s="84" t="str">
        <f t="shared" si="14"/>
        <v/>
      </c>
      <c r="AL19" s="84" t="str">
        <f>IF(表示変換!L19="","",表示変換!L19)</f>
        <v/>
      </c>
      <c r="AM19" s="138" t="str">
        <f>IF(表示変換!M19="","",表示変換!M19)</f>
        <v/>
      </c>
      <c r="AN19" s="133" t="str">
        <f t="shared" si="15"/>
        <v/>
      </c>
      <c r="AO19" s="133" t="str">
        <f t="shared" si="16"/>
        <v/>
      </c>
      <c r="AP19" s="132" t="str">
        <f t="shared" si="0"/>
        <v/>
      </c>
      <c r="AQ19" s="133" t="str">
        <f t="shared" si="1"/>
        <v/>
      </c>
      <c r="AR19" s="133" t="str">
        <f t="shared" si="2"/>
        <v/>
      </c>
      <c r="AS19" s="133" t="str">
        <f t="shared" si="17"/>
        <v/>
      </c>
      <c r="AT19" s="131"/>
      <c r="AU19" s="134">
        <f t="shared" si="18"/>
        <v>14</v>
      </c>
      <c r="AV19" s="84" t="str">
        <f t="shared" si="19"/>
        <v/>
      </c>
      <c r="AW19" s="84" t="str">
        <f t="shared" ca="1" si="20"/>
        <v/>
      </c>
      <c r="AX19" s="128" t="str">
        <f t="shared" si="21"/>
        <v/>
      </c>
      <c r="AY19" s="128" t="str">
        <f t="shared" si="22"/>
        <v/>
      </c>
      <c r="AZ19" s="128" t="str">
        <f t="shared" si="23"/>
        <v/>
      </c>
      <c r="BA19" s="128" t="str">
        <f t="shared" si="24"/>
        <v/>
      </c>
      <c r="BB19" s="55" t="str">
        <f t="shared" si="25"/>
        <v/>
      </c>
      <c r="BC19" s="56" t="str">
        <f t="shared" si="26"/>
        <v/>
      </c>
      <c r="BD19" s="57" t="str">
        <f t="shared" si="27"/>
        <v/>
      </c>
      <c r="BE19" s="56" t="str">
        <f t="shared" si="28"/>
        <v/>
      </c>
      <c r="BF19" s="57" t="str">
        <f t="shared" si="29"/>
        <v/>
      </c>
      <c r="BG19" s="59" t="str">
        <f t="shared" si="30"/>
        <v/>
      </c>
      <c r="BH19" s="58" t="str">
        <f t="shared" si="31"/>
        <v/>
      </c>
      <c r="BI19" s="60" t="str">
        <f t="shared" si="32"/>
        <v/>
      </c>
      <c r="BJ19" s="58" t="str">
        <f t="shared" si="33"/>
        <v/>
      </c>
      <c r="BK19" s="56" t="str">
        <f t="shared" si="34"/>
        <v/>
      </c>
      <c r="BL19" s="57" t="str">
        <f t="shared" si="35"/>
        <v/>
      </c>
      <c r="BM19" s="56" t="str">
        <f t="shared" si="36"/>
        <v/>
      </c>
      <c r="BN19" s="58" t="str">
        <f t="shared" si="37"/>
        <v/>
      </c>
      <c r="BO19" s="56" t="str">
        <f t="shared" si="38"/>
        <v/>
      </c>
      <c r="BP19" s="58" t="str">
        <f t="shared" si="39"/>
        <v/>
      </c>
      <c r="BQ19" s="61" t="str">
        <f t="shared" si="40"/>
        <v/>
      </c>
      <c r="BR19" s="63" t="str">
        <f t="shared" si="41"/>
        <v/>
      </c>
    </row>
    <row r="20" spans="1:70">
      <c r="A20" s="54">
        <f>IF(表示変換!A20="","",表示変換!A20)</f>
        <v>15</v>
      </c>
      <c r="B20" s="78" t="str">
        <f>IF(表示変換!B20="","",表示変換!B20)</f>
        <v/>
      </c>
      <c r="C20" s="78" t="str">
        <f ca="1">IF(表示変換!D20="","",表示変換!D20)</f>
        <v/>
      </c>
      <c r="D20" s="78" t="str">
        <f>IF(表示変換!F20="","",表示変換!F20)</f>
        <v/>
      </c>
      <c r="E20" s="79" t="str">
        <f>IF(表示変換!I20="","",表示変換!I20)</f>
        <v/>
      </c>
      <c r="F20" s="80" t="str">
        <f>IF(表示変換!J20="","",表示変換!J20)</f>
        <v/>
      </c>
      <c r="G20" s="102" t="str">
        <f>IF(表示変換!N20="","",表示変換!N20)</f>
        <v/>
      </c>
      <c r="H20" s="116" t="str">
        <f t="shared" si="4"/>
        <v/>
      </c>
      <c r="I20" s="103" t="str">
        <f>IF(表示変換!O20="","",表示変換!O20)</f>
        <v/>
      </c>
      <c r="J20" s="117" t="str">
        <f t="shared" si="5"/>
        <v/>
      </c>
      <c r="K20" s="103" t="str">
        <f>IF(表示変換!P20="","",表示変換!P20)</f>
        <v/>
      </c>
      <c r="L20" s="118" t="str">
        <f t="shared" si="6"/>
        <v/>
      </c>
      <c r="M20" s="104" t="str">
        <f>IF(表示変換!Q20="","",表示変換!Q20)</f>
        <v/>
      </c>
      <c r="N20" s="119" t="str">
        <f t="shared" si="7"/>
        <v/>
      </c>
      <c r="O20" s="104" t="str">
        <f>IF(表示変換!R20="","",表示変換!R20)</f>
        <v/>
      </c>
      <c r="P20" s="117" t="str">
        <f t="shared" si="8"/>
        <v/>
      </c>
      <c r="Q20" s="103" t="str">
        <f>IF(表示変換!S20="","",表示変換!S20)</f>
        <v/>
      </c>
      <c r="R20" s="117" t="str">
        <f t="shared" si="9"/>
        <v/>
      </c>
      <c r="S20" s="104" t="str">
        <f>IF(表示変換!T20="","",表示変換!T20)</f>
        <v/>
      </c>
      <c r="T20" s="117" t="str">
        <f t="shared" si="10"/>
        <v/>
      </c>
      <c r="U20" s="104" t="str">
        <f>IF(表示変換!U20="","",表示変換!U20)</f>
        <v/>
      </c>
      <c r="V20" s="120" t="str">
        <f t="shared" si="11"/>
        <v/>
      </c>
      <c r="W20" s="62" t="str">
        <f t="shared" si="12"/>
        <v/>
      </c>
      <c r="X20" s="221" t="str">
        <f t="shared" si="13"/>
        <v/>
      </c>
      <c r="Z20" s="45">
        <f t="shared" si="42"/>
        <v>15</v>
      </c>
      <c r="AA20" s="78" t="str">
        <f>IF(表示変換!B20="","",表示変換!B20)</f>
        <v/>
      </c>
      <c r="AB20" s="112" t="str">
        <f>IF(表示変換!C20="","",表示変換!C20)</f>
        <v/>
      </c>
      <c r="AC20" s="78" t="str">
        <f>IF(AB20="","",DATEDIF(AB20,入力!$C$3,"Y"))</f>
        <v/>
      </c>
      <c r="AD20" s="78" t="str">
        <f ca="1">IF(表示変換!D20="","",表示変換!D20)</f>
        <v/>
      </c>
      <c r="AE20" s="78" t="str">
        <f>IF(表示変換!E20="","",表示変換!E20)</f>
        <v/>
      </c>
      <c r="AF20" s="78" t="str">
        <f>IF(表示変換!F20="","",表示変換!F20)</f>
        <v/>
      </c>
      <c r="AG20" s="78" t="str">
        <f>IF(表示変換!G20="","",表示変換!G20)</f>
        <v/>
      </c>
      <c r="AH20" s="78" t="str">
        <f>IF(表示変換!H20="","",表示変換!H20)</f>
        <v/>
      </c>
      <c r="AI20" s="79" t="str">
        <f>IF(表示変換!I20="","",表示変換!I20)</f>
        <v/>
      </c>
      <c r="AJ20" s="79" t="str">
        <f>IF(表示変換!J20="","",表示変換!J20)</f>
        <v/>
      </c>
      <c r="AK20" s="84" t="str">
        <f t="shared" si="14"/>
        <v/>
      </c>
      <c r="AL20" s="84" t="str">
        <f>IF(表示変換!L20="","",表示変換!L20)</f>
        <v/>
      </c>
      <c r="AM20" s="138" t="str">
        <f>IF(表示変換!M20="","",表示変換!M20)</f>
        <v/>
      </c>
      <c r="AN20" s="133" t="str">
        <f t="shared" si="15"/>
        <v/>
      </c>
      <c r="AO20" s="133" t="str">
        <f t="shared" si="16"/>
        <v/>
      </c>
      <c r="AP20" s="132" t="str">
        <f t="shared" si="0"/>
        <v/>
      </c>
      <c r="AQ20" s="133" t="str">
        <f t="shared" si="1"/>
        <v/>
      </c>
      <c r="AR20" s="133" t="str">
        <f t="shared" si="2"/>
        <v/>
      </c>
      <c r="AS20" s="133" t="str">
        <f t="shared" si="17"/>
        <v/>
      </c>
      <c r="AT20" s="131"/>
      <c r="AU20" s="134">
        <f t="shared" si="18"/>
        <v>15</v>
      </c>
      <c r="AV20" s="84" t="str">
        <f t="shared" si="19"/>
        <v/>
      </c>
      <c r="AW20" s="84" t="str">
        <f t="shared" ca="1" si="20"/>
        <v/>
      </c>
      <c r="AX20" s="128" t="str">
        <f t="shared" si="21"/>
        <v/>
      </c>
      <c r="AY20" s="128" t="str">
        <f t="shared" si="22"/>
        <v/>
      </c>
      <c r="AZ20" s="128" t="str">
        <f t="shared" si="23"/>
        <v/>
      </c>
      <c r="BA20" s="128" t="str">
        <f t="shared" si="24"/>
        <v/>
      </c>
      <c r="BB20" s="55" t="str">
        <f t="shared" si="25"/>
        <v/>
      </c>
      <c r="BC20" s="56" t="str">
        <f t="shared" si="26"/>
        <v/>
      </c>
      <c r="BD20" s="57" t="str">
        <f t="shared" si="27"/>
        <v/>
      </c>
      <c r="BE20" s="56" t="str">
        <f t="shared" si="28"/>
        <v/>
      </c>
      <c r="BF20" s="57" t="str">
        <f t="shared" si="29"/>
        <v/>
      </c>
      <c r="BG20" s="59" t="str">
        <f t="shared" si="30"/>
        <v/>
      </c>
      <c r="BH20" s="58" t="str">
        <f t="shared" si="31"/>
        <v/>
      </c>
      <c r="BI20" s="60" t="str">
        <f t="shared" si="32"/>
        <v/>
      </c>
      <c r="BJ20" s="58" t="str">
        <f t="shared" si="33"/>
        <v/>
      </c>
      <c r="BK20" s="56" t="str">
        <f t="shared" si="34"/>
        <v/>
      </c>
      <c r="BL20" s="57" t="str">
        <f t="shared" si="35"/>
        <v/>
      </c>
      <c r="BM20" s="56" t="str">
        <f t="shared" si="36"/>
        <v/>
      </c>
      <c r="BN20" s="58" t="str">
        <f t="shared" si="37"/>
        <v/>
      </c>
      <c r="BO20" s="56" t="str">
        <f t="shared" si="38"/>
        <v/>
      </c>
      <c r="BP20" s="58" t="str">
        <f t="shared" si="39"/>
        <v/>
      </c>
      <c r="BQ20" s="61" t="str">
        <f t="shared" si="40"/>
        <v/>
      </c>
      <c r="BR20" s="63" t="str">
        <f t="shared" si="41"/>
        <v/>
      </c>
    </row>
    <row r="21" spans="1:70">
      <c r="A21" s="54">
        <f>IF(表示変換!A21="","",表示変換!A21)</f>
        <v>16</v>
      </c>
      <c r="B21" s="78" t="str">
        <f>IF(表示変換!B21="","",表示変換!B21)</f>
        <v/>
      </c>
      <c r="C21" s="78" t="str">
        <f ca="1">IF(表示変換!D21="","",表示変換!D21)</f>
        <v/>
      </c>
      <c r="D21" s="78" t="str">
        <f>IF(表示変換!F21="","",表示変換!F21)</f>
        <v/>
      </c>
      <c r="E21" s="79" t="str">
        <f>IF(表示変換!I21="","",表示変換!I21)</f>
        <v/>
      </c>
      <c r="F21" s="80" t="str">
        <f>IF(表示変換!J21="","",表示変換!J21)</f>
        <v/>
      </c>
      <c r="G21" s="102" t="str">
        <f>IF(表示変換!N21="","",表示変換!N21)</f>
        <v/>
      </c>
      <c r="H21" s="116" t="str">
        <f t="shared" si="4"/>
        <v/>
      </c>
      <c r="I21" s="103" t="str">
        <f>IF(表示変換!O21="","",表示変換!O21)</f>
        <v/>
      </c>
      <c r="J21" s="117" t="str">
        <f t="shared" si="5"/>
        <v/>
      </c>
      <c r="K21" s="103" t="str">
        <f>IF(表示変換!P21="","",表示変換!P21)</f>
        <v/>
      </c>
      <c r="L21" s="118" t="str">
        <f t="shared" si="6"/>
        <v/>
      </c>
      <c r="M21" s="104" t="str">
        <f>IF(表示変換!Q21="","",表示変換!Q21)</f>
        <v/>
      </c>
      <c r="N21" s="119" t="str">
        <f t="shared" si="7"/>
        <v/>
      </c>
      <c r="O21" s="104" t="str">
        <f>IF(表示変換!R21="","",表示変換!R21)</f>
        <v/>
      </c>
      <c r="P21" s="117" t="str">
        <f t="shared" si="8"/>
        <v/>
      </c>
      <c r="Q21" s="103" t="str">
        <f>IF(表示変換!S21="","",表示変換!S21)</f>
        <v/>
      </c>
      <c r="R21" s="117" t="str">
        <f t="shared" si="9"/>
        <v/>
      </c>
      <c r="S21" s="104" t="str">
        <f>IF(表示変換!T21="","",表示変換!T21)</f>
        <v/>
      </c>
      <c r="T21" s="117" t="str">
        <f t="shared" si="10"/>
        <v/>
      </c>
      <c r="U21" s="104" t="str">
        <f>IF(表示変換!U21="","",表示変換!U21)</f>
        <v/>
      </c>
      <c r="V21" s="120" t="str">
        <f t="shared" si="11"/>
        <v/>
      </c>
      <c r="W21" s="62" t="str">
        <f t="shared" si="12"/>
        <v/>
      </c>
      <c r="X21" s="221" t="str">
        <f t="shared" si="13"/>
        <v/>
      </c>
      <c r="Z21" s="45">
        <f t="shared" si="42"/>
        <v>16</v>
      </c>
      <c r="AA21" s="78" t="str">
        <f>IF(表示変換!B21="","",表示変換!B21)</f>
        <v/>
      </c>
      <c r="AB21" s="112" t="str">
        <f>IF(表示変換!C21="","",表示変換!C21)</f>
        <v/>
      </c>
      <c r="AC21" s="78" t="str">
        <f>IF(AB21="","",DATEDIF(AB21,入力!$C$3,"Y"))</f>
        <v/>
      </c>
      <c r="AD21" s="78" t="str">
        <f ca="1">IF(表示変換!D21="","",表示変換!D21)</f>
        <v/>
      </c>
      <c r="AE21" s="78" t="str">
        <f>IF(表示変換!E21="","",表示変換!E21)</f>
        <v/>
      </c>
      <c r="AF21" s="78" t="str">
        <f>IF(表示変換!F21="","",表示変換!F21)</f>
        <v/>
      </c>
      <c r="AG21" s="78" t="str">
        <f>IF(表示変換!G21="","",表示変換!G21)</f>
        <v/>
      </c>
      <c r="AH21" s="78" t="str">
        <f>IF(表示変換!H21="","",表示変換!H21)</f>
        <v/>
      </c>
      <c r="AI21" s="79" t="str">
        <f>IF(表示変換!I21="","",表示変換!I21)</f>
        <v/>
      </c>
      <c r="AJ21" s="79" t="str">
        <f>IF(表示変換!J21="","",表示変換!J21)</f>
        <v/>
      </c>
      <c r="AK21" s="84" t="str">
        <f t="shared" si="14"/>
        <v/>
      </c>
      <c r="AL21" s="84" t="str">
        <f>IF(表示変換!L21="","",表示変換!L21)</f>
        <v/>
      </c>
      <c r="AM21" s="138" t="str">
        <f>IF(表示変換!M21="","",表示変換!M21)</f>
        <v/>
      </c>
      <c r="AN21" s="133" t="str">
        <f>IF(X21="","",W21)</f>
        <v/>
      </c>
      <c r="AO21" s="133" t="str">
        <f t="shared" si="16"/>
        <v/>
      </c>
      <c r="AP21" s="132" t="str">
        <f t="shared" si="0"/>
        <v/>
      </c>
      <c r="AQ21" s="133" t="str">
        <f t="shared" si="1"/>
        <v/>
      </c>
      <c r="AR21" s="133" t="str">
        <f t="shared" si="2"/>
        <v/>
      </c>
      <c r="AS21" s="133" t="str">
        <f t="shared" si="17"/>
        <v/>
      </c>
      <c r="AT21" s="131"/>
      <c r="AU21" s="134">
        <f t="shared" si="18"/>
        <v>16</v>
      </c>
      <c r="AV21" s="84" t="str">
        <f t="shared" si="19"/>
        <v/>
      </c>
      <c r="AW21" s="84" t="str">
        <f t="shared" ca="1" si="20"/>
        <v/>
      </c>
      <c r="AX21" s="128" t="str">
        <f t="shared" si="21"/>
        <v/>
      </c>
      <c r="AY21" s="128" t="str">
        <f t="shared" si="22"/>
        <v/>
      </c>
      <c r="AZ21" s="128" t="str">
        <f t="shared" si="23"/>
        <v/>
      </c>
      <c r="BA21" s="128" t="str">
        <f t="shared" si="24"/>
        <v/>
      </c>
      <c r="BB21" s="55" t="str">
        <f t="shared" si="25"/>
        <v/>
      </c>
      <c r="BC21" s="56" t="str">
        <f t="shared" si="26"/>
        <v/>
      </c>
      <c r="BD21" s="57" t="str">
        <f t="shared" si="27"/>
        <v/>
      </c>
      <c r="BE21" s="56" t="str">
        <f t="shared" si="28"/>
        <v/>
      </c>
      <c r="BF21" s="57" t="str">
        <f t="shared" si="29"/>
        <v/>
      </c>
      <c r="BG21" s="59" t="str">
        <f t="shared" si="30"/>
        <v/>
      </c>
      <c r="BH21" s="58" t="str">
        <f t="shared" si="31"/>
        <v/>
      </c>
      <c r="BI21" s="60" t="str">
        <f t="shared" si="32"/>
        <v/>
      </c>
      <c r="BJ21" s="58" t="str">
        <f t="shared" si="33"/>
        <v/>
      </c>
      <c r="BK21" s="56" t="str">
        <f t="shared" si="34"/>
        <v/>
      </c>
      <c r="BL21" s="57" t="str">
        <f t="shared" si="35"/>
        <v/>
      </c>
      <c r="BM21" s="56" t="str">
        <f t="shared" si="36"/>
        <v/>
      </c>
      <c r="BN21" s="58" t="str">
        <f t="shared" si="37"/>
        <v/>
      </c>
      <c r="BO21" s="56" t="str">
        <f t="shared" si="38"/>
        <v/>
      </c>
      <c r="BP21" s="58" t="str">
        <f t="shared" si="39"/>
        <v/>
      </c>
      <c r="BQ21" s="61" t="str">
        <f t="shared" si="40"/>
        <v/>
      </c>
      <c r="BR21" s="63" t="str">
        <f t="shared" si="41"/>
        <v/>
      </c>
    </row>
    <row r="22" spans="1:70">
      <c r="A22" s="54">
        <f>IF(表示変換!A22="","",表示変換!A22)</f>
        <v>17</v>
      </c>
      <c r="B22" s="78" t="str">
        <f>IF(表示変換!B22="","",表示変換!B22)</f>
        <v/>
      </c>
      <c r="C22" s="78" t="str">
        <f ca="1">IF(表示変換!D22="","",表示変換!D22)</f>
        <v/>
      </c>
      <c r="D22" s="78" t="str">
        <f>IF(表示変換!F22="","",表示変換!F22)</f>
        <v/>
      </c>
      <c r="E22" s="79" t="str">
        <f>IF(表示変換!I22="","",表示変換!I22)</f>
        <v/>
      </c>
      <c r="F22" s="80" t="str">
        <f>IF(表示変換!J22="","",表示変換!J22)</f>
        <v/>
      </c>
      <c r="G22" s="102" t="str">
        <f>IF(表示変換!N22="","",表示変換!N22)</f>
        <v/>
      </c>
      <c r="H22" s="116" t="str">
        <f t="shared" si="4"/>
        <v/>
      </c>
      <c r="I22" s="103" t="str">
        <f>IF(表示変換!O22="","",表示変換!O22)</f>
        <v/>
      </c>
      <c r="J22" s="117" t="str">
        <f t="shared" si="5"/>
        <v/>
      </c>
      <c r="K22" s="103" t="str">
        <f>IF(表示変換!P22="","",表示変換!P22)</f>
        <v/>
      </c>
      <c r="L22" s="118" t="str">
        <f t="shared" si="6"/>
        <v/>
      </c>
      <c r="M22" s="104" t="str">
        <f>IF(表示変換!Q22="","",表示変換!Q22)</f>
        <v/>
      </c>
      <c r="N22" s="119" t="str">
        <f t="shared" si="7"/>
        <v/>
      </c>
      <c r="O22" s="104" t="str">
        <f>IF(表示変換!R22="","",表示変換!R22)</f>
        <v/>
      </c>
      <c r="P22" s="117" t="str">
        <f t="shared" si="8"/>
        <v/>
      </c>
      <c r="Q22" s="103" t="str">
        <f>IF(表示変換!S22="","",表示変換!S22)</f>
        <v/>
      </c>
      <c r="R22" s="117" t="str">
        <f t="shared" si="9"/>
        <v/>
      </c>
      <c r="S22" s="104" t="str">
        <f>IF(表示変換!T22="","",表示変換!T22)</f>
        <v/>
      </c>
      <c r="T22" s="117" t="str">
        <f t="shared" si="10"/>
        <v/>
      </c>
      <c r="U22" s="104" t="str">
        <f>IF(表示変換!U22="","",表示変換!U22)</f>
        <v/>
      </c>
      <c r="V22" s="120" t="str">
        <f t="shared" si="11"/>
        <v/>
      </c>
      <c r="W22" s="62" t="str">
        <f t="shared" si="12"/>
        <v/>
      </c>
      <c r="X22" s="221" t="str">
        <f t="shared" si="13"/>
        <v/>
      </c>
      <c r="Z22" s="45">
        <f t="shared" si="42"/>
        <v>17</v>
      </c>
      <c r="AA22" s="78" t="str">
        <f>IF(表示変換!B22="","",表示変換!B22)</f>
        <v/>
      </c>
      <c r="AB22" s="112" t="str">
        <f>IF(表示変換!C22="","",表示変換!C22)</f>
        <v/>
      </c>
      <c r="AC22" s="78" t="str">
        <f>IF(AB22="","",DATEDIF(AB22,入力!$C$3,"Y"))</f>
        <v/>
      </c>
      <c r="AD22" s="78" t="str">
        <f ca="1">IF(表示変換!D22="","",表示変換!D22)</f>
        <v/>
      </c>
      <c r="AE22" s="78" t="str">
        <f>IF(表示変換!E22="","",表示変換!E22)</f>
        <v/>
      </c>
      <c r="AF22" s="78" t="str">
        <f>IF(表示変換!F22="","",表示変換!F22)</f>
        <v/>
      </c>
      <c r="AG22" s="78" t="str">
        <f>IF(表示変換!G22="","",表示変換!G22)</f>
        <v/>
      </c>
      <c r="AH22" s="78" t="str">
        <f>IF(表示変換!H22="","",表示変換!H22)</f>
        <v/>
      </c>
      <c r="AI22" s="79" t="str">
        <f>IF(表示変換!I22="","",表示変換!I22)</f>
        <v/>
      </c>
      <c r="AJ22" s="79" t="str">
        <f>IF(表示変換!J22="","",表示変換!J22)</f>
        <v/>
      </c>
      <c r="AK22" s="84" t="str">
        <f t="shared" si="14"/>
        <v/>
      </c>
      <c r="AL22" s="84" t="str">
        <f>IF(表示変換!L22="","",表示変換!L22)</f>
        <v/>
      </c>
      <c r="AM22" s="138" t="str">
        <f>IF(表示変換!M22="","",表示変換!M22)</f>
        <v/>
      </c>
      <c r="AN22" s="133" t="str">
        <f t="shared" si="15"/>
        <v/>
      </c>
      <c r="AO22" s="133" t="str">
        <f t="shared" si="16"/>
        <v/>
      </c>
      <c r="AP22" s="132" t="str">
        <f t="shared" si="0"/>
        <v/>
      </c>
      <c r="AQ22" s="133" t="str">
        <f t="shared" si="1"/>
        <v/>
      </c>
      <c r="AR22" s="133" t="str">
        <f t="shared" si="2"/>
        <v/>
      </c>
      <c r="AS22" s="133" t="str">
        <f t="shared" si="17"/>
        <v/>
      </c>
      <c r="AT22" s="131"/>
      <c r="AU22" s="134">
        <f t="shared" si="18"/>
        <v>17</v>
      </c>
      <c r="AV22" s="84" t="str">
        <f t="shared" si="19"/>
        <v/>
      </c>
      <c r="AW22" s="84" t="str">
        <f t="shared" ca="1" si="20"/>
        <v/>
      </c>
      <c r="AX22" s="128" t="str">
        <f t="shared" si="21"/>
        <v/>
      </c>
      <c r="AY22" s="128" t="str">
        <f t="shared" si="22"/>
        <v/>
      </c>
      <c r="AZ22" s="128" t="str">
        <f t="shared" si="23"/>
        <v/>
      </c>
      <c r="BA22" s="128" t="str">
        <f t="shared" si="24"/>
        <v/>
      </c>
      <c r="BB22" s="55" t="str">
        <f t="shared" si="25"/>
        <v/>
      </c>
      <c r="BC22" s="56" t="str">
        <f t="shared" si="26"/>
        <v/>
      </c>
      <c r="BD22" s="57" t="str">
        <f t="shared" si="27"/>
        <v/>
      </c>
      <c r="BE22" s="56" t="str">
        <f t="shared" si="28"/>
        <v/>
      </c>
      <c r="BF22" s="57" t="str">
        <f t="shared" si="29"/>
        <v/>
      </c>
      <c r="BG22" s="59" t="str">
        <f t="shared" si="30"/>
        <v/>
      </c>
      <c r="BH22" s="58" t="str">
        <f t="shared" si="31"/>
        <v/>
      </c>
      <c r="BI22" s="60" t="str">
        <f t="shared" si="32"/>
        <v/>
      </c>
      <c r="BJ22" s="58" t="str">
        <f t="shared" si="33"/>
        <v/>
      </c>
      <c r="BK22" s="56" t="str">
        <f t="shared" si="34"/>
        <v/>
      </c>
      <c r="BL22" s="57" t="str">
        <f t="shared" si="35"/>
        <v/>
      </c>
      <c r="BM22" s="56" t="str">
        <f t="shared" si="36"/>
        <v/>
      </c>
      <c r="BN22" s="58" t="str">
        <f t="shared" si="37"/>
        <v/>
      </c>
      <c r="BO22" s="56" t="str">
        <f t="shared" si="38"/>
        <v/>
      </c>
      <c r="BP22" s="58" t="str">
        <f t="shared" si="39"/>
        <v/>
      </c>
      <c r="BQ22" s="61" t="str">
        <f t="shared" si="40"/>
        <v/>
      </c>
      <c r="BR22" s="63" t="str">
        <f t="shared" si="41"/>
        <v/>
      </c>
    </row>
    <row r="23" spans="1:70">
      <c r="A23" s="54">
        <f>IF(表示変換!A23="","",表示変換!A23)</f>
        <v>18</v>
      </c>
      <c r="B23" s="78" t="str">
        <f>IF(表示変換!B23="","",表示変換!B23)</f>
        <v/>
      </c>
      <c r="C23" s="78" t="str">
        <f ca="1">IF(表示変換!D23="","",表示変換!D23)</f>
        <v/>
      </c>
      <c r="D23" s="78" t="str">
        <f>IF(表示変換!F23="","",表示変換!F23)</f>
        <v/>
      </c>
      <c r="E23" s="79" t="str">
        <f>IF(表示変換!I23="","",表示変換!I23)</f>
        <v/>
      </c>
      <c r="F23" s="80" t="str">
        <f>IF(表示変換!J23="","",表示変換!J23)</f>
        <v/>
      </c>
      <c r="G23" s="102" t="str">
        <f>IF(表示変換!N23="","",表示変換!N23)</f>
        <v/>
      </c>
      <c r="H23" s="116" t="str">
        <f t="shared" si="4"/>
        <v/>
      </c>
      <c r="I23" s="103" t="str">
        <f>IF(表示変換!O23="","",表示変換!O23)</f>
        <v/>
      </c>
      <c r="J23" s="117" t="str">
        <f t="shared" si="5"/>
        <v/>
      </c>
      <c r="K23" s="103" t="str">
        <f>IF(表示変換!P23="","",表示変換!P23)</f>
        <v/>
      </c>
      <c r="L23" s="118" t="str">
        <f t="shared" si="6"/>
        <v/>
      </c>
      <c r="M23" s="104" t="str">
        <f>IF(表示変換!Q23="","",表示変換!Q23)</f>
        <v/>
      </c>
      <c r="N23" s="119" t="str">
        <f t="shared" si="7"/>
        <v/>
      </c>
      <c r="O23" s="104" t="str">
        <f>IF(表示変換!R23="","",表示変換!R23)</f>
        <v/>
      </c>
      <c r="P23" s="117" t="str">
        <f t="shared" si="8"/>
        <v/>
      </c>
      <c r="Q23" s="103" t="str">
        <f>IF(表示変換!S23="","",表示変換!S23)</f>
        <v/>
      </c>
      <c r="R23" s="117" t="str">
        <f t="shared" si="9"/>
        <v/>
      </c>
      <c r="S23" s="104" t="str">
        <f>IF(表示変換!T23="","",表示変換!T23)</f>
        <v/>
      </c>
      <c r="T23" s="117" t="str">
        <f t="shared" si="10"/>
        <v/>
      </c>
      <c r="U23" s="104" t="str">
        <f>IF(表示変換!U23="","",表示変換!U23)</f>
        <v/>
      </c>
      <c r="V23" s="120" t="str">
        <f t="shared" si="11"/>
        <v/>
      </c>
      <c r="W23" s="62" t="str">
        <f t="shared" si="12"/>
        <v/>
      </c>
      <c r="X23" s="221" t="str">
        <f>IF(COUNTBLANK(W23)=1,"", RANK(W23,$W$6:$W$35))</f>
        <v/>
      </c>
      <c r="Z23" s="45">
        <f t="shared" si="42"/>
        <v>18</v>
      </c>
      <c r="AA23" s="78" t="str">
        <f>IF(表示変換!B23="","",表示変換!B23)</f>
        <v/>
      </c>
      <c r="AB23" s="112" t="str">
        <f>IF(表示変換!C23="","",表示変換!C23)</f>
        <v/>
      </c>
      <c r="AC23" s="78" t="str">
        <f>IF(AB23="","",DATEDIF(AB23,入力!$C$3,"Y"))</f>
        <v/>
      </c>
      <c r="AD23" s="78" t="str">
        <f ca="1">IF(表示変換!D23="","",表示変換!D23)</f>
        <v/>
      </c>
      <c r="AE23" s="78" t="str">
        <f>IF(表示変換!E23="","",表示変換!E23)</f>
        <v/>
      </c>
      <c r="AF23" s="78" t="str">
        <f>IF(表示変換!F23="","",表示変換!F23)</f>
        <v/>
      </c>
      <c r="AG23" s="78" t="str">
        <f>IF(表示変換!G23="","",表示変換!G23)</f>
        <v/>
      </c>
      <c r="AH23" s="78" t="str">
        <f>IF(表示変換!H23="","",表示変換!H23)</f>
        <v/>
      </c>
      <c r="AI23" s="79" t="str">
        <f>IF(表示変換!I23="","",表示変換!I23)</f>
        <v/>
      </c>
      <c r="AJ23" s="79" t="str">
        <f>IF(表示変換!J23="","",表示変換!J23)</f>
        <v/>
      </c>
      <c r="AK23" s="84" t="str">
        <f t="shared" si="14"/>
        <v/>
      </c>
      <c r="AL23" s="84" t="str">
        <f>IF(表示変換!L23="","",表示変換!L23)</f>
        <v/>
      </c>
      <c r="AM23" s="138" t="str">
        <f>IF(表示変換!M23="","",表示変換!M23)</f>
        <v/>
      </c>
      <c r="AN23" s="133" t="str">
        <f t="shared" si="15"/>
        <v/>
      </c>
      <c r="AO23" s="133" t="str">
        <f t="shared" si="16"/>
        <v/>
      </c>
      <c r="AP23" s="132" t="str">
        <f t="shared" si="0"/>
        <v/>
      </c>
      <c r="AQ23" s="133" t="str">
        <f t="shared" si="1"/>
        <v/>
      </c>
      <c r="AR23" s="133" t="str">
        <f t="shared" si="2"/>
        <v/>
      </c>
      <c r="AS23" s="133" t="str">
        <f t="shared" si="17"/>
        <v/>
      </c>
      <c r="AT23" s="131"/>
      <c r="AU23" s="134">
        <f t="shared" si="18"/>
        <v>18</v>
      </c>
      <c r="AV23" s="84" t="str">
        <f t="shared" si="19"/>
        <v/>
      </c>
      <c r="AW23" s="84" t="str">
        <f t="shared" ca="1" si="20"/>
        <v/>
      </c>
      <c r="AX23" s="128" t="str">
        <f t="shared" si="21"/>
        <v/>
      </c>
      <c r="AY23" s="128" t="str">
        <f t="shared" si="22"/>
        <v/>
      </c>
      <c r="AZ23" s="128" t="str">
        <f t="shared" si="23"/>
        <v/>
      </c>
      <c r="BA23" s="128" t="str">
        <f t="shared" si="24"/>
        <v/>
      </c>
      <c r="BB23" s="55" t="str">
        <f t="shared" si="25"/>
        <v/>
      </c>
      <c r="BC23" s="56" t="str">
        <f t="shared" si="26"/>
        <v/>
      </c>
      <c r="BD23" s="57" t="str">
        <f t="shared" si="27"/>
        <v/>
      </c>
      <c r="BE23" s="56" t="str">
        <f t="shared" si="28"/>
        <v/>
      </c>
      <c r="BF23" s="57" t="str">
        <f t="shared" si="29"/>
        <v/>
      </c>
      <c r="BG23" s="59" t="str">
        <f t="shared" si="30"/>
        <v/>
      </c>
      <c r="BH23" s="58" t="str">
        <f t="shared" si="31"/>
        <v/>
      </c>
      <c r="BI23" s="60" t="str">
        <f t="shared" si="32"/>
        <v/>
      </c>
      <c r="BJ23" s="58" t="str">
        <f t="shared" si="33"/>
        <v/>
      </c>
      <c r="BK23" s="56" t="str">
        <f t="shared" si="34"/>
        <v/>
      </c>
      <c r="BL23" s="57" t="str">
        <f t="shared" si="35"/>
        <v/>
      </c>
      <c r="BM23" s="56" t="str">
        <f t="shared" si="36"/>
        <v/>
      </c>
      <c r="BN23" s="58" t="str">
        <f t="shared" si="37"/>
        <v/>
      </c>
      <c r="BO23" s="56" t="str">
        <f t="shared" si="38"/>
        <v/>
      </c>
      <c r="BP23" s="58" t="str">
        <f t="shared" si="39"/>
        <v/>
      </c>
      <c r="BQ23" s="61" t="str">
        <f t="shared" si="40"/>
        <v/>
      </c>
      <c r="BR23" s="63" t="str">
        <f t="shared" si="41"/>
        <v/>
      </c>
    </row>
    <row r="24" spans="1:70">
      <c r="A24" s="54">
        <f>IF(表示変換!A24="","",表示変換!A24)</f>
        <v>19</v>
      </c>
      <c r="B24" s="78" t="str">
        <f>IF(表示変換!B24="","",表示変換!B24)</f>
        <v/>
      </c>
      <c r="C24" s="78" t="str">
        <f ca="1">IF(表示変換!D24="","",表示変換!D24)</f>
        <v/>
      </c>
      <c r="D24" s="78" t="str">
        <f>IF(表示変換!F24="","",表示変換!F24)</f>
        <v/>
      </c>
      <c r="E24" s="79" t="str">
        <f>IF(表示変換!I24="","",表示変換!I24)</f>
        <v/>
      </c>
      <c r="F24" s="80" t="str">
        <f>IF(表示変換!J24="","",表示変換!J24)</f>
        <v/>
      </c>
      <c r="G24" s="102" t="str">
        <f>IF(表示変換!N24="","",表示変換!N24)</f>
        <v/>
      </c>
      <c r="H24" s="116" t="str">
        <f t="shared" si="4"/>
        <v/>
      </c>
      <c r="I24" s="103" t="str">
        <f>IF(表示変換!O24="","",表示変換!O24)</f>
        <v/>
      </c>
      <c r="J24" s="117" t="str">
        <f t="shared" si="5"/>
        <v/>
      </c>
      <c r="K24" s="103" t="str">
        <f>IF(表示変換!P24="","",表示変換!P24)</f>
        <v/>
      </c>
      <c r="L24" s="118" t="str">
        <f t="shared" si="6"/>
        <v/>
      </c>
      <c r="M24" s="104" t="str">
        <f>IF(表示変換!Q24="","",表示変換!Q24)</f>
        <v/>
      </c>
      <c r="N24" s="119" t="str">
        <f t="shared" si="7"/>
        <v/>
      </c>
      <c r="O24" s="104" t="str">
        <f>IF(表示変換!R24="","",表示変換!R24)</f>
        <v/>
      </c>
      <c r="P24" s="117" t="str">
        <f t="shared" si="8"/>
        <v/>
      </c>
      <c r="Q24" s="103" t="str">
        <f>IF(表示変換!S24="","",表示変換!S24)</f>
        <v/>
      </c>
      <c r="R24" s="117" t="str">
        <f t="shared" si="9"/>
        <v/>
      </c>
      <c r="S24" s="104" t="str">
        <f>IF(表示変換!T24="","",表示変換!T24)</f>
        <v/>
      </c>
      <c r="T24" s="117" t="str">
        <f t="shared" si="10"/>
        <v/>
      </c>
      <c r="U24" s="104" t="str">
        <f>IF(表示変換!U24="","",表示変換!U24)</f>
        <v/>
      </c>
      <c r="V24" s="120" t="str">
        <f t="shared" si="11"/>
        <v/>
      </c>
      <c r="W24" s="62" t="str">
        <f t="shared" si="12"/>
        <v/>
      </c>
      <c r="X24" s="221" t="str">
        <f t="shared" si="13"/>
        <v/>
      </c>
      <c r="Z24" s="45">
        <f t="shared" si="42"/>
        <v>19</v>
      </c>
      <c r="AA24" s="78" t="str">
        <f>IF(表示変換!B24="","",表示変換!B24)</f>
        <v/>
      </c>
      <c r="AB24" s="112" t="str">
        <f>IF(表示変換!C24="","",表示変換!C24)</f>
        <v/>
      </c>
      <c r="AC24" s="78" t="str">
        <f>IF(AB24="","",DATEDIF(AB24,入力!$C$3,"Y"))</f>
        <v/>
      </c>
      <c r="AD24" s="78" t="str">
        <f ca="1">IF(表示変換!D24="","",表示変換!D24)</f>
        <v/>
      </c>
      <c r="AE24" s="78" t="str">
        <f>IF(表示変換!E24="","",表示変換!E24)</f>
        <v/>
      </c>
      <c r="AF24" s="78" t="str">
        <f>IF(表示変換!F24="","",表示変換!F24)</f>
        <v/>
      </c>
      <c r="AG24" s="78" t="str">
        <f>IF(表示変換!G24="","",表示変換!G24)</f>
        <v/>
      </c>
      <c r="AH24" s="78" t="str">
        <f>IF(表示変換!H24="","",表示変換!H24)</f>
        <v/>
      </c>
      <c r="AI24" s="79" t="str">
        <f>IF(表示変換!I24="","",表示変換!I24)</f>
        <v/>
      </c>
      <c r="AJ24" s="79" t="str">
        <f>IF(表示変換!J24="","",表示変換!J24)</f>
        <v/>
      </c>
      <c r="AK24" s="84" t="str">
        <f t="shared" si="14"/>
        <v/>
      </c>
      <c r="AL24" s="84" t="str">
        <f>IF(表示変換!L24="","",表示変換!L24)</f>
        <v/>
      </c>
      <c r="AM24" s="138" t="str">
        <f>IF(表示変換!M24="","",表示変換!M24)</f>
        <v/>
      </c>
      <c r="AN24" s="133" t="str">
        <f t="shared" si="15"/>
        <v/>
      </c>
      <c r="AO24" s="133" t="str">
        <f t="shared" si="16"/>
        <v/>
      </c>
      <c r="AP24" s="132" t="str">
        <f t="shared" si="0"/>
        <v/>
      </c>
      <c r="AQ24" s="133" t="str">
        <f t="shared" si="1"/>
        <v/>
      </c>
      <c r="AR24" s="133" t="str">
        <f t="shared" si="2"/>
        <v/>
      </c>
      <c r="AS24" s="133" t="str">
        <f t="shared" si="17"/>
        <v/>
      </c>
      <c r="AT24" s="131"/>
      <c r="AU24" s="134">
        <f t="shared" si="18"/>
        <v>19</v>
      </c>
      <c r="AV24" s="84" t="str">
        <f t="shared" si="19"/>
        <v/>
      </c>
      <c r="AW24" s="84" t="str">
        <f t="shared" ca="1" si="20"/>
        <v/>
      </c>
      <c r="AX24" s="128" t="str">
        <f t="shared" si="21"/>
        <v/>
      </c>
      <c r="AY24" s="128" t="str">
        <f t="shared" si="22"/>
        <v/>
      </c>
      <c r="AZ24" s="128" t="str">
        <f t="shared" si="23"/>
        <v/>
      </c>
      <c r="BA24" s="128" t="str">
        <f t="shared" si="24"/>
        <v/>
      </c>
      <c r="BB24" s="55" t="str">
        <f t="shared" si="25"/>
        <v/>
      </c>
      <c r="BC24" s="56" t="str">
        <f t="shared" si="26"/>
        <v/>
      </c>
      <c r="BD24" s="57" t="str">
        <f t="shared" si="27"/>
        <v/>
      </c>
      <c r="BE24" s="56" t="str">
        <f t="shared" si="28"/>
        <v/>
      </c>
      <c r="BF24" s="57" t="str">
        <f t="shared" si="29"/>
        <v/>
      </c>
      <c r="BG24" s="59" t="str">
        <f t="shared" si="30"/>
        <v/>
      </c>
      <c r="BH24" s="58" t="str">
        <f t="shared" si="31"/>
        <v/>
      </c>
      <c r="BI24" s="60" t="str">
        <f t="shared" si="32"/>
        <v/>
      </c>
      <c r="BJ24" s="58" t="str">
        <f t="shared" si="33"/>
        <v/>
      </c>
      <c r="BK24" s="56" t="str">
        <f t="shared" si="34"/>
        <v/>
      </c>
      <c r="BL24" s="57" t="str">
        <f t="shared" si="35"/>
        <v/>
      </c>
      <c r="BM24" s="56" t="str">
        <f t="shared" si="36"/>
        <v/>
      </c>
      <c r="BN24" s="58" t="str">
        <f t="shared" si="37"/>
        <v/>
      </c>
      <c r="BO24" s="56" t="str">
        <f t="shared" si="38"/>
        <v/>
      </c>
      <c r="BP24" s="58" t="str">
        <f t="shared" si="39"/>
        <v/>
      </c>
      <c r="BQ24" s="61" t="str">
        <f t="shared" si="40"/>
        <v/>
      </c>
      <c r="BR24" s="63" t="str">
        <f t="shared" si="41"/>
        <v/>
      </c>
    </row>
    <row r="25" spans="1:70">
      <c r="A25" s="54">
        <f>IF(表示変換!A25="","",表示変換!A25)</f>
        <v>20</v>
      </c>
      <c r="B25" s="78" t="str">
        <f>IF(表示変換!B25="","",表示変換!B25)</f>
        <v/>
      </c>
      <c r="C25" s="78" t="str">
        <f ca="1">IF(表示変換!D25="","",表示変換!D25)</f>
        <v/>
      </c>
      <c r="D25" s="78" t="str">
        <f>IF(表示変換!F25="","",表示変換!F25)</f>
        <v/>
      </c>
      <c r="E25" s="79" t="str">
        <f>IF(表示変換!I25="","",表示変換!I25)</f>
        <v/>
      </c>
      <c r="F25" s="80" t="str">
        <f>IF(表示変換!J25="","",表示変換!J25)</f>
        <v/>
      </c>
      <c r="G25" s="102" t="str">
        <f>IF(表示変換!N25="","",表示変換!N25)</f>
        <v/>
      </c>
      <c r="H25" s="116" t="str">
        <f t="shared" si="4"/>
        <v/>
      </c>
      <c r="I25" s="103" t="str">
        <f>IF(表示変換!O25="","",表示変換!O25)</f>
        <v/>
      </c>
      <c r="J25" s="117" t="str">
        <f t="shared" si="5"/>
        <v/>
      </c>
      <c r="K25" s="103" t="str">
        <f>IF(表示変換!P25="","",表示変換!P25)</f>
        <v/>
      </c>
      <c r="L25" s="118" t="str">
        <f t="shared" si="6"/>
        <v/>
      </c>
      <c r="M25" s="104" t="str">
        <f>IF(表示変換!Q25="","",表示変換!Q25)</f>
        <v/>
      </c>
      <c r="N25" s="119" t="str">
        <f t="shared" si="7"/>
        <v/>
      </c>
      <c r="O25" s="104" t="str">
        <f>IF(表示変換!R25="","",表示変換!R25)</f>
        <v/>
      </c>
      <c r="P25" s="117" t="str">
        <f t="shared" si="8"/>
        <v/>
      </c>
      <c r="Q25" s="103" t="str">
        <f>IF(表示変換!S25="","",表示変換!S25)</f>
        <v/>
      </c>
      <c r="R25" s="117" t="str">
        <f t="shared" si="9"/>
        <v/>
      </c>
      <c r="S25" s="104" t="str">
        <f>IF(表示変換!T25="","",表示変換!T25)</f>
        <v/>
      </c>
      <c r="T25" s="117" t="str">
        <f t="shared" si="10"/>
        <v/>
      </c>
      <c r="U25" s="104" t="str">
        <f>IF(表示変換!U25="","",表示変換!U25)</f>
        <v/>
      </c>
      <c r="V25" s="120" t="str">
        <f t="shared" si="11"/>
        <v/>
      </c>
      <c r="W25" s="62" t="str">
        <f t="shared" si="12"/>
        <v/>
      </c>
      <c r="X25" s="221" t="str">
        <f t="shared" si="13"/>
        <v/>
      </c>
      <c r="Z25" s="45">
        <f t="shared" si="42"/>
        <v>20</v>
      </c>
      <c r="AA25" s="78" t="str">
        <f>IF(表示変換!B25="","",表示変換!B25)</f>
        <v/>
      </c>
      <c r="AB25" s="112" t="str">
        <f>IF(表示変換!C25="","",表示変換!C25)</f>
        <v/>
      </c>
      <c r="AC25" s="78" t="str">
        <f>IF(AB25="","",DATEDIF(AB25,入力!$C$3,"Y"))</f>
        <v/>
      </c>
      <c r="AD25" s="78" t="str">
        <f ca="1">IF(表示変換!D25="","",表示変換!D25)</f>
        <v/>
      </c>
      <c r="AE25" s="78" t="str">
        <f>IF(表示変換!E25="","",表示変換!E25)</f>
        <v/>
      </c>
      <c r="AF25" s="78" t="str">
        <f>IF(表示変換!F25="","",表示変換!F25)</f>
        <v/>
      </c>
      <c r="AG25" s="78" t="str">
        <f>IF(表示変換!G25="","",表示変換!G25)</f>
        <v/>
      </c>
      <c r="AH25" s="78" t="str">
        <f>IF(表示変換!H25="","",表示変換!H25)</f>
        <v/>
      </c>
      <c r="AI25" s="79" t="str">
        <f>IF(表示変換!I25="","",表示変換!I25)</f>
        <v/>
      </c>
      <c r="AJ25" s="79" t="str">
        <f>IF(表示変換!J25="","",表示変換!J25)</f>
        <v/>
      </c>
      <c r="AK25" s="84" t="str">
        <f t="shared" si="14"/>
        <v/>
      </c>
      <c r="AL25" s="84" t="str">
        <f>IF(表示変換!L25="","",表示変換!L25)</f>
        <v/>
      </c>
      <c r="AM25" s="138" t="str">
        <f>IF(表示変換!M25="","",表示変換!M25)</f>
        <v/>
      </c>
      <c r="AN25" s="133" t="str">
        <f t="shared" si="15"/>
        <v/>
      </c>
      <c r="AO25" s="133" t="str">
        <f t="shared" si="16"/>
        <v/>
      </c>
      <c r="AP25" s="132" t="str">
        <f t="shared" si="0"/>
        <v/>
      </c>
      <c r="AQ25" s="133" t="str">
        <f t="shared" si="1"/>
        <v/>
      </c>
      <c r="AR25" s="133" t="str">
        <f t="shared" si="2"/>
        <v/>
      </c>
      <c r="AS25" s="133" t="str">
        <f t="shared" si="17"/>
        <v/>
      </c>
      <c r="AT25" s="131"/>
      <c r="AU25" s="134">
        <f t="shared" si="18"/>
        <v>20</v>
      </c>
      <c r="AV25" s="84" t="str">
        <f t="shared" si="19"/>
        <v/>
      </c>
      <c r="AW25" s="84" t="str">
        <f t="shared" ca="1" si="20"/>
        <v/>
      </c>
      <c r="AX25" s="128" t="str">
        <f t="shared" si="21"/>
        <v/>
      </c>
      <c r="AY25" s="128" t="str">
        <f t="shared" si="22"/>
        <v/>
      </c>
      <c r="AZ25" s="128" t="str">
        <f t="shared" si="23"/>
        <v/>
      </c>
      <c r="BA25" s="128" t="str">
        <f t="shared" si="24"/>
        <v/>
      </c>
      <c r="BB25" s="55" t="str">
        <f t="shared" si="25"/>
        <v/>
      </c>
      <c r="BC25" s="56" t="str">
        <f t="shared" si="26"/>
        <v/>
      </c>
      <c r="BD25" s="57" t="str">
        <f t="shared" si="27"/>
        <v/>
      </c>
      <c r="BE25" s="56" t="str">
        <f t="shared" si="28"/>
        <v/>
      </c>
      <c r="BF25" s="57" t="str">
        <f t="shared" si="29"/>
        <v/>
      </c>
      <c r="BG25" s="59" t="str">
        <f t="shared" si="30"/>
        <v/>
      </c>
      <c r="BH25" s="58" t="str">
        <f t="shared" si="31"/>
        <v/>
      </c>
      <c r="BI25" s="60" t="str">
        <f t="shared" si="32"/>
        <v/>
      </c>
      <c r="BJ25" s="58" t="str">
        <f t="shared" si="33"/>
        <v/>
      </c>
      <c r="BK25" s="56" t="str">
        <f t="shared" si="34"/>
        <v/>
      </c>
      <c r="BL25" s="57" t="str">
        <f t="shared" si="35"/>
        <v/>
      </c>
      <c r="BM25" s="56" t="str">
        <f t="shared" si="36"/>
        <v/>
      </c>
      <c r="BN25" s="58" t="str">
        <f t="shared" si="37"/>
        <v/>
      </c>
      <c r="BO25" s="56" t="str">
        <f t="shared" si="38"/>
        <v/>
      </c>
      <c r="BP25" s="58" t="str">
        <f t="shared" si="39"/>
        <v/>
      </c>
      <c r="BQ25" s="61" t="str">
        <f t="shared" si="40"/>
        <v/>
      </c>
      <c r="BR25" s="63" t="str">
        <f t="shared" si="41"/>
        <v/>
      </c>
    </row>
    <row r="26" spans="1:70">
      <c r="A26" s="54">
        <f>IF(表示変換!A26="","",表示変換!A26)</f>
        <v>21</v>
      </c>
      <c r="B26" s="78" t="str">
        <f>IF(表示変換!B26="","",表示変換!B26)</f>
        <v/>
      </c>
      <c r="C26" s="78" t="str">
        <f ca="1">IF(表示変換!D26="","",表示変換!D26)</f>
        <v/>
      </c>
      <c r="D26" s="78" t="str">
        <f>IF(表示変換!F26="","",表示変換!F26)</f>
        <v/>
      </c>
      <c r="E26" s="79" t="str">
        <f>IF(表示変換!I26="","",表示変換!I26)</f>
        <v/>
      </c>
      <c r="F26" s="80" t="str">
        <f>IF(表示変換!J26="","",表示変換!J26)</f>
        <v/>
      </c>
      <c r="G26" s="102" t="str">
        <f>IF(表示変換!N26="","",表示変換!N26)</f>
        <v/>
      </c>
      <c r="H26" s="116" t="str">
        <f t="shared" si="4"/>
        <v/>
      </c>
      <c r="I26" s="103" t="str">
        <f>IF(表示変換!O26="","",表示変換!O26)</f>
        <v/>
      </c>
      <c r="J26" s="117" t="str">
        <f t="shared" si="5"/>
        <v/>
      </c>
      <c r="K26" s="103" t="str">
        <f>IF(表示変換!P26="","",表示変換!P26)</f>
        <v/>
      </c>
      <c r="L26" s="118" t="str">
        <f t="shared" si="6"/>
        <v/>
      </c>
      <c r="M26" s="104" t="str">
        <f>IF(表示変換!Q26="","",表示変換!Q26)</f>
        <v/>
      </c>
      <c r="N26" s="119" t="str">
        <f t="shared" si="7"/>
        <v/>
      </c>
      <c r="O26" s="104" t="str">
        <f>IF(表示変換!R26="","",表示変換!R26)</f>
        <v/>
      </c>
      <c r="P26" s="117" t="str">
        <f t="shared" si="8"/>
        <v/>
      </c>
      <c r="Q26" s="103" t="str">
        <f>IF(表示変換!S26="","",表示変換!S26)</f>
        <v/>
      </c>
      <c r="R26" s="117" t="str">
        <f t="shared" si="9"/>
        <v/>
      </c>
      <c r="S26" s="104" t="str">
        <f>IF(表示変換!T26="","",表示変換!T26)</f>
        <v/>
      </c>
      <c r="T26" s="117" t="str">
        <f t="shared" si="10"/>
        <v/>
      </c>
      <c r="U26" s="104" t="str">
        <f>IF(表示変換!U26="","",表示変換!U26)</f>
        <v/>
      </c>
      <c r="V26" s="120" t="str">
        <f t="shared" si="11"/>
        <v/>
      </c>
      <c r="W26" s="62" t="str">
        <f t="shared" si="12"/>
        <v/>
      </c>
      <c r="X26" s="221" t="str">
        <f t="shared" si="13"/>
        <v/>
      </c>
      <c r="Z26" s="45">
        <f t="shared" si="42"/>
        <v>21</v>
      </c>
      <c r="AA26" s="78" t="str">
        <f>IF(表示変換!B26="","",表示変換!B26)</f>
        <v/>
      </c>
      <c r="AB26" s="112" t="str">
        <f>IF(表示変換!C26="","",表示変換!C26)</f>
        <v/>
      </c>
      <c r="AC26" s="78" t="str">
        <f>IF(AB26="","",DATEDIF(AB26,入力!$C$3,"Y"))</f>
        <v/>
      </c>
      <c r="AD26" s="78" t="str">
        <f ca="1">IF(表示変換!D26="","",表示変換!D26)</f>
        <v/>
      </c>
      <c r="AE26" s="78" t="str">
        <f>IF(表示変換!E26="","",表示変換!E26)</f>
        <v/>
      </c>
      <c r="AF26" s="78" t="str">
        <f>IF(表示変換!F26="","",表示変換!F26)</f>
        <v/>
      </c>
      <c r="AG26" s="78" t="str">
        <f>IF(表示変換!G26="","",表示変換!G26)</f>
        <v/>
      </c>
      <c r="AH26" s="78" t="str">
        <f>IF(表示変換!H26="","",表示変換!H26)</f>
        <v/>
      </c>
      <c r="AI26" s="79" t="str">
        <f>IF(表示変換!I26="","",表示変換!I26)</f>
        <v/>
      </c>
      <c r="AJ26" s="79" t="str">
        <f>IF(表示変換!J26="","",表示変換!J26)</f>
        <v/>
      </c>
      <c r="AK26" s="84" t="str">
        <f t="shared" si="14"/>
        <v/>
      </c>
      <c r="AL26" s="84" t="str">
        <f>IF(表示変換!L26="","",表示変換!L26)</f>
        <v/>
      </c>
      <c r="AM26" s="138" t="str">
        <f>IF(表示変換!M26="","",表示変換!M26)</f>
        <v/>
      </c>
      <c r="AN26" s="133" t="str">
        <f t="shared" si="15"/>
        <v/>
      </c>
      <c r="AO26" s="133" t="str">
        <f t="shared" si="16"/>
        <v/>
      </c>
      <c r="AP26" s="132" t="str">
        <f t="shared" si="0"/>
        <v/>
      </c>
      <c r="AQ26" s="133" t="str">
        <f t="shared" si="1"/>
        <v/>
      </c>
      <c r="AR26" s="133" t="str">
        <f t="shared" si="2"/>
        <v/>
      </c>
      <c r="AS26" s="133" t="str">
        <f t="shared" si="17"/>
        <v/>
      </c>
      <c r="AT26" s="131"/>
      <c r="AU26" s="134">
        <f t="shared" si="18"/>
        <v>21</v>
      </c>
      <c r="AV26" s="84" t="str">
        <f t="shared" si="19"/>
        <v/>
      </c>
      <c r="AW26" s="84" t="str">
        <f t="shared" ca="1" si="20"/>
        <v/>
      </c>
      <c r="AX26" s="128" t="str">
        <f t="shared" si="21"/>
        <v/>
      </c>
      <c r="AY26" s="128" t="str">
        <f t="shared" si="22"/>
        <v/>
      </c>
      <c r="AZ26" s="128" t="str">
        <f t="shared" si="23"/>
        <v/>
      </c>
      <c r="BA26" s="128" t="str">
        <f t="shared" si="24"/>
        <v/>
      </c>
      <c r="BB26" s="55" t="str">
        <f t="shared" si="25"/>
        <v/>
      </c>
      <c r="BC26" s="56" t="str">
        <f t="shared" si="26"/>
        <v/>
      </c>
      <c r="BD26" s="57" t="str">
        <f t="shared" si="27"/>
        <v/>
      </c>
      <c r="BE26" s="56" t="str">
        <f t="shared" si="28"/>
        <v/>
      </c>
      <c r="BF26" s="57" t="str">
        <f t="shared" si="29"/>
        <v/>
      </c>
      <c r="BG26" s="59" t="str">
        <f t="shared" si="30"/>
        <v/>
      </c>
      <c r="BH26" s="58" t="str">
        <f t="shared" si="31"/>
        <v/>
      </c>
      <c r="BI26" s="60" t="str">
        <f t="shared" si="32"/>
        <v/>
      </c>
      <c r="BJ26" s="58" t="str">
        <f t="shared" si="33"/>
        <v/>
      </c>
      <c r="BK26" s="56" t="str">
        <f t="shared" si="34"/>
        <v/>
      </c>
      <c r="BL26" s="57" t="str">
        <f t="shared" si="35"/>
        <v/>
      </c>
      <c r="BM26" s="56" t="str">
        <f t="shared" si="36"/>
        <v/>
      </c>
      <c r="BN26" s="58" t="str">
        <f t="shared" si="37"/>
        <v/>
      </c>
      <c r="BO26" s="56" t="str">
        <f t="shared" si="38"/>
        <v/>
      </c>
      <c r="BP26" s="58" t="str">
        <f t="shared" si="39"/>
        <v/>
      </c>
      <c r="BQ26" s="61" t="str">
        <f t="shared" si="40"/>
        <v/>
      </c>
      <c r="BR26" s="63" t="str">
        <f t="shared" si="41"/>
        <v/>
      </c>
    </row>
    <row r="27" spans="1:70">
      <c r="A27" s="54">
        <f>IF(表示変換!A27="","",表示変換!A27)</f>
        <v>22</v>
      </c>
      <c r="B27" s="78" t="str">
        <f>IF(表示変換!B27="","",表示変換!B27)</f>
        <v/>
      </c>
      <c r="C27" s="78" t="str">
        <f ca="1">IF(表示変換!D27="","",表示変換!D27)</f>
        <v/>
      </c>
      <c r="D27" s="78" t="str">
        <f>IF(表示変換!F27="","",表示変換!F27)</f>
        <v/>
      </c>
      <c r="E27" s="79" t="str">
        <f>IF(表示変換!I27="","",表示変換!I27)</f>
        <v/>
      </c>
      <c r="F27" s="80" t="str">
        <f>IF(表示変換!J27="","",表示変換!J27)</f>
        <v/>
      </c>
      <c r="G27" s="102" t="str">
        <f>IF(表示変換!N27="","",表示変換!N27)</f>
        <v/>
      </c>
      <c r="H27" s="116" t="str">
        <f t="shared" si="4"/>
        <v/>
      </c>
      <c r="I27" s="103" t="str">
        <f>IF(表示変換!O27="","",表示変換!O27)</f>
        <v/>
      </c>
      <c r="J27" s="117" t="str">
        <f t="shared" si="5"/>
        <v/>
      </c>
      <c r="K27" s="103" t="str">
        <f>IF(表示変換!P27="","",表示変換!P27)</f>
        <v/>
      </c>
      <c r="L27" s="118" t="str">
        <f t="shared" si="6"/>
        <v/>
      </c>
      <c r="M27" s="104" t="str">
        <f>IF(表示変換!Q27="","",表示変換!Q27)</f>
        <v/>
      </c>
      <c r="N27" s="119" t="str">
        <f t="shared" si="7"/>
        <v/>
      </c>
      <c r="O27" s="104" t="str">
        <f>IF(表示変換!R27="","",表示変換!R27)</f>
        <v/>
      </c>
      <c r="P27" s="117" t="str">
        <f t="shared" si="8"/>
        <v/>
      </c>
      <c r="Q27" s="103" t="str">
        <f>IF(表示変換!S27="","",表示変換!S27)</f>
        <v/>
      </c>
      <c r="R27" s="117" t="str">
        <f t="shared" si="9"/>
        <v/>
      </c>
      <c r="S27" s="104" t="str">
        <f>IF(表示変換!T27="","",表示変換!T27)</f>
        <v/>
      </c>
      <c r="T27" s="117" t="str">
        <f t="shared" si="10"/>
        <v/>
      </c>
      <c r="U27" s="104" t="str">
        <f>IF(表示変換!U27="","",表示変換!U27)</f>
        <v/>
      </c>
      <c r="V27" s="120" t="str">
        <f t="shared" si="11"/>
        <v/>
      </c>
      <c r="W27" s="62" t="str">
        <f t="shared" si="12"/>
        <v/>
      </c>
      <c r="X27" s="221" t="str">
        <f t="shared" si="13"/>
        <v/>
      </c>
      <c r="Z27" s="45">
        <f t="shared" si="42"/>
        <v>22</v>
      </c>
      <c r="AA27" s="78" t="str">
        <f>IF(表示変換!B27="","",表示変換!B27)</f>
        <v/>
      </c>
      <c r="AB27" s="112" t="str">
        <f>IF(表示変換!C27="","",表示変換!C27)</f>
        <v/>
      </c>
      <c r="AC27" s="78" t="str">
        <f>IF(AB27="","",DATEDIF(AB27,入力!$C$3,"Y"))</f>
        <v/>
      </c>
      <c r="AD27" s="78" t="str">
        <f ca="1">IF(表示変換!D27="","",表示変換!D27)</f>
        <v/>
      </c>
      <c r="AE27" s="78" t="str">
        <f>IF(表示変換!E27="","",表示変換!E27)</f>
        <v/>
      </c>
      <c r="AF27" s="78" t="str">
        <f>IF(表示変換!F27="","",表示変換!F27)</f>
        <v/>
      </c>
      <c r="AG27" s="78" t="str">
        <f>IF(表示変換!G27="","",表示変換!G27)</f>
        <v/>
      </c>
      <c r="AH27" s="78" t="str">
        <f>IF(表示変換!H27="","",表示変換!H27)</f>
        <v/>
      </c>
      <c r="AI27" s="79" t="str">
        <f>IF(表示変換!I27="","",表示変換!I27)</f>
        <v/>
      </c>
      <c r="AJ27" s="79" t="str">
        <f>IF(表示変換!J27="","",表示変換!J27)</f>
        <v/>
      </c>
      <c r="AK27" s="84" t="str">
        <f t="shared" si="14"/>
        <v/>
      </c>
      <c r="AL27" s="84" t="str">
        <f>IF(表示変換!L27="","",表示変換!L27)</f>
        <v/>
      </c>
      <c r="AM27" s="138" t="str">
        <f>IF(表示変換!M27="","",表示変換!M27)</f>
        <v/>
      </c>
      <c r="AN27" s="133" t="str">
        <f t="shared" si="15"/>
        <v/>
      </c>
      <c r="AO27" s="133" t="str">
        <f t="shared" si="16"/>
        <v/>
      </c>
      <c r="AP27" s="132" t="str">
        <f t="shared" si="0"/>
        <v/>
      </c>
      <c r="AQ27" s="133" t="str">
        <f t="shared" si="1"/>
        <v/>
      </c>
      <c r="AR27" s="133" t="str">
        <f t="shared" si="2"/>
        <v/>
      </c>
      <c r="AS27" s="133" t="str">
        <f t="shared" si="17"/>
        <v/>
      </c>
      <c r="AT27" s="131"/>
      <c r="AU27" s="134">
        <f t="shared" si="18"/>
        <v>22</v>
      </c>
      <c r="AV27" s="84" t="str">
        <f t="shared" si="19"/>
        <v/>
      </c>
      <c r="AW27" s="84" t="str">
        <f t="shared" ca="1" si="20"/>
        <v/>
      </c>
      <c r="AX27" s="128" t="str">
        <f t="shared" si="21"/>
        <v/>
      </c>
      <c r="AY27" s="128" t="str">
        <f t="shared" si="22"/>
        <v/>
      </c>
      <c r="AZ27" s="128" t="str">
        <f t="shared" si="23"/>
        <v/>
      </c>
      <c r="BA27" s="128" t="str">
        <f t="shared" si="24"/>
        <v/>
      </c>
      <c r="BB27" s="55" t="str">
        <f t="shared" si="25"/>
        <v/>
      </c>
      <c r="BC27" s="56" t="str">
        <f t="shared" si="26"/>
        <v/>
      </c>
      <c r="BD27" s="57" t="str">
        <f t="shared" si="27"/>
        <v/>
      </c>
      <c r="BE27" s="56" t="str">
        <f t="shared" si="28"/>
        <v/>
      </c>
      <c r="BF27" s="57" t="str">
        <f t="shared" si="29"/>
        <v/>
      </c>
      <c r="BG27" s="59" t="str">
        <f t="shared" si="30"/>
        <v/>
      </c>
      <c r="BH27" s="58" t="str">
        <f t="shared" si="31"/>
        <v/>
      </c>
      <c r="BI27" s="60" t="str">
        <f t="shared" si="32"/>
        <v/>
      </c>
      <c r="BJ27" s="58" t="str">
        <f t="shared" si="33"/>
        <v/>
      </c>
      <c r="BK27" s="56" t="str">
        <f t="shared" si="34"/>
        <v/>
      </c>
      <c r="BL27" s="57" t="str">
        <f t="shared" si="35"/>
        <v/>
      </c>
      <c r="BM27" s="56" t="str">
        <f t="shared" si="36"/>
        <v/>
      </c>
      <c r="BN27" s="58" t="str">
        <f t="shared" si="37"/>
        <v/>
      </c>
      <c r="BO27" s="56" t="str">
        <f t="shared" si="38"/>
        <v/>
      </c>
      <c r="BP27" s="58" t="str">
        <f t="shared" si="39"/>
        <v/>
      </c>
      <c r="BQ27" s="61" t="str">
        <f t="shared" si="40"/>
        <v/>
      </c>
      <c r="BR27" s="63" t="str">
        <f t="shared" si="41"/>
        <v/>
      </c>
    </row>
    <row r="28" spans="1:70">
      <c r="A28" s="54">
        <f>IF(表示変換!A28="","",表示変換!A28)</f>
        <v>23</v>
      </c>
      <c r="B28" s="78" t="str">
        <f>IF(表示変換!B28="","",表示変換!B28)</f>
        <v/>
      </c>
      <c r="C28" s="78" t="str">
        <f ca="1">IF(表示変換!D28="","",表示変換!D28)</f>
        <v/>
      </c>
      <c r="D28" s="78" t="str">
        <f>IF(表示変換!F28="","",表示変換!F28)</f>
        <v/>
      </c>
      <c r="E28" s="79" t="str">
        <f>IF(表示変換!I28="","",表示変換!I28)</f>
        <v/>
      </c>
      <c r="F28" s="80" t="str">
        <f>IF(表示変換!J28="","",表示変換!J28)</f>
        <v/>
      </c>
      <c r="G28" s="102" t="str">
        <f>IF(表示変換!N28="","",表示変換!N28)</f>
        <v/>
      </c>
      <c r="H28" s="116" t="str">
        <f t="shared" si="4"/>
        <v/>
      </c>
      <c r="I28" s="103" t="str">
        <f>IF(表示変換!O28="","",表示変換!O28)</f>
        <v/>
      </c>
      <c r="J28" s="117" t="str">
        <f t="shared" si="5"/>
        <v/>
      </c>
      <c r="K28" s="103" t="str">
        <f>IF(表示変換!P28="","",表示変換!P28)</f>
        <v/>
      </c>
      <c r="L28" s="118" t="str">
        <f t="shared" si="6"/>
        <v/>
      </c>
      <c r="M28" s="104" t="str">
        <f>IF(表示変換!Q28="","",表示変換!Q28)</f>
        <v/>
      </c>
      <c r="N28" s="119" t="str">
        <f t="shared" si="7"/>
        <v/>
      </c>
      <c r="O28" s="104" t="str">
        <f>IF(表示変換!R28="","",表示変換!R28)</f>
        <v/>
      </c>
      <c r="P28" s="117" t="str">
        <f t="shared" si="8"/>
        <v/>
      </c>
      <c r="Q28" s="103" t="str">
        <f>IF(表示変換!S28="","",表示変換!S28)</f>
        <v/>
      </c>
      <c r="R28" s="117" t="str">
        <f t="shared" si="9"/>
        <v/>
      </c>
      <c r="S28" s="104" t="str">
        <f>IF(表示変換!T28="","",表示変換!T28)</f>
        <v/>
      </c>
      <c r="T28" s="117" t="str">
        <f t="shared" si="10"/>
        <v/>
      </c>
      <c r="U28" s="104" t="str">
        <f>IF(表示変換!U28="","",表示変換!U28)</f>
        <v/>
      </c>
      <c r="V28" s="120" t="str">
        <f t="shared" si="11"/>
        <v/>
      </c>
      <c r="W28" s="62" t="str">
        <f t="shared" si="12"/>
        <v/>
      </c>
      <c r="X28" s="221" t="str">
        <f t="shared" si="13"/>
        <v/>
      </c>
      <c r="Z28" s="45">
        <f t="shared" si="42"/>
        <v>23</v>
      </c>
      <c r="AA28" s="78" t="str">
        <f>IF(表示変換!B28="","",表示変換!B28)</f>
        <v/>
      </c>
      <c r="AB28" s="112" t="str">
        <f>IF(表示変換!C28="","",表示変換!C28)</f>
        <v/>
      </c>
      <c r="AC28" s="78" t="str">
        <f>IF(AB28="","",DATEDIF(AB28,入力!$C$3,"Y"))</f>
        <v/>
      </c>
      <c r="AD28" s="78" t="str">
        <f ca="1">IF(表示変換!D28="","",表示変換!D28)</f>
        <v/>
      </c>
      <c r="AE28" s="78" t="str">
        <f>IF(表示変換!E28="","",表示変換!E28)</f>
        <v/>
      </c>
      <c r="AF28" s="78" t="str">
        <f>IF(表示変換!F28="","",表示変換!F28)</f>
        <v/>
      </c>
      <c r="AG28" s="78" t="str">
        <f>IF(表示変換!G28="","",表示変換!G28)</f>
        <v/>
      </c>
      <c r="AH28" s="78" t="str">
        <f>IF(表示変換!H28="","",表示変換!H28)</f>
        <v/>
      </c>
      <c r="AI28" s="79" t="str">
        <f>IF(表示変換!I28="","",表示変換!I28)</f>
        <v/>
      </c>
      <c r="AJ28" s="79" t="str">
        <f>IF(表示変換!J28="","",表示変換!J28)</f>
        <v/>
      </c>
      <c r="AK28" s="84" t="str">
        <f t="shared" si="14"/>
        <v/>
      </c>
      <c r="AL28" s="84" t="str">
        <f>IF(表示変換!L28="","",表示変換!L28)</f>
        <v/>
      </c>
      <c r="AM28" s="138" t="str">
        <f>IF(表示変換!M28="","",表示変換!M28)</f>
        <v/>
      </c>
      <c r="AN28" s="133" t="str">
        <f t="shared" si="15"/>
        <v/>
      </c>
      <c r="AO28" s="133" t="str">
        <f t="shared" si="16"/>
        <v/>
      </c>
      <c r="AP28" s="132" t="str">
        <f t="shared" si="0"/>
        <v/>
      </c>
      <c r="AQ28" s="133" t="str">
        <f t="shared" si="1"/>
        <v/>
      </c>
      <c r="AR28" s="133" t="str">
        <f t="shared" si="2"/>
        <v/>
      </c>
      <c r="AS28" s="133" t="str">
        <f t="shared" si="17"/>
        <v/>
      </c>
      <c r="AT28" s="131"/>
      <c r="AU28" s="134">
        <f t="shared" si="18"/>
        <v>23</v>
      </c>
      <c r="AV28" s="84" t="str">
        <f t="shared" si="19"/>
        <v/>
      </c>
      <c r="AW28" s="84" t="str">
        <f t="shared" ca="1" si="20"/>
        <v/>
      </c>
      <c r="AX28" s="128" t="str">
        <f t="shared" si="21"/>
        <v/>
      </c>
      <c r="AY28" s="128" t="str">
        <f t="shared" si="22"/>
        <v/>
      </c>
      <c r="AZ28" s="128" t="str">
        <f t="shared" si="23"/>
        <v/>
      </c>
      <c r="BA28" s="128" t="str">
        <f t="shared" si="24"/>
        <v/>
      </c>
      <c r="BB28" s="55" t="str">
        <f t="shared" si="25"/>
        <v/>
      </c>
      <c r="BC28" s="56" t="str">
        <f t="shared" si="26"/>
        <v/>
      </c>
      <c r="BD28" s="57" t="str">
        <f t="shared" si="27"/>
        <v/>
      </c>
      <c r="BE28" s="56" t="str">
        <f t="shared" si="28"/>
        <v/>
      </c>
      <c r="BF28" s="57" t="str">
        <f t="shared" si="29"/>
        <v/>
      </c>
      <c r="BG28" s="59" t="str">
        <f t="shared" si="30"/>
        <v/>
      </c>
      <c r="BH28" s="58" t="str">
        <f t="shared" si="31"/>
        <v/>
      </c>
      <c r="BI28" s="60" t="str">
        <f t="shared" si="32"/>
        <v/>
      </c>
      <c r="BJ28" s="58" t="str">
        <f t="shared" si="33"/>
        <v/>
      </c>
      <c r="BK28" s="56" t="str">
        <f t="shared" si="34"/>
        <v/>
      </c>
      <c r="BL28" s="57" t="str">
        <f t="shared" si="35"/>
        <v/>
      </c>
      <c r="BM28" s="56" t="str">
        <f t="shared" si="36"/>
        <v/>
      </c>
      <c r="BN28" s="58" t="str">
        <f t="shared" si="37"/>
        <v/>
      </c>
      <c r="BO28" s="56" t="str">
        <f t="shared" si="38"/>
        <v/>
      </c>
      <c r="BP28" s="58" t="str">
        <f t="shared" si="39"/>
        <v/>
      </c>
      <c r="BQ28" s="61" t="str">
        <f t="shared" si="40"/>
        <v/>
      </c>
      <c r="BR28" s="63" t="str">
        <f t="shared" si="41"/>
        <v/>
      </c>
    </row>
    <row r="29" spans="1:70">
      <c r="A29" s="54">
        <f>IF(表示変換!A29="","",表示変換!A29)</f>
        <v>24</v>
      </c>
      <c r="B29" s="78" t="str">
        <f>IF(表示変換!B29="","",表示変換!B29)</f>
        <v/>
      </c>
      <c r="C29" s="78" t="str">
        <f ca="1">IF(表示変換!D29="","",表示変換!D29)</f>
        <v/>
      </c>
      <c r="D29" s="78" t="str">
        <f>IF(表示変換!F29="","",表示変換!F29)</f>
        <v/>
      </c>
      <c r="E29" s="79" t="str">
        <f>IF(表示変換!I29="","",表示変換!I29)</f>
        <v/>
      </c>
      <c r="F29" s="80" t="str">
        <f>IF(表示変換!J29="","",表示変換!J29)</f>
        <v/>
      </c>
      <c r="G29" s="102" t="str">
        <f>IF(表示変換!N29="","",表示変換!N29)</f>
        <v/>
      </c>
      <c r="H29" s="116" t="str">
        <f t="shared" si="4"/>
        <v/>
      </c>
      <c r="I29" s="103" t="str">
        <f>IF(表示変換!O29="","",表示変換!O29)</f>
        <v/>
      </c>
      <c r="J29" s="117" t="str">
        <f t="shared" si="5"/>
        <v/>
      </c>
      <c r="K29" s="103" t="str">
        <f>IF(表示変換!P29="","",表示変換!P29)</f>
        <v/>
      </c>
      <c r="L29" s="118" t="str">
        <f t="shared" si="6"/>
        <v/>
      </c>
      <c r="M29" s="104" t="str">
        <f>IF(表示変換!Q29="","",表示変換!Q29)</f>
        <v/>
      </c>
      <c r="N29" s="119" t="str">
        <f t="shared" si="7"/>
        <v/>
      </c>
      <c r="O29" s="104" t="str">
        <f>IF(表示変換!R29="","",表示変換!R29)</f>
        <v/>
      </c>
      <c r="P29" s="117" t="str">
        <f t="shared" si="8"/>
        <v/>
      </c>
      <c r="Q29" s="103" t="str">
        <f>IF(表示変換!S29="","",表示変換!S29)</f>
        <v/>
      </c>
      <c r="R29" s="117" t="str">
        <f t="shared" si="9"/>
        <v/>
      </c>
      <c r="S29" s="104" t="str">
        <f>IF(表示変換!T29="","",表示変換!T29)</f>
        <v/>
      </c>
      <c r="T29" s="117" t="str">
        <f t="shared" si="10"/>
        <v/>
      </c>
      <c r="U29" s="104" t="str">
        <f>IF(表示変換!U29="","",表示変換!U29)</f>
        <v/>
      </c>
      <c r="V29" s="120" t="str">
        <f t="shared" si="11"/>
        <v/>
      </c>
      <c r="W29" s="62" t="str">
        <f t="shared" si="12"/>
        <v/>
      </c>
      <c r="X29" s="221" t="str">
        <f t="shared" si="13"/>
        <v/>
      </c>
      <c r="Z29" s="45">
        <f t="shared" si="42"/>
        <v>24</v>
      </c>
      <c r="AA29" s="78" t="str">
        <f>IF(表示変換!B29="","",表示変換!B29)</f>
        <v/>
      </c>
      <c r="AB29" s="112" t="str">
        <f>IF(表示変換!C29="","",表示変換!C29)</f>
        <v/>
      </c>
      <c r="AC29" s="78" t="str">
        <f>IF(AB29="","",DATEDIF(AB29,入力!$C$3,"Y"))</f>
        <v/>
      </c>
      <c r="AD29" s="78" t="str">
        <f ca="1">IF(表示変換!D29="","",表示変換!D29)</f>
        <v/>
      </c>
      <c r="AE29" s="78" t="str">
        <f>IF(表示変換!E29="","",表示変換!E29)</f>
        <v/>
      </c>
      <c r="AF29" s="78" t="str">
        <f>IF(表示変換!F29="","",表示変換!F29)</f>
        <v/>
      </c>
      <c r="AG29" s="78" t="str">
        <f>IF(表示変換!G29="","",表示変換!G29)</f>
        <v/>
      </c>
      <c r="AH29" s="78" t="str">
        <f>IF(表示変換!H29="","",表示変換!H29)</f>
        <v/>
      </c>
      <c r="AI29" s="79" t="str">
        <f>IF(表示変換!I29="","",表示変換!I29)</f>
        <v/>
      </c>
      <c r="AJ29" s="79" t="str">
        <f>IF(表示変換!J29="","",表示変換!J29)</f>
        <v/>
      </c>
      <c r="AK29" s="84" t="str">
        <f t="shared" si="14"/>
        <v/>
      </c>
      <c r="AL29" s="84" t="str">
        <f>IF(表示変換!L29="","",表示変換!L29)</f>
        <v/>
      </c>
      <c r="AM29" s="138" t="str">
        <f>IF(表示変換!M29="","",表示変換!M29)</f>
        <v/>
      </c>
      <c r="AN29" s="133" t="str">
        <f t="shared" si="15"/>
        <v/>
      </c>
      <c r="AO29" s="133" t="str">
        <f t="shared" si="16"/>
        <v/>
      </c>
      <c r="AP29" s="132" t="str">
        <f t="shared" si="0"/>
        <v/>
      </c>
      <c r="AQ29" s="133" t="str">
        <f t="shared" si="1"/>
        <v/>
      </c>
      <c r="AR29" s="133" t="str">
        <f t="shared" si="2"/>
        <v/>
      </c>
      <c r="AS29" s="133" t="str">
        <f t="shared" si="17"/>
        <v/>
      </c>
      <c r="AT29" s="131"/>
      <c r="AU29" s="134">
        <f t="shared" si="18"/>
        <v>24</v>
      </c>
      <c r="AV29" s="84" t="str">
        <f t="shared" si="19"/>
        <v/>
      </c>
      <c r="AW29" s="84" t="str">
        <f t="shared" ca="1" si="20"/>
        <v/>
      </c>
      <c r="AX29" s="128" t="str">
        <f t="shared" si="21"/>
        <v/>
      </c>
      <c r="AY29" s="128" t="str">
        <f t="shared" si="22"/>
        <v/>
      </c>
      <c r="AZ29" s="128" t="str">
        <f t="shared" si="23"/>
        <v/>
      </c>
      <c r="BA29" s="128" t="str">
        <f t="shared" si="24"/>
        <v/>
      </c>
      <c r="BB29" s="55" t="str">
        <f t="shared" si="25"/>
        <v/>
      </c>
      <c r="BC29" s="56" t="str">
        <f t="shared" si="26"/>
        <v/>
      </c>
      <c r="BD29" s="57" t="str">
        <f t="shared" si="27"/>
        <v/>
      </c>
      <c r="BE29" s="56" t="str">
        <f t="shared" si="28"/>
        <v/>
      </c>
      <c r="BF29" s="57" t="str">
        <f t="shared" si="29"/>
        <v/>
      </c>
      <c r="BG29" s="59" t="str">
        <f t="shared" si="30"/>
        <v/>
      </c>
      <c r="BH29" s="58" t="str">
        <f t="shared" si="31"/>
        <v/>
      </c>
      <c r="BI29" s="60" t="str">
        <f t="shared" si="32"/>
        <v/>
      </c>
      <c r="BJ29" s="58" t="str">
        <f t="shared" si="33"/>
        <v/>
      </c>
      <c r="BK29" s="56" t="str">
        <f t="shared" si="34"/>
        <v/>
      </c>
      <c r="BL29" s="57" t="str">
        <f t="shared" si="35"/>
        <v/>
      </c>
      <c r="BM29" s="56" t="str">
        <f t="shared" si="36"/>
        <v/>
      </c>
      <c r="BN29" s="58" t="str">
        <f t="shared" si="37"/>
        <v/>
      </c>
      <c r="BO29" s="56" t="str">
        <f t="shared" si="38"/>
        <v/>
      </c>
      <c r="BP29" s="58" t="str">
        <f t="shared" si="39"/>
        <v/>
      </c>
      <c r="BQ29" s="61" t="str">
        <f t="shared" si="40"/>
        <v/>
      </c>
      <c r="BR29" s="63" t="str">
        <f t="shared" si="41"/>
        <v/>
      </c>
    </row>
    <row r="30" spans="1:70">
      <c r="A30" s="54">
        <f>IF(表示変換!A30="","",表示変換!A30)</f>
        <v>25</v>
      </c>
      <c r="B30" s="78" t="str">
        <f>IF(表示変換!B30="","",表示変換!B30)</f>
        <v/>
      </c>
      <c r="C30" s="78" t="str">
        <f ca="1">IF(表示変換!D30="","",表示変換!D30)</f>
        <v/>
      </c>
      <c r="D30" s="78" t="str">
        <f>IF(表示変換!F30="","",表示変換!F30)</f>
        <v/>
      </c>
      <c r="E30" s="79" t="str">
        <f>IF(表示変換!I30="","",表示変換!I30)</f>
        <v/>
      </c>
      <c r="F30" s="80" t="str">
        <f>IF(表示変換!J30="","",表示変換!J30)</f>
        <v/>
      </c>
      <c r="G30" s="102" t="str">
        <f>IF(表示変換!N30="","",表示変換!N30)</f>
        <v/>
      </c>
      <c r="H30" s="116" t="str">
        <f t="shared" si="4"/>
        <v/>
      </c>
      <c r="I30" s="103" t="str">
        <f>IF(表示変換!O30="","",表示変換!O30)</f>
        <v/>
      </c>
      <c r="J30" s="117" t="str">
        <f t="shared" si="5"/>
        <v/>
      </c>
      <c r="K30" s="103" t="str">
        <f>IF(表示変換!P30="","",表示変換!P30)</f>
        <v/>
      </c>
      <c r="L30" s="118" t="str">
        <f t="shared" si="6"/>
        <v/>
      </c>
      <c r="M30" s="104" t="str">
        <f>IF(表示変換!Q30="","",表示変換!Q30)</f>
        <v/>
      </c>
      <c r="N30" s="119" t="str">
        <f t="shared" si="7"/>
        <v/>
      </c>
      <c r="O30" s="104" t="str">
        <f>IF(表示変換!R30="","",表示変換!R30)</f>
        <v/>
      </c>
      <c r="P30" s="117" t="str">
        <f t="shared" si="8"/>
        <v/>
      </c>
      <c r="Q30" s="103" t="str">
        <f>IF(表示変換!S30="","",表示変換!S30)</f>
        <v/>
      </c>
      <c r="R30" s="117" t="str">
        <f t="shared" si="9"/>
        <v/>
      </c>
      <c r="S30" s="104" t="str">
        <f>IF(表示変換!T30="","",表示変換!T30)</f>
        <v/>
      </c>
      <c r="T30" s="117" t="str">
        <f t="shared" si="10"/>
        <v/>
      </c>
      <c r="U30" s="104" t="str">
        <f>IF(表示変換!U30="","",表示変換!U30)</f>
        <v/>
      </c>
      <c r="V30" s="120" t="str">
        <f t="shared" si="11"/>
        <v/>
      </c>
      <c r="W30" s="62" t="str">
        <f t="shared" si="12"/>
        <v/>
      </c>
      <c r="X30" s="221" t="str">
        <f t="shared" si="13"/>
        <v/>
      </c>
      <c r="Z30" s="45">
        <f t="shared" si="42"/>
        <v>25</v>
      </c>
      <c r="AA30" s="78" t="str">
        <f>IF(表示変換!B30="","",表示変換!B30)</f>
        <v/>
      </c>
      <c r="AB30" s="112" t="str">
        <f>IF(表示変換!C30="","",表示変換!C30)</f>
        <v/>
      </c>
      <c r="AC30" s="78" t="str">
        <f>IF(AB30="","",DATEDIF(AB30,入力!$C$3,"Y"))</f>
        <v/>
      </c>
      <c r="AD30" s="78" t="str">
        <f ca="1">IF(表示変換!D30="","",表示変換!D30)</f>
        <v/>
      </c>
      <c r="AE30" s="78" t="str">
        <f>IF(表示変換!E30="","",表示変換!E30)</f>
        <v/>
      </c>
      <c r="AF30" s="78" t="str">
        <f>IF(表示変換!F30="","",表示変換!F30)</f>
        <v/>
      </c>
      <c r="AG30" s="78" t="str">
        <f>IF(表示変換!G30="","",表示変換!G30)</f>
        <v/>
      </c>
      <c r="AH30" s="78" t="str">
        <f>IF(表示変換!H30="","",表示変換!H30)</f>
        <v/>
      </c>
      <c r="AI30" s="79" t="str">
        <f>IF(表示変換!I30="","",表示変換!I30)</f>
        <v/>
      </c>
      <c r="AJ30" s="79" t="str">
        <f>IF(表示変換!J30="","",表示変換!J30)</f>
        <v/>
      </c>
      <c r="AK30" s="84" t="str">
        <f t="shared" si="14"/>
        <v/>
      </c>
      <c r="AL30" s="84" t="str">
        <f>IF(表示変換!L30="","",表示変換!L30)</f>
        <v/>
      </c>
      <c r="AM30" s="138" t="str">
        <f>IF(表示変換!M30="","",表示変換!M30)</f>
        <v/>
      </c>
      <c r="AN30" s="133" t="str">
        <f t="shared" si="15"/>
        <v/>
      </c>
      <c r="AO30" s="133" t="str">
        <f t="shared" si="16"/>
        <v/>
      </c>
      <c r="AP30" s="132" t="str">
        <f t="shared" si="0"/>
        <v/>
      </c>
      <c r="AQ30" s="133" t="str">
        <f t="shared" si="1"/>
        <v/>
      </c>
      <c r="AR30" s="133" t="str">
        <f t="shared" si="2"/>
        <v/>
      </c>
      <c r="AS30" s="133" t="str">
        <f t="shared" si="17"/>
        <v/>
      </c>
      <c r="AT30" s="131"/>
      <c r="AU30" s="134">
        <f t="shared" si="18"/>
        <v>25</v>
      </c>
      <c r="AV30" s="84" t="str">
        <f t="shared" si="19"/>
        <v/>
      </c>
      <c r="AW30" s="84" t="str">
        <f t="shared" ca="1" si="20"/>
        <v/>
      </c>
      <c r="AX30" s="128" t="str">
        <f t="shared" si="21"/>
        <v/>
      </c>
      <c r="AY30" s="128" t="str">
        <f t="shared" si="22"/>
        <v/>
      </c>
      <c r="AZ30" s="128" t="str">
        <f t="shared" si="23"/>
        <v/>
      </c>
      <c r="BA30" s="128" t="str">
        <f t="shared" si="24"/>
        <v/>
      </c>
      <c r="BB30" s="55" t="str">
        <f t="shared" si="25"/>
        <v/>
      </c>
      <c r="BC30" s="56" t="str">
        <f t="shared" si="26"/>
        <v/>
      </c>
      <c r="BD30" s="57" t="str">
        <f t="shared" si="27"/>
        <v/>
      </c>
      <c r="BE30" s="56" t="str">
        <f t="shared" si="28"/>
        <v/>
      </c>
      <c r="BF30" s="57" t="str">
        <f t="shared" si="29"/>
        <v/>
      </c>
      <c r="BG30" s="59" t="str">
        <f t="shared" si="30"/>
        <v/>
      </c>
      <c r="BH30" s="58" t="str">
        <f t="shared" si="31"/>
        <v/>
      </c>
      <c r="BI30" s="60" t="str">
        <f t="shared" si="32"/>
        <v/>
      </c>
      <c r="BJ30" s="58" t="str">
        <f t="shared" si="33"/>
        <v/>
      </c>
      <c r="BK30" s="56" t="str">
        <f t="shared" si="34"/>
        <v/>
      </c>
      <c r="BL30" s="57" t="str">
        <f t="shared" si="35"/>
        <v/>
      </c>
      <c r="BM30" s="56" t="str">
        <f t="shared" si="36"/>
        <v/>
      </c>
      <c r="BN30" s="58" t="str">
        <f t="shared" si="37"/>
        <v/>
      </c>
      <c r="BO30" s="56" t="str">
        <f t="shared" si="38"/>
        <v/>
      </c>
      <c r="BP30" s="58" t="str">
        <f t="shared" si="39"/>
        <v/>
      </c>
      <c r="BQ30" s="61" t="str">
        <f t="shared" si="40"/>
        <v/>
      </c>
      <c r="BR30" s="63" t="str">
        <f t="shared" si="41"/>
        <v/>
      </c>
    </row>
    <row r="31" spans="1:70">
      <c r="A31" s="54">
        <f>IF(表示変換!A31="","",表示変換!A31)</f>
        <v>26</v>
      </c>
      <c r="B31" s="78" t="str">
        <f>IF(表示変換!B31="","",表示変換!B31)</f>
        <v/>
      </c>
      <c r="C31" s="78" t="str">
        <f ca="1">IF(表示変換!D31="","",表示変換!D31)</f>
        <v/>
      </c>
      <c r="D31" s="78" t="str">
        <f>IF(表示変換!F31="","",表示変換!F31)</f>
        <v/>
      </c>
      <c r="E31" s="79" t="str">
        <f>IF(表示変換!I31="","",表示変換!I31)</f>
        <v/>
      </c>
      <c r="F31" s="80" t="str">
        <f>IF(表示変換!J31="","",表示変換!J31)</f>
        <v/>
      </c>
      <c r="G31" s="102" t="str">
        <f>IF(表示変換!N31="","",表示変換!N31)</f>
        <v/>
      </c>
      <c r="H31" s="116" t="str">
        <f t="shared" si="4"/>
        <v/>
      </c>
      <c r="I31" s="103" t="str">
        <f>IF(表示変換!O31="","",表示変換!O31)</f>
        <v/>
      </c>
      <c r="J31" s="117" t="str">
        <f t="shared" si="5"/>
        <v/>
      </c>
      <c r="K31" s="103" t="str">
        <f>IF(表示変換!P31="","",表示変換!P31)</f>
        <v/>
      </c>
      <c r="L31" s="118" t="str">
        <f t="shared" si="6"/>
        <v/>
      </c>
      <c r="M31" s="104" t="str">
        <f>IF(表示変換!Q31="","",表示変換!Q31)</f>
        <v/>
      </c>
      <c r="N31" s="119" t="str">
        <f t="shared" si="7"/>
        <v/>
      </c>
      <c r="O31" s="104" t="str">
        <f>IF(表示変換!R31="","",表示変換!R31)</f>
        <v/>
      </c>
      <c r="P31" s="117" t="str">
        <f t="shared" si="8"/>
        <v/>
      </c>
      <c r="Q31" s="103" t="str">
        <f>IF(表示変換!S31="","",表示変換!S31)</f>
        <v/>
      </c>
      <c r="R31" s="117" t="str">
        <f t="shared" si="9"/>
        <v/>
      </c>
      <c r="S31" s="104" t="str">
        <f>IF(表示変換!T31="","",表示変換!T31)</f>
        <v/>
      </c>
      <c r="T31" s="117" t="str">
        <f t="shared" si="10"/>
        <v/>
      </c>
      <c r="U31" s="104" t="str">
        <f>IF(表示変換!U31="","",表示変換!U31)</f>
        <v/>
      </c>
      <c r="V31" s="120" t="str">
        <f t="shared" si="11"/>
        <v/>
      </c>
      <c r="W31" s="62" t="str">
        <f t="shared" si="12"/>
        <v/>
      </c>
      <c r="X31" s="221" t="str">
        <f t="shared" si="13"/>
        <v/>
      </c>
      <c r="Z31" s="45">
        <f t="shared" si="42"/>
        <v>26</v>
      </c>
      <c r="AA31" s="78" t="str">
        <f>IF(表示変換!B31="","",表示変換!B31)</f>
        <v/>
      </c>
      <c r="AB31" s="112" t="str">
        <f>IF(表示変換!C31="","",表示変換!C31)</f>
        <v/>
      </c>
      <c r="AC31" s="78" t="str">
        <f>IF(AB31="","",DATEDIF(AB31,入力!$C$3,"Y"))</f>
        <v/>
      </c>
      <c r="AD31" s="78" t="str">
        <f ca="1">IF(表示変換!D31="","",表示変換!D31)</f>
        <v/>
      </c>
      <c r="AE31" s="78" t="str">
        <f>IF(表示変換!E31="","",表示変換!E31)</f>
        <v/>
      </c>
      <c r="AF31" s="78" t="str">
        <f>IF(表示変換!F31="","",表示変換!F31)</f>
        <v/>
      </c>
      <c r="AG31" s="78" t="str">
        <f>IF(表示変換!G31="","",表示変換!G31)</f>
        <v/>
      </c>
      <c r="AH31" s="78" t="str">
        <f>IF(表示変換!H31="","",表示変換!H31)</f>
        <v/>
      </c>
      <c r="AI31" s="79" t="str">
        <f>IF(表示変換!I31="","",表示変換!I31)</f>
        <v/>
      </c>
      <c r="AJ31" s="79" t="str">
        <f>IF(表示変換!J31="","",表示変換!J31)</f>
        <v/>
      </c>
      <c r="AK31" s="84" t="str">
        <f t="shared" si="14"/>
        <v/>
      </c>
      <c r="AL31" s="84" t="str">
        <f>IF(表示変換!L31="","",表示変換!L31)</f>
        <v/>
      </c>
      <c r="AM31" s="138" t="str">
        <f>IF(表示変換!M31="","",表示変換!M31)</f>
        <v/>
      </c>
      <c r="AN31" s="133" t="str">
        <f t="shared" si="15"/>
        <v/>
      </c>
      <c r="AO31" s="133" t="str">
        <f t="shared" si="16"/>
        <v/>
      </c>
      <c r="AP31" s="132" t="str">
        <f t="shared" si="0"/>
        <v/>
      </c>
      <c r="AQ31" s="133" t="str">
        <f t="shared" si="1"/>
        <v/>
      </c>
      <c r="AR31" s="133" t="str">
        <f t="shared" si="2"/>
        <v/>
      </c>
      <c r="AS31" s="133" t="str">
        <f t="shared" si="17"/>
        <v/>
      </c>
      <c r="AT31" s="131"/>
      <c r="AU31" s="134">
        <f t="shared" si="18"/>
        <v>26</v>
      </c>
      <c r="AV31" s="84" t="str">
        <f t="shared" si="19"/>
        <v/>
      </c>
      <c r="AW31" s="84" t="str">
        <f t="shared" ca="1" si="20"/>
        <v/>
      </c>
      <c r="AX31" s="128" t="str">
        <f t="shared" si="21"/>
        <v/>
      </c>
      <c r="AY31" s="128" t="str">
        <f t="shared" si="22"/>
        <v/>
      </c>
      <c r="AZ31" s="128" t="str">
        <f t="shared" si="23"/>
        <v/>
      </c>
      <c r="BA31" s="128" t="str">
        <f t="shared" si="24"/>
        <v/>
      </c>
      <c r="BB31" s="55" t="str">
        <f t="shared" si="25"/>
        <v/>
      </c>
      <c r="BC31" s="56" t="str">
        <f t="shared" si="26"/>
        <v/>
      </c>
      <c r="BD31" s="57" t="str">
        <f t="shared" si="27"/>
        <v/>
      </c>
      <c r="BE31" s="56" t="str">
        <f t="shared" si="28"/>
        <v/>
      </c>
      <c r="BF31" s="57" t="str">
        <f t="shared" si="29"/>
        <v/>
      </c>
      <c r="BG31" s="59" t="str">
        <f t="shared" si="30"/>
        <v/>
      </c>
      <c r="BH31" s="58" t="str">
        <f t="shared" si="31"/>
        <v/>
      </c>
      <c r="BI31" s="60" t="str">
        <f t="shared" si="32"/>
        <v/>
      </c>
      <c r="BJ31" s="58" t="str">
        <f t="shared" si="33"/>
        <v/>
      </c>
      <c r="BK31" s="56" t="str">
        <f t="shared" si="34"/>
        <v/>
      </c>
      <c r="BL31" s="57" t="str">
        <f t="shared" si="35"/>
        <v/>
      </c>
      <c r="BM31" s="56" t="str">
        <f t="shared" si="36"/>
        <v/>
      </c>
      <c r="BN31" s="58" t="str">
        <f t="shared" si="37"/>
        <v/>
      </c>
      <c r="BO31" s="56" t="str">
        <f t="shared" si="38"/>
        <v/>
      </c>
      <c r="BP31" s="58" t="str">
        <f t="shared" si="39"/>
        <v/>
      </c>
      <c r="BQ31" s="61" t="str">
        <f t="shared" si="40"/>
        <v/>
      </c>
      <c r="BR31" s="63" t="str">
        <f t="shared" si="41"/>
        <v/>
      </c>
    </row>
    <row r="32" spans="1:70">
      <c r="A32" s="54">
        <f>IF(表示変換!A32="","",表示変換!A32)</f>
        <v>27</v>
      </c>
      <c r="B32" s="78" t="str">
        <f>IF(表示変換!B32="","",表示変換!B32)</f>
        <v/>
      </c>
      <c r="C32" s="78" t="str">
        <f ca="1">IF(表示変換!D32="","",表示変換!D32)</f>
        <v/>
      </c>
      <c r="D32" s="78" t="str">
        <f>IF(表示変換!F32="","",表示変換!F32)</f>
        <v/>
      </c>
      <c r="E32" s="79" t="str">
        <f>IF(表示変換!I32="","",表示変換!I32)</f>
        <v/>
      </c>
      <c r="F32" s="80" t="str">
        <f>IF(表示変換!J32="","",表示変換!J32)</f>
        <v/>
      </c>
      <c r="G32" s="102" t="str">
        <f>IF(表示変換!N32="","",表示変換!N32)</f>
        <v/>
      </c>
      <c r="H32" s="116" t="str">
        <f t="shared" si="4"/>
        <v/>
      </c>
      <c r="I32" s="103" t="str">
        <f>IF(表示変換!O32="","",表示変換!O32)</f>
        <v/>
      </c>
      <c r="J32" s="117" t="str">
        <f t="shared" si="5"/>
        <v/>
      </c>
      <c r="K32" s="103" t="str">
        <f>IF(表示変換!P32="","",表示変換!P32)</f>
        <v/>
      </c>
      <c r="L32" s="118" t="str">
        <f t="shared" si="6"/>
        <v/>
      </c>
      <c r="M32" s="104" t="str">
        <f>IF(表示変換!Q32="","",表示変換!Q32)</f>
        <v/>
      </c>
      <c r="N32" s="119" t="str">
        <f t="shared" si="7"/>
        <v/>
      </c>
      <c r="O32" s="104" t="str">
        <f>IF(表示変換!R32="","",表示変換!R32)</f>
        <v/>
      </c>
      <c r="P32" s="117" t="str">
        <f t="shared" si="8"/>
        <v/>
      </c>
      <c r="Q32" s="103" t="str">
        <f>IF(表示変換!S32="","",表示変換!S32)</f>
        <v/>
      </c>
      <c r="R32" s="117" t="str">
        <f t="shared" si="9"/>
        <v/>
      </c>
      <c r="S32" s="104" t="str">
        <f>IF(表示変換!T32="","",表示変換!T32)</f>
        <v/>
      </c>
      <c r="T32" s="117" t="str">
        <f t="shared" si="10"/>
        <v/>
      </c>
      <c r="U32" s="104" t="str">
        <f>IF(表示変換!U32="","",表示変換!U32)</f>
        <v/>
      </c>
      <c r="V32" s="120" t="str">
        <f t="shared" si="11"/>
        <v/>
      </c>
      <c r="W32" s="62" t="str">
        <f t="shared" si="12"/>
        <v/>
      </c>
      <c r="X32" s="221" t="str">
        <f t="shared" si="13"/>
        <v/>
      </c>
      <c r="Z32" s="45">
        <f t="shared" si="42"/>
        <v>27</v>
      </c>
      <c r="AA32" s="78" t="str">
        <f>IF(表示変換!B32="","",表示変換!B32)</f>
        <v/>
      </c>
      <c r="AB32" s="112" t="str">
        <f>IF(表示変換!C32="","",表示変換!C32)</f>
        <v/>
      </c>
      <c r="AC32" s="78" t="str">
        <f>IF(AB32="","",DATEDIF(AB32,入力!$C$3,"Y"))</f>
        <v/>
      </c>
      <c r="AD32" s="78" t="str">
        <f ca="1">IF(表示変換!D32="","",表示変換!D32)</f>
        <v/>
      </c>
      <c r="AE32" s="78" t="str">
        <f>IF(表示変換!E32="","",表示変換!E32)</f>
        <v/>
      </c>
      <c r="AF32" s="78" t="str">
        <f>IF(表示変換!F32="","",表示変換!F32)</f>
        <v/>
      </c>
      <c r="AG32" s="78" t="str">
        <f>IF(表示変換!G32="","",表示変換!G32)</f>
        <v/>
      </c>
      <c r="AH32" s="78" t="str">
        <f>IF(表示変換!H32="","",表示変換!H32)</f>
        <v/>
      </c>
      <c r="AI32" s="79" t="str">
        <f>IF(表示変換!I32="","",表示変換!I32)</f>
        <v/>
      </c>
      <c r="AJ32" s="79" t="str">
        <f>IF(表示変換!J32="","",表示変換!J32)</f>
        <v/>
      </c>
      <c r="AK32" s="84" t="str">
        <f t="shared" si="14"/>
        <v/>
      </c>
      <c r="AL32" s="84" t="str">
        <f>IF(表示変換!L32="","",表示変換!L32)</f>
        <v/>
      </c>
      <c r="AM32" s="138" t="str">
        <f>IF(表示変換!M32="","",表示変換!M32)</f>
        <v/>
      </c>
      <c r="AN32" s="133" t="str">
        <f t="shared" si="15"/>
        <v/>
      </c>
      <c r="AO32" s="133" t="str">
        <f t="shared" si="16"/>
        <v/>
      </c>
      <c r="AP32" s="132" t="str">
        <f t="shared" si="0"/>
        <v/>
      </c>
      <c r="AQ32" s="133" t="str">
        <f t="shared" si="1"/>
        <v/>
      </c>
      <c r="AR32" s="133" t="str">
        <f t="shared" si="2"/>
        <v/>
      </c>
      <c r="AS32" s="133" t="str">
        <f t="shared" si="17"/>
        <v/>
      </c>
      <c r="AT32" s="131"/>
      <c r="AU32" s="134">
        <f t="shared" si="18"/>
        <v>27</v>
      </c>
      <c r="AV32" s="84" t="str">
        <f t="shared" si="19"/>
        <v/>
      </c>
      <c r="AW32" s="84" t="str">
        <f t="shared" ca="1" si="20"/>
        <v/>
      </c>
      <c r="AX32" s="128" t="str">
        <f t="shared" si="21"/>
        <v/>
      </c>
      <c r="AY32" s="128" t="str">
        <f t="shared" si="22"/>
        <v/>
      </c>
      <c r="AZ32" s="128" t="str">
        <f t="shared" si="23"/>
        <v/>
      </c>
      <c r="BA32" s="128" t="str">
        <f t="shared" si="24"/>
        <v/>
      </c>
      <c r="BB32" s="55" t="str">
        <f t="shared" si="25"/>
        <v/>
      </c>
      <c r="BC32" s="56" t="str">
        <f t="shared" si="26"/>
        <v/>
      </c>
      <c r="BD32" s="57" t="str">
        <f t="shared" si="27"/>
        <v/>
      </c>
      <c r="BE32" s="56" t="str">
        <f t="shared" si="28"/>
        <v/>
      </c>
      <c r="BF32" s="57" t="str">
        <f t="shared" si="29"/>
        <v/>
      </c>
      <c r="BG32" s="59" t="str">
        <f t="shared" si="30"/>
        <v/>
      </c>
      <c r="BH32" s="58" t="str">
        <f t="shared" si="31"/>
        <v/>
      </c>
      <c r="BI32" s="60" t="str">
        <f t="shared" si="32"/>
        <v/>
      </c>
      <c r="BJ32" s="58" t="str">
        <f t="shared" si="33"/>
        <v/>
      </c>
      <c r="BK32" s="56" t="str">
        <f t="shared" si="34"/>
        <v/>
      </c>
      <c r="BL32" s="57" t="str">
        <f t="shared" si="35"/>
        <v/>
      </c>
      <c r="BM32" s="56" t="str">
        <f t="shared" si="36"/>
        <v/>
      </c>
      <c r="BN32" s="58" t="str">
        <f t="shared" si="37"/>
        <v/>
      </c>
      <c r="BO32" s="56" t="str">
        <f t="shared" si="38"/>
        <v/>
      </c>
      <c r="BP32" s="58" t="str">
        <f t="shared" si="39"/>
        <v/>
      </c>
      <c r="BQ32" s="61" t="str">
        <f t="shared" si="40"/>
        <v/>
      </c>
      <c r="BR32" s="63" t="str">
        <f t="shared" si="41"/>
        <v/>
      </c>
    </row>
    <row r="33" spans="1:70">
      <c r="A33" s="54">
        <f>IF(表示変換!A33="","",表示変換!A33)</f>
        <v>28</v>
      </c>
      <c r="B33" s="78" t="str">
        <f>IF(表示変換!B33="","",表示変換!B33)</f>
        <v/>
      </c>
      <c r="C33" s="78" t="str">
        <f ca="1">IF(表示変換!D33="","",表示変換!D33)</f>
        <v/>
      </c>
      <c r="D33" s="78" t="str">
        <f>IF(表示変換!F33="","",表示変換!F33)</f>
        <v/>
      </c>
      <c r="E33" s="79" t="str">
        <f>IF(表示変換!I33="","",表示変換!I33)</f>
        <v/>
      </c>
      <c r="F33" s="80" t="str">
        <f>IF(表示変換!J33="","",表示変換!J33)</f>
        <v/>
      </c>
      <c r="G33" s="102" t="str">
        <f>IF(表示変換!N33="","",表示変換!N33)</f>
        <v/>
      </c>
      <c r="H33" s="116" t="str">
        <f t="shared" si="4"/>
        <v/>
      </c>
      <c r="I33" s="103" t="str">
        <f>IF(表示変換!O33="","",表示変換!O33)</f>
        <v/>
      </c>
      <c r="J33" s="117" t="str">
        <f t="shared" si="5"/>
        <v/>
      </c>
      <c r="K33" s="103" t="str">
        <f>IF(表示変換!P33="","",表示変換!P33)</f>
        <v/>
      </c>
      <c r="L33" s="118" t="str">
        <f t="shared" si="6"/>
        <v/>
      </c>
      <c r="M33" s="104" t="str">
        <f>IF(表示変換!Q33="","",表示変換!Q33)</f>
        <v/>
      </c>
      <c r="N33" s="119" t="str">
        <f t="shared" si="7"/>
        <v/>
      </c>
      <c r="O33" s="104" t="str">
        <f>IF(表示変換!R33="","",表示変換!R33)</f>
        <v/>
      </c>
      <c r="P33" s="117" t="str">
        <f t="shared" si="8"/>
        <v/>
      </c>
      <c r="Q33" s="103" t="str">
        <f>IF(表示変換!S33="","",表示変換!S33)</f>
        <v/>
      </c>
      <c r="R33" s="117" t="str">
        <f t="shared" si="9"/>
        <v/>
      </c>
      <c r="S33" s="104" t="str">
        <f>IF(表示変換!T33="","",表示変換!T33)</f>
        <v/>
      </c>
      <c r="T33" s="117" t="str">
        <f t="shared" si="10"/>
        <v/>
      </c>
      <c r="U33" s="104" t="str">
        <f>IF(表示変換!U33="","",表示変換!U33)</f>
        <v/>
      </c>
      <c r="V33" s="120" t="str">
        <f t="shared" si="11"/>
        <v/>
      </c>
      <c r="W33" s="62" t="str">
        <f t="shared" si="12"/>
        <v/>
      </c>
      <c r="X33" s="221" t="str">
        <f t="shared" si="13"/>
        <v/>
      </c>
      <c r="Z33" s="45">
        <f t="shared" si="42"/>
        <v>28</v>
      </c>
      <c r="AA33" s="78" t="str">
        <f>IF(表示変換!B33="","",表示変換!B33)</f>
        <v/>
      </c>
      <c r="AB33" s="112" t="str">
        <f>IF(表示変換!C33="","",表示変換!C33)</f>
        <v/>
      </c>
      <c r="AC33" s="78" t="str">
        <f>IF(AB33="","",DATEDIF(AB33,入力!$C$3,"Y"))</f>
        <v/>
      </c>
      <c r="AD33" s="78" t="str">
        <f ca="1">IF(表示変換!D33="","",表示変換!D33)</f>
        <v/>
      </c>
      <c r="AE33" s="78" t="str">
        <f>IF(表示変換!E33="","",表示変換!E33)</f>
        <v/>
      </c>
      <c r="AF33" s="78" t="str">
        <f>IF(表示変換!F33="","",表示変換!F33)</f>
        <v/>
      </c>
      <c r="AG33" s="78" t="str">
        <f>IF(表示変換!G33="","",表示変換!G33)</f>
        <v/>
      </c>
      <c r="AH33" s="78" t="str">
        <f>IF(表示変換!H33="","",表示変換!H33)</f>
        <v/>
      </c>
      <c r="AI33" s="79" t="str">
        <f>IF(表示変換!I33="","",表示変換!I33)</f>
        <v/>
      </c>
      <c r="AJ33" s="79" t="str">
        <f>IF(表示変換!J33="","",表示変換!J33)</f>
        <v/>
      </c>
      <c r="AK33" s="84" t="str">
        <f t="shared" si="14"/>
        <v/>
      </c>
      <c r="AL33" s="84" t="str">
        <f>IF(表示変換!L33="","",表示変換!L33)</f>
        <v/>
      </c>
      <c r="AM33" s="138" t="str">
        <f>IF(表示変換!M33="","",表示変換!M33)</f>
        <v/>
      </c>
      <c r="AN33" s="133" t="str">
        <f t="shared" si="15"/>
        <v/>
      </c>
      <c r="AO33" s="133" t="str">
        <f t="shared" si="16"/>
        <v/>
      </c>
      <c r="AP33" s="132" t="str">
        <f t="shared" si="0"/>
        <v/>
      </c>
      <c r="AQ33" s="133" t="str">
        <f t="shared" si="1"/>
        <v/>
      </c>
      <c r="AR33" s="133" t="str">
        <f t="shared" si="2"/>
        <v/>
      </c>
      <c r="AS33" s="133" t="str">
        <f t="shared" si="17"/>
        <v/>
      </c>
      <c r="AT33" s="131"/>
      <c r="AU33" s="134">
        <f t="shared" si="18"/>
        <v>28</v>
      </c>
      <c r="AV33" s="84" t="str">
        <f t="shared" si="19"/>
        <v/>
      </c>
      <c r="AW33" s="84" t="str">
        <f t="shared" ca="1" si="20"/>
        <v/>
      </c>
      <c r="AX33" s="128" t="str">
        <f t="shared" si="21"/>
        <v/>
      </c>
      <c r="AY33" s="128" t="str">
        <f t="shared" si="22"/>
        <v/>
      </c>
      <c r="AZ33" s="128" t="str">
        <f t="shared" si="23"/>
        <v/>
      </c>
      <c r="BA33" s="128" t="str">
        <f t="shared" si="24"/>
        <v/>
      </c>
      <c r="BB33" s="55" t="str">
        <f t="shared" si="25"/>
        <v/>
      </c>
      <c r="BC33" s="56" t="str">
        <f t="shared" si="26"/>
        <v/>
      </c>
      <c r="BD33" s="57" t="str">
        <f t="shared" si="27"/>
        <v/>
      </c>
      <c r="BE33" s="56" t="str">
        <f t="shared" si="28"/>
        <v/>
      </c>
      <c r="BF33" s="57" t="str">
        <f t="shared" si="29"/>
        <v/>
      </c>
      <c r="BG33" s="59" t="str">
        <f t="shared" si="30"/>
        <v/>
      </c>
      <c r="BH33" s="58" t="str">
        <f t="shared" si="31"/>
        <v/>
      </c>
      <c r="BI33" s="60" t="str">
        <f t="shared" si="32"/>
        <v/>
      </c>
      <c r="BJ33" s="58" t="str">
        <f t="shared" si="33"/>
        <v/>
      </c>
      <c r="BK33" s="56" t="str">
        <f t="shared" si="34"/>
        <v/>
      </c>
      <c r="BL33" s="57" t="str">
        <f t="shared" si="35"/>
        <v/>
      </c>
      <c r="BM33" s="56" t="str">
        <f t="shared" si="36"/>
        <v/>
      </c>
      <c r="BN33" s="58" t="str">
        <f t="shared" si="37"/>
        <v/>
      </c>
      <c r="BO33" s="56" t="str">
        <f t="shared" si="38"/>
        <v/>
      </c>
      <c r="BP33" s="58" t="str">
        <f t="shared" si="39"/>
        <v/>
      </c>
      <c r="BQ33" s="61" t="str">
        <f t="shared" si="40"/>
        <v/>
      </c>
      <c r="BR33" s="63" t="str">
        <f t="shared" si="41"/>
        <v/>
      </c>
    </row>
    <row r="34" spans="1:70">
      <c r="A34" s="54">
        <f>IF(表示変換!A34="","",表示変換!A34)</f>
        <v>29</v>
      </c>
      <c r="B34" s="78" t="str">
        <f>IF(表示変換!B34="","",表示変換!B34)</f>
        <v/>
      </c>
      <c r="C34" s="78" t="str">
        <f ca="1">IF(表示変換!D34="","",表示変換!D34)</f>
        <v/>
      </c>
      <c r="D34" s="78" t="str">
        <f>IF(表示変換!F34="","",表示変換!F34)</f>
        <v/>
      </c>
      <c r="E34" s="79" t="str">
        <f>IF(表示変換!I34="","",表示変換!I34)</f>
        <v/>
      </c>
      <c r="F34" s="80" t="str">
        <f>IF(表示変換!J34="","",表示変換!J34)</f>
        <v/>
      </c>
      <c r="G34" s="102" t="str">
        <f>IF(表示変換!N34="","",表示変換!N34)</f>
        <v/>
      </c>
      <c r="H34" s="116" t="str">
        <f t="shared" si="4"/>
        <v/>
      </c>
      <c r="I34" s="103" t="str">
        <f>IF(表示変換!O34="","",表示変換!O34)</f>
        <v/>
      </c>
      <c r="J34" s="117" t="str">
        <f t="shared" si="5"/>
        <v/>
      </c>
      <c r="K34" s="103" t="str">
        <f>IF(表示変換!P34="","",表示変換!P34)</f>
        <v/>
      </c>
      <c r="L34" s="118" t="str">
        <f t="shared" si="6"/>
        <v/>
      </c>
      <c r="M34" s="104" t="str">
        <f>IF(表示変換!Q34="","",表示変換!Q34)</f>
        <v/>
      </c>
      <c r="N34" s="119" t="str">
        <f t="shared" si="7"/>
        <v/>
      </c>
      <c r="O34" s="104" t="str">
        <f>IF(表示変換!R34="","",表示変換!R34)</f>
        <v/>
      </c>
      <c r="P34" s="117" t="str">
        <f t="shared" si="8"/>
        <v/>
      </c>
      <c r="Q34" s="103" t="str">
        <f>IF(表示変換!S34="","",表示変換!S34)</f>
        <v/>
      </c>
      <c r="R34" s="117" t="str">
        <f t="shared" si="9"/>
        <v/>
      </c>
      <c r="S34" s="104" t="str">
        <f>IF(表示変換!T34="","",表示変換!T34)</f>
        <v/>
      </c>
      <c r="T34" s="117" t="str">
        <f t="shared" si="10"/>
        <v/>
      </c>
      <c r="U34" s="104" t="str">
        <f>IF(表示変換!U34="","",表示変換!U34)</f>
        <v/>
      </c>
      <c r="V34" s="120" t="str">
        <f t="shared" si="11"/>
        <v/>
      </c>
      <c r="W34" s="62" t="str">
        <f t="shared" si="12"/>
        <v/>
      </c>
      <c r="X34" s="221" t="str">
        <f t="shared" si="13"/>
        <v/>
      </c>
      <c r="Z34" s="45">
        <f t="shared" si="42"/>
        <v>29</v>
      </c>
      <c r="AA34" s="78" t="str">
        <f>IF(表示変換!B34="","",表示変換!B34)</f>
        <v/>
      </c>
      <c r="AB34" s="112" t="str">
        <f>IF(表示変換!C34="","",表示変換!C34)</f>
        <v/>
      </c>
      <c r="AC34" s="78" t="str">
        <f>IF(AB34="","",DATEDIF(AB34,入力!$C$3,"Y"))</f>
        <v/>
      </c>
      <c r="AD34" s="78" t="str">
        <f ca="1">IF(表示変換!D34="","",表示変換!D34)</f>
        <v/>
      </c>
      <c r="AE34" s="78" t="str">
        <f>IF(表示変換!E34="","",表示変換!E34)</f>
        <v/>
      </c>
      <c r="AF34" s="78" t="str">
        <f>IF(表示変換!F34="","",表示変換!F34)</f>
        <v/>
      </c>
      <c r="AG34" s="78" t="str">
        <f>IF(表示変換!G34="","",表示変換!G34)</f>
        <v/>
      </c>
      <c r="AH34" s="78" t="str">
        <f>IF(表示変換!H34="","",表示変換!H34)</f>
        <v/>
      </c>
      <c r="AI34" s="79" t="str">
        <f>IF(表示変換!I34="","",表示変換!I34)</f>
        <v/>
      </c>
      <c r="AJ34" s="79" t="str">
        <f>IF(表示変換!J34="","",表示変換!J34)</f>
        <v/>
      </c>
      <c r="AK34" s="84" t="str">
        <f t="shared" si="14"/>
        <v/>
      </c>
      <c r="AL34" s="84" t="str">
        <f>IF(表示変換!L34="","",表示変換!L34)</f>
        <v/>
      </c>
      <c r="AM34" s="138" t="str">
        <f>IF(表示変換!M34="","",表示変換!M34)</f>
        <v/>
      </c>
      <c r="AN34" s="133" t="str">
        <f t="shared" si="15"/>
        <v/>
      </c>
      <c r="AO34" s="133" t="str">
        <f t="shared" si="16"/>
        <v/>
      </c>
      <c r="AP34" s="132" t="str">
        <f t="shared" si="0"/>
        <v/>
      </c>
      <c r="AQ34" s="133" t="str">
        <f t="shared" si="1"/>
        <v/>
      </c>
      <c r="AR34" s="133" t="str">
        <f t="shared" si="2"/>
        <v/>
      </c>
      <c r="AS34" s="133" t="str">
        <f t="shared" si="17"/>
        <v/>
      </c>
      <c r="AT34" s="131"/>
      <c r="AU34" s="134">
        <f t="shared" si="18"/>
        <v>29</v>
      </c>
      <c r="AV34" s="84" t="str">
        <f t="shared" si="19"/>
        <v/>
      </c>
      <c r="AW34" s="84" t="str">
        <f t="shared" ca="1" si="20"/>
        <v/>
      </c>
      <c r="AX34" s="128" t="str">
        <f t="shared" si="21"/>
        <v/>
      </c>
      <c r="AY34" s="128" t="str">
        <f t="shared" si="22"/>
        <v/>
      </c>
      <c r="AZ34" s="128" t="str">
        <f t="shared" si="23"/>
        <v/>
      </c>
      <c r="BA34" s="128" t="str">
        <f t="shared" si="24"/>
        <v/>
      </c>
      <c r="BB34" s="55" t="str">
        <f t="shared" si="25"/>
        <v/>
      </c>
      <c r="BC34" s="56" t="str">
        <f t="shared" si="26"/>
        <v/>
      </c>
      <c r="BD34" s="57" t="str">
        <f t="shared" si="27"/>
        <v/>
      </c>
      <c r="BE34" s="56" t="str">
        <f t="shared" si="28"/>
        <v/>
      </c>
      <c r="BF34" s="57" t="str">
        <f t="shared" si="29"/>
        <v/>
      </c>
      <c r="BG34" s="59" t="str">
        <f t="shared" si="30"/>
        <v/>
      </c>
      <c r="BH34" s="58" t="str">
        <f t="shared" si="31"/>
        <v/>
      </c>
      <c r="BI34" s="60" t="str">
        <f t="shared" si="32"/>
        <v/>
      </c>
      <c r="BJ34" s="58" t="str">
        <f t="shared" si="33"/>
        <v/>
      </c>
      <c r="BK34" s="56" t="str">
        <f t="shared" si="34"/>
        <v/>
      </c>
      <c r="BL34" s="57" t="str">
        <f t="shared" si="35"/>
        <v/>
      </c>
      <c r="BM34" s="56" t="str">
        <f t="shared" si="36"/>
        <v/>
      </c>
      <c r="BN34" s="58" t="str">
        <f t="shared" si="37"/>
        <v/>
      </c>
      <c r="BO34" s="56" t="str">
        <f t="shared" si="38"/>
        <v/>
      </c>
      <c r="BP34" s="58" t="str">
        <f t="shared" si="39"/>
        <v/>
      </c>
      <c r="BQ34" s="61" t="str">
        <f t="shared" si="40"/>
        <v/>
      </c>
      <c r="BR34" s="63" t="str">
        <f t="shared" si="41"/>
        <v/>
      </c>
    </row>
    <row r="35" spans="1:70" ht="14.25" thickBot="1">
      <c r="A35" s="111">
        <f>IF(表示変換!A35="","",表示変換!A35)</f>
        <v>30</v>
      </c>
      <c r="B35" s="77" t="str">
        <f>IF(表示変換!B35="","",表示変換!B35)</f>
        <v/>
      </c>
      <c r="C35" s="77" t="str">
        <f ca="1">IF(表示変換!D35="","",表示変換!D35)</f>
        <v/>
      </c>
      <c r="D35" s="77" t="str">
        <f>IF(表示変換!F35="","",表示変換!F35)</f>
        <v/>
      </c>
      <c r="E35" s="82" t="str">
        <f>IF(表示変換!I35="","",表示変換!I35)</f>
        <v/>
      </c>
      <c r="F35" s="83" t="str">
        <f>IF(表示変換!J35="","",表示変換!J35)</f>
        <v/>
      </c>
      <c r="G35" s="121" t="str">
        <f>IF(表示変換!N35="","",表示変換!N35)</f>
        <v/>
      </c>
      <c r="H35" s="277" t="str">
        <f t="shared" si="4"/>
        <v/>
      </c>
      <c r="I35" s="123" t="str">
        <f>IF(表示変換!O35="","",表示変換!O35)</f>
        <v/>
      </c>
      <c r="J35" s="122" t="str">
        <f t="shared" si="5"/>
        <v/>
      </c>
      <c r="K35" s="123" t="str">
        <f>IF(表示変換!P35="","",表示変換!P35)</f>
        <v/>
      </c>
      <c r="L35" s="118" t="str">
        <f t="shared" si="6"/>
        <v/>
      </c>
      <c r="M35" s="124" t="str">
        <f>IF(表示変換!Q35="","",表示変換!Q35)</f>
        <v/>
      </c>
      <c r="N35" s="125" t="str">
        <f t="shared" si="7"/>
        <v/>
      </c>
      <c r="O35" s="124" t="str">
        <f>IF(表示変換!R35="","",表示変換!R35)</f>
        <v/>
      </c>
      <c r="P35" s="122" t="str">
        <f t="shared" si="8"/>
        <v/>
      </c>
      <c r="Q35" s="123" t="str">
        <f>IF(表示変換!S35="","",表示変換!S35)</f>
        <v/>
      </c>
      <c r="R35" s="122" t="str">
        <f t="shared" si="9"/>
        <v/>
      </c>
      <c r="S35" s="124" t="str">
        <f>IF(表示変換!T35="","",表示変換!T35)</f>
        <v/>
      </c>
      <c r="T35" s="122" t="str">
        <f t="shared" si="10"/>
        <v/>
      </c>
      <c r="U35" s="124" t="str">
        <f>IF(表示変換!U35="","",表示変換!U35)</f>
        <v/>
      </c>
      <c r="V35" s="421" t="str">
        <f t="shared" si="11"/>
        <v/>
      </c>
      <c r="W35" s="89" t="str">
        <f t="shared" si="12"/>
        <v/>
      </c>
      <c r="X35" s="222" t="str">
        <f t="shared" si="13"/>
        <v/>
      </c>
      <c r="Z35" s="45">
        <f t="shared" si="42"/>
        <v>30</v>
      </c>
      <c r="AA35" s="78" t="str">
        <f>IF(表示変換!B35="","",表示変換!B35)</f>
        <v/>
      </c>
      <c r="AB35" s="112" t="str">
        <f>IF(表示変換!C35="","",表示変換!C35)</f>
        <v/>
      </c>
      <c r="AC35" s="78" t="str">
        <f>IF(AB35="","",DATEDIF(AB35,入力!$C$3,"Y"))</f>
        <v/>
      </c>
      <c r="AD35" s="78" t="str">
        <f ca="1">IF(表示変換!D35="","",表示変換!D35)</f>
        <v/>
      </c>
      <c r="AE35" s="78" t="str">
        <f>IF(表示変換!E35="","",表示変換!E35)</f>
        <v/>
      </c>
      <c r="AF35" s="78" t="str">
        <f>IF(表示変換!F35="","",表示変換!F35)</f>
        <v/>
      </c>
      <c r="AG35" s="78" t="str">
        <f>IF(表示変換!G35="","",表示変換!G35)</f>
        <v/>
      </c>
      <c r="AH35" s="78" t="str">
        <f>IF(表示変換!H35="","",表示変換!H35)</f>
        <v/>
      </c>
      <c r="AI35" s="79" t="str">
        <f>IF(表示変換!I35="","",表示変換!I35)</f>
        <v/>
      </c>
      <c r="AJ35" s="79" t="str">
        <f>IF(表示変換!J35="","",表示変換!J35)</f>
        <v/>
      </c>
      <c r="AK35" s="84" t="str">
        <f t="shared" si="14"/>
        <v/>
      </c>
      <c r="AL35" s="84" t="str">
        <f>IF(表示変換!L35="","",表示変換!L35)</f>
        <v/>
      </c>
      <c r="AM35" s="138" t="str">
        <f>IF(表示変換!M35="","",表示変換!M35)</f>
        <v/>
      </c>
      <c r="AN35" s="133" t="str">
        <f t="shared" si="15"/>
        <v/>
      </c>
      <c r="AO35" s="133" t="str">
        <f t="shared" si="16"/>
        <v/>
      </c>
      <c r="AP35" s="132" t="str">
        <f t="shared" si="0"/>
        <v/>
      </c>
      <c r="AQ35" s="133" t="str">
        <f t="shared" si="1"/>
        <v/>
      </c>
      <c r="AR35" s="133" t="str">
        <f t="shared" si="2"/>
        <v/>
      </c>
      <c r="AS35" s="133" t="str">
        <f t="shared" si="17"/>
        <v/>
      </c>
      <c r="AT35" s="131"/>
      <c r="AU35" s="134">
        <f t="shared" si="18"/>
        <v>30</v>
      </c>
      <c r="AV35" s="84" t="str">
        <f t="shared" si="19"/>
        <v/>
      </c>
      <c r="AW35" s="84" t="str">
        <f t="shared" ca="1" si="20"/>
        <v/>
      </c>
      <c r="AX35" s="128" t="str">
        <f t="shared" si="21"/>
        <v/>
      </c>
      <c r="AY35" s="128" t="str">
        <f t="shared" si="22"/>
        <v/>
      </c>
      <c r="AZ35" s="128" t="str">
        <f t="shared" si="23"/>
        <v/>
      </c>
      <c r="BA35" s="128" t="str">
        <f t="shared" si="24"/>
        <v/>
      </c>
      <c r="BB35" s="55" t="str">
        <f t="shared" si="25"/>
        <v/>
      </c>
      <c r="BC35" s="56" t="str">
        <f t="shared" si="26"/>
        <v/>
      </c>
      <c r="BD35" s="85" t="str">
        <f t="shared" si="27"/>
        <v/>
      </c>
      <c r="BE35" s="56" t="str">
        <f t="shared" si="28"/>
        <v/>
      </c>
      <c r="BF35" s="85" t="str">
        <f t="shared" si="29"/>
        <v/>
      </c>
      <c r="BG35" s="59" t="str">
        <f t="shared" si="30"/>
        <v/>
      </c>
      <c r="BH35" s="86" t="str">
        <f t="shared" si="31"/>
        <v/>
      </c>
      <c r="BI35" s="60" t="str">
        <f t="shared" si="32"/>
        <v/>
      </c>
      <c r="BJ35" s="86" t="str">
        <f t="shared" si="33"/>
        <v/>
      </c>
      <c r="BK35" s="56" t="str">
        <f t="shared" si="34"/>
        <v/>
      </c>
      <c r="BL35" s="85" t="str">
        <f t="shared" si="35"/>
        <v/>
      </c>
      <c r="BM35" s="56" t="str">
        <f t="shared" si="36"/>
        <v/>
      </c>
      <c r="BN35" s="86" t="str">
        <f>IF(ISBLANK(S35),"",S35)</f>
        <v/>
      </c>
      <c r="BO35" s="56" t="str">
        <f t="shared" si="38"/>
        <v/>
      </c>
      <c r="BP35" s="87" t="str">
        <f t="shared" si="39"/>
        <v/>
      </c>
      <c r="BQ35" s="61" t="str">
        <f t="shared" si="40"/>
        <v/>
      </c>
      <c r="BR35" s="63" t="str">
        <f t="shared" si="41"/>
        <v/>
      </c>
    </row>
    <row r="36" spans="1:70" ht="12.75" customHeight="1" thickTop="1">
      <c r="A36" s="660" t="s">
        <v>41</v>
      </c>
      <c r="B36" s="661"/>
      <c r="C36" s="661"/>
      <c r="D36" s="661"/>
      <c r="E36" s="661"/>
      <c r="F36" s="662"/>
      <c r="G36" s="424" t="str">
        <f t="shared" ref="G36:T36" si="43">IF(COUNTBLANK(G6:G35)=30,"",AVERAGE(G6:G35))</f>
        <v/>
      </c>
      <c r="H36" s="415" t="str">
        <f t="shared" si="43"/>
        <v/>
      </c>
      <c r="I36" s="424" t="str">
        <f t="shared" si="43"/>
        <v/>
      </c>
      <c r="J36" s="415" t="str">
        <f t="shared" si="43"/>
        <v/>
      </c>
      <c r="K36" s="424" t="str">
        <f t="shared" si="43"/>
        <v/>
      </c>
      <c r="L36" s="461" t="str">
        <f t="shared" si="43"/>
        <v/>
      </c>
      <c r="M36" s="424" t="str">
        <f t="shared" si="43"/>
        <v/>
      </c>
      <c r="N36" s="415" t="str">
        <f t="shared" si="43"/>
        <v/>
      </c>
      <c r="O36" s="424" t="str">
        <f t="shared" si="43"/>
        <v/>
      </c>
      <c r="P36" s="415" t="str">
        <f t="shared" si="43"/>
        <v/>
      </c>
      <c r="Q36" s="424" t="str">
        <f t="shared" si="43"/>
        <v/>
      </c>
      <c r="R36" s="415" t="str">
        <f t="shared" si="43"/>
        <v/>
      </c>
      <c r="S36" s="424" t="str">
        <f t="shared" si="43"/>
        <v/>
      </c>
      <c r="T36" s="415" t="str">
        <f t="shared" si="43"/>
        <v/>
      </c>
      <c r="U36" s="424" t="str">
        <f>IF(COUNTBLANK(U6:U35)=30,"",AVERAGE(U6:U35))</f>
        <v/>
      </c>
      <c r="V36" s="422" t="str">
        <f>IF(COUNTBLANK(V6:V35)=30,"",AVERAGE(V6:V35))</f>
        <v/>
      </c>
      <c r="W36" s="650" t="str">
        <f>IF(COUNTBLANK(W6:W35)=30,"",AVERAGE(W6:W35))</f>
        <v/>
      </c>
      <c r="X36" s="651"/>
    </row>
    <row r="37" spans="1:70" ht="12.75" customHeight="1">
      <c r="A37" s="655" t="s">
        <v>42</v>
      </c>
      <c r="B37" s="656"/>
      <c r="C37" s="656"/>
      <c r="D37" s="656"/>
      <c r="E37" s="656"/>
      <c r="F37" s="657"/>
      <c r="G37" s="102" t="str">
        <f t="shared" ref="G37:T37" si="44">IF(COUNTBLANK(G6:G35)=30,"",STDEV(G6:G35))</f>
        <v/>
      </c>
      <c r="H37" s="210" t="str">
        <f t="shared" si="44"/>
        <v/>
      </c>
      <c r="I37" s="102" t="str">
        <f t="shared" si="44"/>
        <v/>
      </c>
      <c r="J37" s="210" t="str">
        <f t="shared" si="44"/>
        <v/>
      </c>
      <c r="K37" s="102" t="str">
        <f t="shared" si="44"/>
        <v/>
      </c>
      <c r="L37" s="210" t="str">
        <f t="shared" si="44"/>
        <v/>
      </c>
      <c r="M37" s="102" t="str">
        <f t="shared" si="44"/>
        <v/>
      </c>
      <c r="N37" s="210" t="str">
        <f t="shared" si="44"/>
        <v/>
      </c>
      <c r="O37" s="102" t="str">
        <f t="shared" si="44"/>
        <v/>
      </c>
      <c r="P37" s="210" t="str">
        <f t="shared" si="44"/>
        <v/>
      </c>
      <c r="Q37" s="102" t="str">
        <f t="shared" si="44"/>
        <v/>
      </c>
      <c r="R37" s="210" t="str">
        <f t="shared" si="44"/>
        <v/>
      </c>
      <c r="S37" s="102" t="str">
        <f t="shared" si="44"/>
        <v/>
      </c>
      <c r="T37" s="210" t="str">
        <f t="shared" si="44"/>
        <v/>
      </c>
      <c r="U37" s="102" t="str">
        <f>IF(COUNTBLANK(U6:U35)=30,"",STDEV(U6:U35))</f>
        <v/>
      </c>
      <c r="V37" s="210" t="str">
        <f>IF(COUNTBLANK(V6:V35)=30,"",STDEV(V6:V35))</f>
        <v/>
      </c>
      <c r="W37" s="652" t="str">
        <f>IF(COUNTBLANK(W6:W35)=30,"",STDEV(W6:W35))</f>
        <v/>
      </c>
      <c r="X37" s="653"/>
    </row>
    <row r="38" spans="1:70" ht="12.75" customHeight="1">
      <c r="A38" s="654" t="s">
        <v>56</v>
      </c>
      <c r="B38" s="654"/>
      <c r="C38" s="654"/>
      <c r="D38" s="654"/>
      <c r="E38" s="654"/>
      <c r="F38" s="654"/>
      <c r="G38" s="416" t="str">
        <f>IF(COUNTBLANK(G6:G35)=30,"",MIN(G6:G35))</f>
        <v/>
      </c>
      <c r="H38" s="423" t="str">
        <f>IF(COUNTBLANK(H6:H35)=30,"",MAX(H6:H35))</f>
        <v/>
      </c>
      <c r="I38" s="416" t="str">
        <f>IF(COUNTBLANK(I6:I35)=30,"",MIN(I6:I35))</f>
        <v/>
      </c>
      <c r="J38" s="423" t="str">
        <f>IF(COUNTBLANK(J6:J35)=30,"",MAX(J6:J35))</f>
        <v/>
      </c>
      <c r="K38" s="416" t="str">
        <f t="shared" ref="K38:T38" si="45">IF(COUNTBLANK(K6:K35)=30,"",MAX(K6:K35))</f>
        <v/>
      </c>
      <c r="L38" s="423" t="str">
        <f t="shared" si="45"/>
        <v/>
      </c>
      <c r="M38" s="417" t="str">
        <f t="shared" si="45"/>
        <v/>
      </c>
      <c r="N38" s="423" t="str">
        <f t="shared" si="45"/>
        <v/>
      </c>
      <c r="O38" s="417" t="str">
        <f t="shared" si="45"/>
        <v/>
      </c>
      <c r="P38" s="423" t="str">
        <f t="shared" si="45"/>
        <v/>
      </c>
      <c r="Q38" s="416" t="str">
        <f t="shared" si="45"/>
        <v/>
      </c>
      <c r="R38" s="423" t="str">
        <f t="shared" si="45"/>
        <v/>
      </c>
      <c r="S38" s="417" t="str">
        <f t="shared" si="45"/>
        <v/>
      </c>
      <c r="T38" s="423" t="str">
        <f t="shared" si="45"/>
        <v/>
      </c>
      <c r="U38" s="417" t="str">
        <f>IF(COUNTBLANK(U6:U35)=30,"",MAX(U6:U35))</f>
        <v/>
      </c>
      <c r="V38" s="423" t="str">
        <f>IF(COUNTBLANK(V6:V35)=30,"",MAX(V6:V35))</f>
        <v/>
      </c>
      <c r="W38" s="658" t="str">
        <f>IF(COUNTBLANK(W6:W35)=30,"",MAX(W6:W35))</f>
        <v/>
      </c>
      <c r="X38" s="659"/>
    </row>
    <row r="39" spans="1:70" ht="12.75" customHeight="1">
      <c r="A39" s="654" t="s">
        <v>57</v>
      </c>
      <c r="B39" s="654"/>
      <c r="C39" s="654"/>
      <c r="D39" s="654"/>
      <c r="E39" s="654"/>
      <c r="F39" s="654"/>
      <c r="G39" s="416" t="str">
        <f>IF(COUNTBLANK(G6:G35)=30,"",MAX(G6:G35))</f>
        <v/>
      </c>
      <c r="H39" s="423" t="str">
        <f>IF(COUNTBLANK(H6:H35)=30,"",MIN(H6:H35))</f>
        <v/>
      </c>
      <c r="I39" s="416" t="str">
        <f>IF(COUNTBLANK(I6:I35)=30,"",MAX(I6:I35))</f>
        <v/>
      </c>
      <c r="J39" s="423" t="str">
        <f>IF(COUNTBLANK(J6:J35)=30,"",MIN(J6:J35))</f>
        <v/>
      </c>
      <c r="K39" s="416" t="str">
        <f t="shared" ref="K39:T39" si="46">IF(COUNTBLANK(K6:K35)=30,"",MIN(K6:K35))</f>
        <v/>
      </c>
      <c r="L39" s="423" t="str">
        <f t="shared" si="46"/>
        <v/>
      </c>
      <c r="M39" s="417" t="str">
        <f t="shared" si="46"/>
        <v/>
      </c>
      <c r="N39" s="423" t="str">
        <f t="shared" si="46"/>
        <v/>
      </c>
      <c r="O39" s="417" t="str">
        <f t="shared" si="46"/>
        <v/>
      </c>
      <c r="P39" s="423" t="str">
        <f t="shared" si="46"/>
        <v/>
      </c>
      <c r="Q39" s="416" t="str">
        <f t="shared" si="46"/>
        <v/>
      </c>
      <c r="R39" s="423" t="str">
        <f t="shared" si="46"/>
        <v/>
      </c>
      <c r="S39" s="417" t="str">
        <f t="shared" si="46"/>
        <v/>
      </c>
      <c r="T39" s="423" t="str">
        <f t="shared" si="46"/>
        <v/>
      </c>
      <c r="U39" s="417" t="str">
        <f>IF(COUNTBLANK(U6:U35)=30,"",MIN(U6:U35))</f>
        <v/>
      </c>
      <c r="V39" s="423" t="str">
        <f>IF(COUNTBLANK(V6:V35)=30,"",MIN(V6:V35))</f>
        <v/>
      </c>
      <c r="W39" s="658" t="str">
        <f>IF(COUNTBLANK(W6:W35)=30,"",MIN(W6:W35))</f>
        <v/>
      </c>
      <c r="X39" s="659"/>
    </row>
    <row r="40" spans="1:70" ht="12.75" customHeight="1">
      <c r="A40" s="654" t="s">
        <v>58</v>
      </c>
      <c r="B40" s="654"/>
      <c r="C40" s="654"/>
      <c r="D40" s="654"/>
      <c r="E40" s="654"/>
      <c r="F40" s="654"/>
      <c r="G40" s="416" t="str">
        <f t="shared" ref="G40:T40" si="47">IF(COUNTBLANK(G6:G35)=30,"",MEDIAN(G6:G35))</f>
        <v/>
      </c>
      <c r="H40" s="425" t="str">
        <f t="shared" si="47"/>
        <v/>
      </c>
      <c r="I40" s="416" t="str">
        <f t="shared" si="47"/>
        <v/>
      </c>
      <c r="J40" s="423" t="str">
        <f t="shared" si="47"/>
        <v/>
      </c>
      <c r="K40" s="416" t="str">
        <f t="shared" si="47"/>
        <v/>
      </c>
      <c r="L40" s="423" t="str">
        <f t="shared" si="47"/>
        <v/>
      </c>
      <c r="M40" s="417" t="str">
        <f t="shared" si="47"/>
        <v/>
      </c>
      <c r="N40" s="423" t="str">
        <f t="shared" si="47"/>
        <v/>
      </c>
      <c r="O40" s="417" t="str">
        <f t="shared" si="47"/>
        <v/>
      </c>
      <c r="P40" s="423" t="str">
        <f t="shared" si="47"/>
        <v/>
      </c>
      <c r="Q40" s="416" t="str">
        <f t="shared" si="47"/>
        <v/>
      </c>
      <c r="R40" s="423" t="str">
        <f t="shared" si="47"/>
        <v/>
      </c>
      <c r="S40" s="417" t="str">
        <f t="shared" si="47"/>
        <v/>
      </c>
      <c r="T40" s="423" t="str">
        <f t="shared" si="47"/>
        <v/>
      </c>
      <c r="U40" s="417" t="str">
        <f>IF(COUNTBLANK(U6:U35)=30,"",MEDIAN(U6:U35))</f>
        <v/>
      </c>
      <c r="V40" s="423" t="str">
        <f>IF(COUNTBLANK(V6:V35)=30,"",MEDIAN(V6:V35))</f>
        <v/>
      </c>
      <c r="W40" s="658" t="str">
        <f>IF(COUNTBLANK(W6:W35)=30,"",MEDIAN(W6:W35))</f>
        <v/>
      </c>
      <c r="X40" s="659"/>
    </row>
    <row r="41" spans="1:70">
      <c r="S41" s="65"/>
    </row>
    <row r="42" spans="1:70">
      <c r="B42" s="65"/>
    </row>
    <row r="43" spans="1:70">
      <c r="B43" s="65"/>
      <c r="AD43" s="65"/>
      <c r="AE43" s="65"/>
    </row>
    <row r="46" spans="1:70">
      <c r="AI46" s="65"/>
    </row>
    <row r="47" spans="1:70">
      <c r="AN47" s="65"/>
    </row>
  </sheetData>
  <sheetProtection password="AC76" sheet="1" objects="1" scenarios="1"/>
  <mergeCells count="60">
    <mergeCell ref="A1:X1"/>
    <mergeCell ref="A2:X2"/>
    <mergeCell ref="U3:V3"/>
    <mergeCell ref="K3:L3"/>
    <mergeCell ref="G3:H3"/>
    <mergeCell ref="I3:J3"/>
    <mergeCell ref="M3:N3"/>
    <mergeCell ref="A36:F36"/>
    <mergeCell ref="B3:B5"/>
    <mergeCell ref="C3:C5"/>
    <mergeCell ref="D3:D5"/>
    <mergeCell ref="E3:E5"/>
    <mergeCell ref="A3:A5"/>
    <mergeCell ref="F3:F5"/>
    <mergeCell ref="A39:F39"/>
    <mergeCell ref="A40:F40"/>
    <mergeCell ref="W38:X38"/>
    <mergeCell ref="W39:X39"/>
    <mergeCell ref="W40:X40"/>
    <mergeCell ref="W36:X36"/>
    <mergeCell ref="W37:X37"/>
    <mergeCell ref="BJ3:BK3"/>
    <mergeCell ref="A38:F38"/>
    <mergeCell ref="A37:F37"/>
    <mergeCell ref="Z3:Z5"/>
    <mergeCell ref="AA3:AA5"/>
    <mergeCell ref="AD3:AD5"/>
    <mergeCell ref="AF3:AF5"/>
    <mergeCell ref="O3:P3"/>
    <mergeCell ref="Q3:R3"/>
    <mergeCell ref="S3:T3"/>
    <mergeCell ref="AB3:AB5"/>
    <mergeCell ref="AC3:AC5"/>
    <mergeCell ref="AE3:AE5"/>
    <mergeCell ref="AG3:AG5"/>
    <mergeCell ref="AJ3:AJ5"/>
    <mergeCell ref="BB3:BC3"/>
    <mergeCell ref="BD3:BE3"/>
    <mergeCell ref="BF3:BG3"/>
    <mergeCell ref="BH3:BI3"/>
    <mergeCell ref="AY3:AY5"/>
    <mergeCell ref="AK3:AK5"/>
    <mergeCell ref="AZ3:AZ5"/>
    <mergeCell ref="BA3:BA5"/>
    <mergeCell ref="AU1:BR1"/>
    <mergeCell ref="AU2:BR2"/>
    <mergeCell ref="AP3:AS3"/>
    <mergeCell ref="AL3:AL5"/>
    <mergeCell ref="AU3:AU5"/>
    <mergeCell ref="AV3:AV5"/>
    <mergeCell ref="AW3:AW5"/>
    <mergeCell ref="AX3:AX5"/>
    <mergeCell ref="BL3:BM3"/>
    <mergeCell ref="Z2:AS2"/>
    <mergeCell ref="Z1:AS1"/>
    <mergeCell ref="AH3:AH5"/>
    <mergeCell ref="AI3:AI5"/>
    <mergeCell ref="AM3:AM5"/>
    <mergeCell ref="BN3:BO3"/>
    <mergeCell ref="BP3:BQ3"/>
  </mergeCells>
  <phoneticPr fontId="22"/>
  <pageMargins left="0.70866141732283472" right="0.70866141732283472" top="0.74803149606299213" bottom="0.74803149606299213" header="0.31496062992125984" footer="0.31496062992125984"/>
  <pageSetup paperSize="9" orientation="landscape" horizontalDpi="1200" verticalDpi="1200" r:id="rId1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>
  <sheetPr codeName="Sheet5"/>
  <dimension ref="A1:AG1229"/>
  <sheetViews>
    <sheetView zoomScale="70" zoomScaleNormal="70" zoomScalePageLayoutView="85" workbookViewId="0">
      <selection sqref="A1:U1"/>
    </sheetView>
  </sheetViews>
  <sheetFormatPr defaultColWidth="8.875" defaultRowHeight="13.5"/>
  <cols>
    <col min="1" max="1" width="11.625" customWidth="1"/>
    <col min="2" max="2" width="5.625" customWidth="1"/>
    <col min="3" max="3" width="11.125" customWidth="1"/>
    <col min="4" max="21" width="6.125" customWidth="1"/>
    <col min="22" max="22" width="1.625" customWidth="1"/>
    <col min="23" max="23" width="8.625" customWidth="1"/>
    <col min="24" max="31" width="5.625" customWidth="1"/>
  </cols>
  <sheetData>
    <row r="1" spans="1:32" ht="30" customHeight="1">
      <c r="A1" s="671" t="str">
        <f>IF(表示変換!A1="","",表示変換!A1)&amp;"　"&amp;"レーダーチャート"</f>
        <v>●●チームバレーボール体力指数　レーダーチャート</v>
      </c>
      <c r="B1" s="671"/>
      <c r="C1" s="671"/>
      <c r="D1" s="671"/>
      <c r="E1" s="671"/>
      <c r="F1" s="671"/>
      <c r="G1" s="671"/>
      <c r="H1" s="671"/>
      <c r="I1" s="671"/>
      <c r="J1" s="671"/>
      <c r="K1" s="671"/>
      <c r="L1" s="671"/>
      <c r="M1" s="671"/>
      <c r="N1" s="671"/>
      <c r="O1" s="671"/>
      <c r="P1" s="671"/>
      <c r="Q1" s="671"/>
      <c r="R1" s="671"/>
      <c r="S1" s="671"/>
      <c r="T1" s="671"/>
      <c r="U1" s="671"/>
      <c r="X1" s="25"/>
      <c r="Y1" s="25"/>
      <c r="Z1" s="25"/>
      <c r="AA1" s="25"/>
      <c r="AB1" s="25"/>
      <c r="AC1" s="25"/>
      <c r="AD1" s="25"/>
      <c r="AE1" s="25"/>
      <c r="AF1" s="25"/>
    </row>
    <row r="2" spans="1:32" ht="22.5" customHeight="1">
      <c r="A2" s="10" t="s">
        <v>10</v>
      </c>
      <c r="B2" s="672" t="str">
        <f>IF(表示変換!B6="","",表示変換!B6)</f>
        <v/>
      </c>
      <c r="C2" s="672"/>
      <c r="D2" s="9"/>
      <c r="E2" s="10" t="s">
        <v>11</v>
      </c>
      <c r="F2" s="673" t="str">
        <f>IF(表示変換!I6="","",表示変換!I6)</f>
        <v/>
      </c>
      <c r="G2" s="673"/>
      <c r="H2" s="13" t="s">
        <v>12</v>
      </c>
      <c r="I2" s="14"/>
      <c r="J2" s="13" t="s">
        <v>13</v>
      </c>
      <c r="K2" s="673" t="str">
        <f>IF(表示変換!J6="","",表示変換!J6)</f>
        <v/>
      </c>
      <c r="L2" s="673"/>
      <c r="M2" s="10" t="s">
        <v>14</v>
      </c>
      <c r="N2" s="6"/>
      <c r="O2" s="672" t="s">
        <v>15</v>
      </c>
      <c r="P2" s="672"/>
      <c r="Q2" s="672" t="str">
        <f>IF(表示変換!H6="","",表示変換!H6)</f>
        <v/>
      </c>
      <c r="R2" s="672"/>
      <c r="S2" s="674" t="str">
        <f>IF(入力!$C$4="","",入力!$C$4)</f>
        <v>2016.01.01</v>
      </c>
      <c r="T2" s="674"/>
      <c r="U2" s="9" t="s">
        <v>84</v>
      </c>
      <c r="X2" s="25"/>
      <c r="Y2" s="25"/>
      <c r="Z2" s="25"/>
      <c r="AA2" s="25"/>
      <c r="AB2" s="25"/>
      <c r="AC2" s="25"/>
      <c r="AD2" s="25"/>
      <c r="AE2" s="25"/>
      <c r="AF2" s="25"/>
    </row>
    <row r="3" spans="1:32" ht="12" customHeight="1">
      <c r="A3" s="6"/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X3" s="25"/>
      <c r="Y3" s="25"/>
      <c r="Z3" s="25"/>
      <c r="AA3" s="25"/>
      <c r="AB3" s="25"/>
      <c r="AC3" s="25"/>
      <c r="AD3" s="25"/>
      <c r="AE3" s="25"/>
      <c r="AF3" s="25"/>
    </row>
    <row r="4" spans="1:32" ht="22.5" customHeight="1">
      <c r="A4" s="685" t="s">
        <v>5</v>
      </c>
      <c r="B4" s="688" t="s">
        <v>6</v>
      </c>
      <c r="C4" s="692" t="s">
        <v>0</v>
      </c>
      <c r="D4" s="683" t="s">
        <v>31</v>
      </c>
      <c r="E4" s="684"/>
      <c r="F4" s="683" t="s">
        <v>43</v>
      </c>
      <c r="G4" s="684"/>
      <c r="H4" s="683" t="s">
        <v>297</v>
      </c>
      <c r="I4" s="684"/>
      <c r="J4" s="683" t="s">
        <v>27</v>
      </c>
      <c r="K4" s="684"/>
      <c r="L4" s="681" t="s">
        <v>44</v>
      </c>
      <c r="M4" s="682"/>
      <c r="N4" s="681" t="s">
        <v>45</v>
      </c>
      <c r="O4" s="682"/>
      <c r="P4" s="681" t="s">
        <v>28</v>
      </c>
      <c r="Q4" s="682"/>
      <c r="R4" s="683" t="s">
        <v>32</v>
      </c>
      <c r="S4" s="684"/>
      <c r="T4" s="156" t="s">
        <v>1</v>
      </c>
      <c r="U4" s="157" t="s">
        <v>2</v>
      </c>
      <c r="X4" s="25"/>
      <c r="Y4" s="25"/>
      <c r="Z4" s="25"/>
      <c r="AA4" s="25"/>
      <c r="AB4" s="25"/>
      <c r="AC4" s="25"/>
      <c r="AD4" s="25"/>
      <c r="AE4" s="25"/>
      <c r="AF4" s="25"/>
    </row>
    <row r="5" spans="1:32">
      <c r="A5" s="686"/>
      <c r="B5" s="689"/>
      <c r="C5" s="693"/>
      <c r="D5" s="1" t="s">
        <v>3</v>
      </c>
      <c r="E5" s="3" t="s">
        <v>4</v>
      </c>
      <c r="F5" s="1" t="s">
        <v>3</v>
      </c>
      <c r="G5" s="3" t="s">
        <v>4</v>
      </c>
      <c r="H5" s="1" t="s">
        <v>3</v>
      </c>
      <c r="I5" s="3" t="s">
        <v>4</v>
      </c>
      <c r="J5" s="1" t="s">
        <v>3</v>
      </c>
      <c r="K5" s="3" t="s">
        <v>4</v>
      </c>
      <c r="L5" s="1" t="s">
        <v>3</v>
      </c>
      <c r="M5" s="3" t="s">
        <v>4</v>
      </c>
      <c r="N5" s="1" t="s">
        <v>3</v>
      </c>
      <c r="O5" s="3" t="s">
        <v>4</v>
      </c>
      <c r="P5" s="1" t="s">
        <v>3</v>
      </c>
      <c r="Q5" s="3" t="s">
        <v>4</v>
      </c>
      <c r="R5" s="1" t="s">
        <v>3</v>
      </c>
      <c r="S5" s="3" t="s">
        <v>4</v>
      </c>
      <c r="T5" s="7"/>
      <c r="U5" s="8"/>
      <c r="X5" s="25"/>
      <c r="Y5" s="25"/>
      <c r="Z5" s="25"/>
      <c r="AA5" s="25"/>
      <c r="AB5" s="25"/>
      <c r="AC5" s="25"/>
      <c r="AD5" s="25"/>
      <c r="AE5" s="25"/>
      <c r="AF5" s="25"/>
    </row>
    <row r="6" spans="1:32" ht="13.5" customHeight="1">
      <c r="A6" s="687"/>
      <c r="B6" s="690"/>
      <c r="C6" s="694"/>
      <c r="D6" s="2" t="str">
        <f>IF(表示変換!$N$5="","",表示変換!$N$5)</f>
        <v>sec</v>
      </c>
      <c r="E6" s="4" t="s">
        <v>7</v>
      </c>
      <c r="F6" s="2" t="str">
        <f>IF(表示変換!$O$5="","",表示変換!$O$5)</f>
        <v>sec</v>
      </c>
      <c r="G6" s="4" t="s">
        <v>7</v>
      </c>
      <c r="H6" s="2" t="str">
        <f>IF(表示変換!$P$5="","",表示変換!$P$5)</f>
        <v>m</v>
      </c>
      <c r="I6" s="4" t="s">
        <v>7</v>
      </c>
      <c r="J6" s="2" t="str">
        <f>IF(表示変換!$Q$5="","",表示変換!$Q$5)</f>
        <v>cm</v>
      </c>
      <c r="K6" s="4" t="s">
        <v>7</v>
      </c>
      <c r="L6" s="2" t="str">
        <f>IF(表示変換!$R$5="","",表示変換!$R$5)</f>
        <v>cm</v>
      </c>
      <c r="M6" s="4" t="s">
        <v>7</v>
      </c>
      <c r="N6" s="2" t="str">
        <f>IF(表示変換!$S$5="","",表示変換!$S$5)</f>
        <v>m</v>
      </c>
      <c r="O6" s="4" t="s">
        <v>7</v>
      </c>
      <c r="P6" s="2" t="str">
        <f>IF(表示変換!$T$5="","",表示変換!$T$5)</f>
        <v>回</v>
      </c>
      <c r="Q6" s="4" t="s">
        <v>7</v>
      </c>
      <c r="R6" s="2" t="str">
        <f>IF(表示変換!$U$5="","",表示変換!$U$5)</f>
        <v>m</v>
      </c>
      <c r="S6" s="4" t="s">
        <v>7</v>
      </c>
      <c r="T6" s="2" t="s">
        <v>8</v>
      </c>
      <c r="U6" s="5" t="s">
        <v>9</v>
      </c>
      <c r="X6" s="26" t="s">
        <v>16</v>
      </c>
      <c r="Y6" s="26" t="s">
        <v>17</v>
      </c>
      <c r="Z6" s="26" t="s">
        <v>276</v>
      </c>
      <c r="AA6" s="26" t="s">
        <v>24</v>
      </c>
      <c r="AB6" s="26" t="s">
        <v>59</v>
      </c>
      <c r="AC6" s="26" t="s">
        <v>60</v>
      </c>
      <c r="AD6" s="26" t="s">
        <v>62</v>
      </c>
      <c r="AE6" s="11" t="s">
        <v>61</v>
      </c>
      <c r="AF6" s="25"/>
    </row>
    <row r="7" spans="1:32">
      <c r="A7" s="17" t="str">
        <f>IF(入力!$C$4="","",入力!$C$4)</f>
        <v>2016.01.01</v>
      </c>
      <c r="B7" s="20">
        <f>IF(表示変換!A6="","",表示変換!A6)</f>
        <v>1</v>
      </c>
      <c r="C7" s="18" t="str">
        <f>IF(表示変換!B6="","",表示変換!B6)</f>
        <v/>
      </c>
      <c r="D7" s="21" t="str">
        <f>IF(特定項目一覧_30!G6="","",特定項目一覧_30!G6)</f>
        <v/>
      </c>
      <c r="E7" s="27" t="str">
        <f>IF(特定項目一覧_30!H6="","",特定項目一覧_30!H6)</f>
        <v/>
      </c>
      <c r="F7" s="21" t="str">
        <f>IF(特定項目一覧_30!I6="","",特定項目一覧_30!I6)</f>
        <v/>
      </c>
      <c r="G7" s="22" t="str">
        <f>IF(特定項目一覧_30!J6="","",特定項目一覧_30!J6)</f>
        <v/>
      </c>
      <c r="H7" s="29" t="str">
        <f>IF(特定項目一覧_30!K6="","",特定項目一覧_30!K6)</f>
        <v/>
      </c>
      <c r="I7" s="27" t="str">
        <f>IF(特定項目一覧_30!L6="","",特定項目一覧_30!L6)</f>
        <v/>
      </c>
      <c r="J7" s="20" t="str">
        <f>IF(特定項目一覧_30!M6="","",特定項目一覧_30!M6)</f>
        <v/>
      </c>
      <c r="K7" s="22" t="str">
        <f>IF(特定項目一覧_30!N6="","",特定項目一覧_30!N6)</f>
        <v/>
      </c>
      <c r="L7" s="28" t="str">
        <f>IF(特定項目一覧_30!O6="","",特定項目一覧_30!O6)</f>
        <v/>
      </c>
      <c r="M7" s="27" t="str">
        <f>IF(特定項目一覧_30!P6="","",特定項目一覧_30!P6)</f>
        <v/>
      </c>
      <c r="N7" s="21" t="str">
        <f>IF(特定項目一覧_30!Q6="","",特定項目一覧_30!Q6)</f>
        <v/>
      </c>
      <c r="O7" s="22" t="str">
        <f>IF(特定項目一覧_30!R6="","",特定項目一覧_30!R6)</f>
        <v/>
      </c>
      <c r="P7" s="28" t="str">
        <f>IF(特定項目一覧_30!S6="","",特定項目一覧_30!S6)</f>
        <v/>
      </c>
      <c r="Q7" s="27" t="str">
        <f>IF(特定項目一覧_30!T6="","",特定項目一覧_30!T6)</f>
        <v/>
      </c>
      <c r="R7" s="20" t="str">
        <f>IF(特定項目一覧_30!U6="","",特定項目一覧_30!U6)</f>
        <v/>
      </c>
      <c r="S7" s="22" t="str">
        <f>IF(特定項目一覧_30!V6="","",特定項目一覧_30!V6)</f>
        <v/>
      </c>
      <c r="T7" s="28" t="str">
        <f>IF(特定項目一覧_30!W6="","",特定項目一覧_30!W6)</f>
        <v/>
      </c>
      <c r="U7" s="22" t="str">
        <f>IF(特定項目一覧_30!X6="","",特定項目一覧_30!X6)</f>
        <v/>
      </c>
      <c r="W7" s="19" t="str">
        <f>IF(入力!$C$4="","",入力!$C$4)</f>
        <v>2016.01.01</v>
      </c>
      <c r="X7" s="30" t="str">
        <f>E7</f>
        <v/>
      </c>
      <c r="Y7" s="30" t="str">
        <f>G7</f>
        <v/>
      </c>
      <c r="Z7" s="30" t="str">
        <f>I7</f>
        <v/>
      </c>
      <c r="AA7" s="30" t="str">
        <f>K7</f>
        <v/>
      </c>
      <c r="AB7" s="30" t="str">
        <f>M7</f>
        <v/>
      </c>
      <c r="AC7" s="30" t="str">
        <f>O7</f>
        <v/>
      </c>
      <c r="AD7" s="30" t="str">
        <f>Q7</f>
        <v/>
      </c>
      <c r="AE7" s="30" t="str">
        <f>S7</f>
        <v/>
      </c>
      <c r="AF7" s="25"/>
    </row>
    <row r="8" spans="1:32">
      <c r="A8" s="66"/>
      <c r="B8" s="67"/>
      <c r="C8" s="68"/>
      <c r="D8" s="69"/>
      <c r="E8" s="70"/>
      <c r="F8" s="71"/>
      <c r="G8" s="72"/>
      <c r="H8" s="73"/>
      <c r="I8" s="70"/>
      <c r="J8" s="71"/>
      <c r="K8" s="72"/>
      <c r="L8" s="69"/>
      <c r="M8" s="70"/>
      <c r="N8" s="71"/>
      <c r="O8" s="72"/>
      <c r="P8" s="69"/>
      <c r="Q8" s="70"/>
      <c r="R8" s="67"/>
      <c r="S8" s="72"/>
      <c r="T8" s="73"/>
      <c r="U8" s="72"/>
      <c r="W8" s="19"/>
      <c r="X8" s="23"/>
      <c r="Y8" s="23"/>
      <c r="Z8" s="23"/>
      <c r="AA8" s="23"/>
      <c r="AB8" s="23"/>
      <c r="AC8" s="23"/>
      <c r="AD8" s="23"/>
      <c r="AE8" s="23"/>
      <c r="AF8" s="25"/>
    </row>
    <row r="9" spans="1:32">
      <c r="A9" s="74"/>
      <c r="B9" s="67"/>
      <c r="C9" s="72"/>
      <c r="D9" s="71"/>
      <c r="E9" s="72"/>
      <c r="F9" s="71"/>
      <c r="G9" s="72"/>
      <c r="H9" s="67"/>
      <c r="I9" s="72"/>
      <c r="J9" s="71"/>
      <c r="K9" s="72"/>
      <c r="L9" s="71"/>
      <c r="M9" s="72"/>
      <c r="N9" s="71"/>
      <c r="O9" s="72"/>
      <c r="P9" s="71"/>
      <c r="Q9" s="72"/>
      <c r="R9" s="67"/>
      <c r="S9" s="72"/>
      <c r="T9" s="67"/>
      <c r="U9" s="72"/>
      <c r="W9" s="19"/>
      <c r="X9" s="23"/>
      <c r="Y9" s="23"/>
      <c r="Z9" s="23"/>
      <c r="AA9" s="23"/>
      <c r="AB9" s="23"/>
      <c r="AC9" s="23"/>
      <c r="AD9" s="23"/>
      <c r="AE9" s="23"/>
      <c r="AF9" s="25"/>
    </row>
    <row r="10" spans="1:32">
      <c r="A10" s="74"/>
      <c r="B10" s="75"/>
      <c r="C10" s="76"/>
      <c r="D10" s="71"/>
      <c r="E10" s="70"/>
      <c r="F10" s="71"/>
      <c r="G10" s="72"/>
      <c r="H10" s="73"/>
      <c r="I10" s="70"/>
      <c r="J10" s="71"/>
      <c r="K10" s="72"/>
      <c r="L10" s="69"/>
      <c r="M10" s="70"/>
      <c r="N10" s="71"/>
      <c r="O10" s="72"/>
      <c r="P10" s="69"/>
      <c r="Q10" s="70"/>
      <c r="R10" s="67"/>
      <c r="S10" s="72"/>
      <c r="T10" s="73"/>
      <c r="U10" s="72"/>
      <c r="X10" s="25"/>
      <c r="Y10" s="25"/>
      <c r="Z10" s="25"/>
      <c r="AA10" s="25"/>
      <c r="AB10" s="25"/>
      <c r="AC10" s="25"/>
      <c r="AD10" s="25"/>
      <c r="AE10" s="25"/>
      <c r="AF10" s="25"/>
    </row>
    <row r="11" spans="1:32">
      <c r="A11" s="15"/>
      <c r="B11" s="15"/>
      <c r="C11" s="15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X11" s="25"/>
      <c r="Y11" s="25"/>
      <c r="Z11" s="25"/>
      <c r="AA11" s="25"/>
      <c r="AB11" s="25"/>
      <c r="AC11" s="25"/>
      <c r="AD11" s="25"/>
      <c r="AE11" s="25"/>
      <c r="AF11" s="25"/>
    </row>
    <row r="12" spans="1:32">
      <c r="A12" s="6"/>
      <c r="B12" s="6"/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X12" s="25"/>
      <c r="Y12" s="25"/>
      <c r="Z12" s="25"/>
      <c r="AA12" s="25"/>
      <c r="AB12" s="25"/>
      <c r="AC12" s="25"/>
      <c r="AD12" s="25"/>
      <c r="AE12" s="25"/>
      <c r="AF12" s="25"/>
    </row>
    <row r="13" spans="1:32">
      <c r="A13" s="6"/>
      <c r="B13" s="6"/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X13" s="25"/>
      <c r="Y13" s="25"/>
      <c r="Z13" s="25"/>
      <c r="AA13" s="25"/>
      <c r="AB13" s="25"/>
      <c r="AC13" s="25"/>
      <c r="AD13" s="25"/>
      <c r="AE13" s="25"/>
      <c r="AF13" s="25"/>
    </row>
    <row r="14" spans="1:32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16"/>
      <c r="N14" s="6"/>
      <c r="O14" s="6"/>
      <c r="P14" s="6"/>
      <c r="Q14" s="6"/>
      <c r="R14" s="6"/>
      <c r="S14" s="6"/>
      <c r="T14" s="6"/>
      <c r="U14" s="6"/>
      <c r="X14" s="25"/>
      <c r="Y14" s="25"/>
      <c r="Z14" s="25"/>
      <c r="AA14" s="25"/>
      <c r="AB14" s="25"/>
      <c r="AC14" s="25"/>
      <c r="AD14" s="25"/>
      <c r="AE14" s="25"/>
      <c r="AF14" s="25"/>
    </row>
    <row r="15" spans="1:32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X15" s="25"/>
      <c r="Y15" s="25"/>
      <c r="Z15" s="25"/>
      <c r="AA15" s="25"/>
      <c r="AB15" s="25"/>
      <c r="AC15" s="25"/>
      <c r="AD15" s="25"/>
      <c r="AE15" s="25"/>
      <c r="AF15" s="25"/>
    </row>
    <row r="16" spans="1:32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X16" s="25"/>
      <c r="Y16" s="25"/>
      <c r="Z16" s="25"/>
      <c r="AA16" s="25"/>
      <c r="AB16" s="25"/>
      <c r="AC16" s="25"/>
      <c r="AD16" s="25"/>
      <c r="AE16" s="25"/>
      <c r="AF16" s="25"/>
    </row>
    <row r="17" spans="1:32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X17" s="25"/>
      <c r="Y17" s="25"/>
      <c r="Z17" s="25"/>
      <c r="AA17" s="25"/>
      <c r="AB17" s="25"/>
      <c r="AC17" s="25"/>
      <c r="AD17" s="25"/>
      <c r="AE17" s="25"/>
      <c r="AF17" s="25"/>
    </row>
    <row r="18" spans="1:32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X18" s="25"/>
      <c r="Y18" s="25"/>
      <c r="Z18" s="25"/>
      <c r="AA18" s="25"/>
      <c r="AB18" s="25"/>
      <c r="AC18" s="25"/>
      <c r="AD18" s="25"/>
      <c r="AE18" s="25"/>
      <c r="AF18" s="25"/>
    </row>
    <row r="19" spans="1:32">
      <c r="A19" s="6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X19" s="25"/>
      <c r="Y19" s="25"/>
      <c r="Z19" s="25"/>
      <c r="AA19" s="25"/>
      <c r="AB19" s="25"/>
      <c r="AC19" s="25"/>
      <c r="AD19" s="25"/>
      <c r="AE19" s="25"/>
      <c r="AF19" s="25"/>
    </row>
    <row r="20" spans="1:32">
      <c r="A20" s="6"/>
      <c r="B20" s="6"/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X20" s="12" t="s">
        <v>21</v>
      </c>
      <c r="Y20" s="12" t="s">
        <v>78</v>
      </c>
      <c r="Z20" s="12" t="s">
        <v>22</v>
      </c>
      <c r="AA20" s="25"/>
      <c r="AB20" s="25"/>
      <c r="AC20" s="25"/>
      <c r="AD20" s="25"/>
      <c r="AE20" s="25"/>
      <c r="AF20" s="25"/>
    </row>
    <row r="21" spans="1:32">
      <c r="A21" s="6"/>
      <c r="B21" s="6"/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W21" s="19" t="str">
        <f>IF(入力!$C$4="","",入力!$C$4)</f>
        <v>2016.01.01</v>
      </c>
      <c r="X21" s="24" t="str">
        <f>IF(特定項目一覧_30!AL6="","",特定項目一覧_30!AL6)</f>
        <v/>
      </c>
      <c r="Y21" s="31" t="str">
        <f>IF(特定項目一覧_30!AK6="","",特定項目一覧_30!AK6)</f>
        <v/>
      </c>
      <c r="Z21" s="32" t="str">
        <f>IF(特定項目一覧_30!AM6="","",特定項目一覧_30!AM6)</f>
        <v/>
      </c>
      <c r="AA21" s="25"/>
      <c r="AB21" s="25"/>
      <c r="AC21" s="25"/>
      <c r="AD21" s="25"/>
      <c r="AE21" s="25"/>
      <c r="AF21" s="25"/>
    </row>
    <row r="22" spans="1:32">
      <c r="A22" s="6"/>
      <c r="B22" s="6"/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W22" s="19"/>
      <c r="X22" s="24"/>
      <c r="Y22" s="24"/>
      <c r="Z22" s="24"/>
      <c r="AA22" s="25"/>
      <c r="AB22" s="25"/>
      <c r="AC22" s="25"/>
      <c r="AD22" s="25"/>
      <c r="AE22" s="25"/>
      <c r="AF22" s="25"/>
    </row>
    <row r="23" spans="1:32">
      <c r="A23" s="6"/>
      <c r="B23" s="6"/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W23" s="19"/>
      <c r="X23" s="34"/>
      <c r="Y23" s="34"/>
      <c r="Z23" s="35"/>
      <c r="AA23" s="25"/>
      <c r="AB23" s="25"/>
      <c r="AC23" s="25"/>
      <c r="AD23" s="25"/>
      <c r="AE23" s="25"/>
      <c r="AF23" s="25"/>
    </row>
    <row r="24" spans="1:32">
      <c r="A24" s="6"/>
      <c r="B24" s="6"/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X24" s="25"/>
      <c r="Y24" s="25"/>
      <c r="Z24" s="25"/>
      <c r="AA24" s="25"/>
      <c r="AB24" s="25"/>
      <c r="AC24" s="25"/>
      <c r="AD24" s="25"/>
      <c r="AE24" s="25"/>
      <c r="AF24" s="25"/>
    </row>
    <row r="25" spans="1:32">
      <c r="A25" s="6"/>
      <c r="B25" s="6"/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X25" s="25"/>
      <c r="Y25" s="25"/>
      <c r="Z25" s="25"/>
      <c r="AA25" s="25"/>
      <c r="AB25" s="25"/>
      <c r="AC25" s="25"/>
      <c r="AD25" s="25"/>
      <c r="AE25" s="25"/>
      <c r="AF25" s="25"/>
    </row>
    <row r="26" spans="1:32">
      <c r="A26" s="6"/>
      <c r="B26" s="6"/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X26" s="25"/>
      <c r="Y26" s="25"/>
      <c r="Z26" s="25"/>
      <c r="AA26" s="25"/>
      <c r="AB26" s="25"/>
      <c r="AC26" s="25"/>
      <c r="AD26" s="25"/>
      <c r="AE26" s="25"/>
      <c r="AF26" s="25"/>
    </row>
    <row r="27" spans="1:32">
      <c r="A27" s="6"/>
      <c r="B27" s="6"/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X27" s="25"/>
      <c r="Y27" s="25"/>
      <c r="Z27" s="25"/>
      <c r="AA27" s="25"/>
      <c r="AB27" s="25"/>
      <c r="AC27" s="25"/>
      <c r="AD27" s="25"/>
      <c r="AE27" s="25"/>
      <c r="AF27" s="25"/>
    </row>
    <row r="28" spans="1:32">
      <c r="A28" s="6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X28" s="25"/>
      <c r="Y28" s="25"/>
      <c r="Z28" s="25"/>
      <c r="AA28" s="25"/>
      <c r="AB28" s="25"/>
      <c r="AC28" s="25"/>
      <c r="AD28" s="25"/>
      <c r="AE28" s="25"/>
      <c r="AF28" s="25"/>
    </row>
    <row r="29" spans="1:32">
      <c r="A29" s="6"/>
      <c r="B29" s="6"/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X29" s="25"/>
      <c r="Y29" s="25"/>
      <c r="Z29" s="25"/>
      <c r="AA29" s="25"/>
      <c r="AB29" s="25"/>
      <c r="AC29" s="25"/>
      <c r="AD29" s="25"/>
      <c r="AE29" s="25"/>
      <c r="AF29" s="25"/>
    </row>
    <row r="30" spans="1:32">
      <c r="A30" s="6"/>
      <c r="B30" s="6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X30" s="25"/>
      <c r="Y30" s="25"/>
      <c r="Z30" s="25"/>
      <c r="AA30" s="25"/>
      <c r="AB30" s="25"/>
      <c r="AC30" s="25"/>
      <c r="AD30" s="25"/>
      <c r="AE30" s="25"/>
      <c r="AF30" s="25"/>
    </row>
    <row r="31" spans="1:32">
      <c r="A31" s="6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X31" s="25"/>
      <c r="Y31" s="25"/>
      <c r="Z31" s="25"/>
      <c r="AA31" s="25"/>
      <c r="AB31" s="25"/>
      <c r="AC31" s="25"/>
      <c r="AD31" s="25"/>
      <c r="AE31" s="25"/>
      <c r="AF31" s="25"/>
    </row>
    <row r="32" spans="1:32">
      <c r="A32" s="6"/>
      <c r="B32" s="6"/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X32" s="25"/>
      <c r="Y32" s="25"/>
      <c r="Z32" s="25"/>
      <c r="AA32" s="25"/>
      <c r="AB32" s="25"/>
      <c r="AC32" s="25"/>
      <c r="AD32" s="25"/>
      <c r="AE32" s="25"/>
      <c r="AF32" s="25"/>
    </row>
    <row r="33" spans="1:33">
      <c r="A33" s="6"/>
      <c r="B33" s="6"/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X33" s="25"/>
      <c r="Y33" s="25"/>
      <c r="Z33" s="25"/>
      <c r="AA33" s="25"/>
      <c r="AB33" s="25"/>
      <c r="AC33" s="25"/>
      <c r="AD33" s="25"/>
      <c r="AE33" s="25"/>
      <c r="AF33" s="25"/>
    </row>
    <row r="34" spans="1:33">
      <c r="A34" s="6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X34" s="25" t="s">
        <v>270</v>
      </c>
      <c r="Y34" s="25"/>
      <c r="Z34" s="25"/>
      <c r="AA34" s="25"/>
      <c r="AB34" s="25"/>
      <c r="AC34" s="25"/>
      <c r="AD34" s="25"/>
      <c r="AE34" s="25"/>
      <c r="AF34" s="25"/>
    </row>
    <row r="35" spans="1:33">
      <c r="X35" s="458" t="str">
        <f>IF(全体項目一覧_30!AN64="","",全体項目一覧_30!AN64)</f>
        <v/>
      </c>
      <c r="Y35" s="25"/>
      <c r="Z35" s="25"/>
      <c r="AA35" s="25"/>
      <c r="AB35" s="25"/>
      <c r="AC35" s="25"/>
      <c r="AD35" s="25"/>
      <c r="AE35" s="25"/>
      <c r="AF35" s="25"/>
    </row>
    <row r="36" spans="1:33">
      <c r="X36" s="25"/>
      <c r="Y36" s="25"/>
      <c r="Z36" s="25"/>
      <c r="AA36" s="25"/>
      <c r="AB36" s="25"/>
      <c r="AC36" s="25"/>
      <c r="AD36" s="25"/>
      <c r="AE36" s="25"/>
      <c r="AF36" s="25"/>
    </row>
    <row r="37" spans="1:33">
      <c r="X37" s="25"/>
      <c r="Y37" s="25"/>
      <c r="Z37" s="25"/>
      <c r="AA37" s="25"/>
      <c r="AB37" s="25"/>
      <c r="AC37" s="25"/>
      <c r="AD37" s="25"/>
      <c r="AE37" s="25"/>
      <c r="AF37" s="25"/>
    </row>
    <row r="38" spans="1:33">
      <c r="A38" s="675"/>
      <c r="B38" s="676"/>
      <c r="C38" s="676"/>
      <c r="D38" s="676"/>
      <c r="E38" s="676"/>
      <c r="F38" s="676"/>
      <c r="G38" s="676"/>
      <c r="H38" s="676"/>
      <c r="I38" s="676"/>
      <c r="J38" s="676"/>
      <c r="K38" s="677"/>
      <c r="L38" s="12" t="s">
        <v>18</v>
      </c>
      <c r="M38" s="669" t="s">
        <v>29</v>
      </c>
      <c r="N38" s="669"/>
      <c r="O38" s="669"/>
      <c r="P38" s="669"/>
      <c r="Q38" s="669"/>
      <c r="R38" s="669"/>
      <c r="S38" s="669"/>
      <c r="T38" s="670" t="s">
        <v>269</v>
      </c>
      <c r="U38" s="670"/>
      <c r="X38" s="12" t="s">
        <v>271</v>
      </c>
      <c r="Y38" s="669" t="s">
        <v>272</v>
      </c>
      <c r="Z38" s="669"/>
      <c r="AA38" s="669"/>
      <c r="AB38" s="669"/>
      <c r="AC38" s="669"/>
      <c r="AD38" s="669"/>
      <c r="AE38" s="669"/>
      <c r="AF38" s="669"/>
      <c r="AG38" s="669"/>
    </row>
    <row r="39" spans="1:33">
      <c r="A39" s="678"/>
      <c r="B39" s="679"/>
      <c r="C39" s="679"/>
      <c r="D39" s="679"/>
      <c r="E39" s="679"/>
      <c r="F39" s="679"/>
      <c r="G39" s="679"/>
      <c r="H39" s="679"/>
      <c r="I39" s="679"/>
      <c r="J39" s="679"/>
      <c r="K39" s="680"/>
      <c r="L39" s="12" t="s">
        <v>18</v>
      </c>
      <c r="M39" s="665" t="s">
        <v>30</v>
      </c>
      <c r="N39" s="665"/>
      <c r="O39" s="665"/>
      <c r="P39" s="665"/>
      <c r="Q39" s="665"/>
      <c r="R39" s="665"/>
      <c r="S39" s="665"/>
      <c r="T39" s="666" t="str">
        <f>X35</f>
        <v/>
      </c>
      <c r="U39" s="667"/>
      <c r="X39" s="12" t="s">
        <v>271</v>
      </c>
      <c r="Y39" s="665" t="s">
        <v>273</v>
      </c>
      <c r="Z39" s="665"/>
      <c r="AA39" s="665"/>
      <c r="AB39" s="665"/>
      <c r="AC39" s="665"/>
      <c r="AD39" s="665"/>
      <c r="AE39" s="665"/>
      <c r="AF39" s="665"/>
      <c r="AG39" s="665"/>
    </row>
    <row r="40" spans="1:33" ht="14.25">
      <c r="A40" s="691" t="s">
        <v>268</v>
      </c>
      <c r="B40" s="691"/>
      <c r="C40" s="691"/>
      <c r="D40" s="691"/>
      <c r="E40" s="691"/>
      <c r="F40" s="691"/>
      <c r="G40" s="691"/>
      <c r="H40" s="691"/>
      <c r="I40" s="691"/>
      <c r="J40" s="691"/>
      <c r="K40" s="691"/>
      <c r="L40" s="411" t="s">
        <v>18</v>
      </c>
      <c r="M40" s="668" t="s">
        <v>90</v>
      </c>
      <c r="N40" s="668"/>
      <c r="O40" s="668"/>
      <c r="P40" s="668"/>
      <c r="Q40" s="668"/>
      <c r="R40" s="668"/>
      <c r="S40" s="668"/>
      <c r="T40" s="667"/>
      <c r="U40" s="667"/>
      <c r="X40" s="414" t="s">
        <v>271</v>
      </c>
      <c r="Y40" s="668" t="s">
        <v>274</v>
      </c>
      <c r="Z40" s="668"/>
      <c r="AA40" s="668"/>
      <c r="AB40" s="668"/>
      <c r="AC40" s="668"/>
      <c r="AD40" s="668"/>
      <c r="AE40" s="668"/>
      <c r="AF40" s="668"/>
      <c r="AG40" s="668"/>
    </row>
    <row r="42" spans="1:33" ht="30" customHeight="1">
      <c r="A42" s="671" t="str">
        <f>$A$1</f>
        <v>●●チームバレーボール体力指数　レーダーチャート</v>
      </c>
      <c r="B42" s="671"/>
      <c r="C42" s="671"/>
      <c r="D42" s="671"/>
      <c r="E42" s="671"/>
      <c r="F42" s="671"/>
      <c r="G42" s="671"/>
      <c r="H42" s="671"/>
      <c r="I42" s="671"/>
      <c r="J42" s="671"/>
      <c r="K42" s="671"/>
      <c r="L42" s="671"/>
      <c r="M42" s="671"/>
      <c r="N42" s="671"/>
      <c r="O42" s="671"/>
      <c r="P42" s="671"/>
      <c r="Q42" s="671"/>
      <c r="R42" s="671"/>
      <c r="S42" s="671"/>
      <c r="T42" s="671"/>
      <c r="U42" s="671"/>
    </row>
    <row r="43" spans="1:33" ht="22.5" customHeight="1">
      <c r="A43" s="10" t="s">
        <v>10</v>
      </c>
      <c r="B43" s="672" t="str">
        <f>IF(表示変換!B7="","",表示変換!B7)</f>
        <v/>
      </c>
      <c r="C43" s="672"/>
      <c r="D43" s="9"/>
      <c r="E43" s="10" t="s">
        <v>11</v>
      </c>
      <c r="F43" s="673" t="str">
        <f>IF(表示変換!I7="","",表示変換!I7)</f>
        <v/>
      </c>
      <c r="G43" s="673"/>
      <c r="H43" s="13" t="s">
        <v>12</v>
      </c>
      <c r="I43" s="14"/>
      <c r="J43" s="13" t="s">
        <v>13</v>
      </c>
      <c r="K43" s="673" t="str">
        <f>IF(表示変換!J7="","",表示変換!J7)</f>
        <v/>
      </c>
      <c r="L43" s="673"/>
      <c r="M43" s="10" t="s">
        <v>14</v>
      </c>
      <c r="N43" s="6"/>
      <c r="O43" s="672" t="s">
        <v>15</v>
      </c>
      <c r="P43" s="672"/>
      <c r="Q43" s="672" t="str">
        <f>IF(表示変換!H7="","",表示変換!H7)</f>
        <v/>
      </c>
      <c r="R43" s="672"/>
      <c r="S43" s="674" t="str">
        <f>IF(入力!$C$4="","",入力!$C$4)</f>
        <v>2016.01.01</v>
      </c>
      <c r="T43" s="674"/>
      <c r="U43" s="9" t="s">
        <v>84</v>
      </c>
    </row>
    <row r="44" spans="1:33" ht="12" customHeight="1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X44" s="26"/>
      <c r="Y44" s="26"/>
      <c r="Z44" s="26"/>
      <c r="AA44" s="26"/>
      <c r="AB44" s="33"/>
      <c r="AC44" s="26"/>
      <c r="AD44" s="26"/>
      <c r="AE44" s="11"/>
    </row>
    <row r="45" spans="1:33" ht="22.5" customHeight="1">
      <c r="A45" s="685" t="s">
        <v>5</v>
      </c>
      <c r="B45" s="688" t="s">
        <v>6</v>
      </c>
      <c r="C45" s="692" t="s">
        <v>0</v>
      </c>
      <c r="D45" s="683" t="s">
        <v>31</v>
      </c>
      <c r="E45" s="684"/>
      <c r="F45" s="683" t="s">
        <v>43</v>
      </c>
      <c r="G45" s="684"/>
      <c r="H45" s="683" t="s">
        <v>297</v>
      </c>
      <c r="I45" s="684"/>
      <c r="J45" s="683" t="s">
        <v>27</v>
      </c>
      <c r="K45" s="684"/>
      <c r="L45" s="681" t="s">
        <v>44</v>
      </c>
      <c r="M45" s="682"/>
      <c r="N45" s="681" t="s">
        <v>45</v>
      </c>
      <c r="O45" s="682"/>
      <c r="P45" s="681" t="s">
        <v>28</v>
      </c>
      <c r="Q45" s="682"/>
      <c r="R45" s="683" t="s">
        <v>32</v>
      </c>
      <c r="S45" s="684"/>
      <c r="T45" s="156" t="s">
        <v>1</v>
      </c>
      <c r="U45" s="157" t="s">
        <v>2</v>
      </c>
      <c r="W45" s="19"/>
      <c r="X45" s="30"/>
      <c r="Y45" s="30"/>
      <c r="Z45" s="30"/>
      <c r="AA45" s="30"/>
      <c r="AB45" s="30"/>
      <c r="AC45" s="30"/>
      <c r="AD45" s="30"/>
      <c r="AE45" s="30"/>
    </row>
    <row r="46" spans="1:33">
      <c r="A46" s="686"/>
      <c r="B46" s="689"/>
      <c r="C46" s="693"/>
      <c r="D46" s="1" t="s">
        <v>3</v>
      </c>
      <c r="E46" s="3" t="s">
        <v>4</v>
      </c>
      <c r="F46" s="1" t="s">
        <v>3</v>
      </c>
      <c r="G46" s="3" t="s">
        <v>4</v>
      </c>
      <c r="H46" s="1" t="s">
        <v>3</v>
      </c>
      <c r="I46" s="3" t="s">
        <v>4</v>
      </c>
      <c r="J46" s="1" t="s">
        <v>3</v>
      </c>
      <c r="K46" s="3" t="s">
        <v>4</v>
      </c>
      <c r="L46" s="1" t="s">
        <v>3</v>
      </c>
      <c r="M46" s="3" t="s">
        <v>4</v>
      </c>
      <c r="N46" s="1" t="s">
        <v>3</v>
      </c>
      <c r="O46" s="3" t="s">
        <v>4</v>
      </c>
      <c r="P46" s="1" t="s">
        <v>3</v>
      </c>
      <c r="Q46" s="3" t="s">
        <v>4</v>
      </c>
      <c r="R46" s="1" t="s">
        <v>3</v>
      </c>
      <c r="S46" s="3" t="s">
        <v>4</v>
      </c>
      <c r="T46" s="7"/>
      <c r="U46" s="8"/>
    </row>
    <row r="47" spans="1:33">
      <c r="A47" s="687"/>
      <c r="B47" s="690"/>
      <c r="C47" s="694"/>
      <c r="D47" s="2" t="str">
        <f>IF(表示変換!$N$5="","",表示変換!$N$5)</f>
        <v>sec</v>
      </c>
      <c r="E47" s="4" t="s">
        <v>7</v>
      </c>
      <c r="F47" s="2" t="str">
        <f>IF(表示変換!$O$5="","",表示変換!$O$5)</f>
        <v>sec</v>
      </c>
      <c r="G47" s="4" t="s">
        <v>7</v>
      </c>
      <c r="H47" s="2" t="str">
        <f>IF(表示変換!$P$5="","",表示変換!$P$5)</f>
        <v>m</v>
      </c>
      <c r="I47" s="4" t="s">
        <v>7</v>
      </c>
      <c r="J47" s="2" t="str">
        <f>IF(表示変換!$Q$5="","",表示変換!$Q$5)</f>
        <v>cm</v>
      </c>
      <c r="K47" s="4" t="s">
        <v>7</v>
      </c>
      <c r="L47" s="2" t="str">
        <f>IF(表示変換!$R$5="","",表示変換!$R$5)</f>
        <v>cm</v>
      </c>
      <c r="M47" s="4" t="s">
        <v>7</v>
      </c>
      <c r="N47" s="2" t="str">
        <f>IF(表示変換!$S$5="","",表示変換!$S$5)</f>
        <v>m</v>
      </c>
      <c r="O47" s="4" t="s">
        <v>7</v>
      </c>
      <c r="P47" s="2" t="str">
        <f>IF(表示変換!$T$5="","",表示変換!$T$5)</f>
        <v>回</v>
      </c>
      <c r="Q47" s="4" t="s">
        <v>7</v>
      </c>
      <c r="R47" s="2" t="str">
        <f>IF(表示変換!$U$5="","",表示変換!$U$5)</f>
        <v>m</v>
      </c>
      <c r="S47" s="4" t="s">
        <v>7</v>
      </c>
      <c r="T47" s="2" t="s">
        <v>8</v>
      </c>
      <c r="U47" s="5" t="s">
        <v>9</v>
      </c>
      <c r="X47" s="26" t="s">
        <v>16</v>
      </c>
      <c r="Y47" s="26" t="s">
        <v>17</v>
      </c>
      <c r="Z47" s="26" t="s">
        <v>276</v>
      </c>
      <c r="AA47" s="26" t="s">
        <v>24</v>
      </c>
      <c r="AB47" s="26" t="s">
        <v>59</v>
      </c>
      <c r="AC47" s="26" t="s">
        <v>51</v>
      </c>
      <c r="AD47" s="26" t="s">
        <v>62</v>
      </c>
      <c r="AE47" s="11" t="s">
        <v>61</v>
      </c>
    </row>
    <row r="48" spans="1:33">
      <c r="A48" s="17" t="str">
        <f>IF(入力!$C$4="","",入力!$C$4)</f>
        <v>2016.01.01</v>
      </c>
      <c r="B48" s="20">
        <f>IF(表示変換!A7="","",表示変換!A7)</f>
        <v>2</v>
      </c>
      <c r="C48" s="18" t="str">
        <f>IF(表示変換!B7="","",表示変換!B7)</f>
        <v/>
      </c>
      <c r="D48" s="21" t="str">
        <f>IF(特定項目一覧_30!G7="","",特定項目一覧_30!G7)</f>
        <v/>
      </c>
      <c r="E48" s="27" t="str">
        <f>IF(特定項目一覧_30!H7="","",特定項目一覧_30!H7)</f>
        <v/>
      </c>
      <c r="F48" s="21" t="str">
        <f>IF(特定項目一覧_30!I7="","",特定項目一覧_30!I7)</f>
        <v/>
      </c>
      <c r="G48" s="22" t="str">
        <f>IF(特定項目一覧_30!J7="","",特定項目一覧_30!J7)</f>
        <v/>
      </c>
      <c r="H48" s="29" t="str">
        <f>IF(特定項目一覧_30!K7="","",特定項目一覧_30!K7)</f>
        <v/>
      </c>
      <c r="I48" s="27" t="str">
        <f>IF(特定項目一覧_30!L7="","",特定項目一覧_30!L7)</f>
        <v/>
      </c>
      <c r="J48" s="20" t="str">
        <f>IF(特定項目一覧_30!M7="","",特定項目一覧_30!M7)</f>
        <v/>
      </c>
      <c r="K48" s="22" t="str">
        <f>IF(特定項目一覧_30!N7="","",特定項目一覧_30!N7)</f>
        <v/>
      </c>
      <c r="L48" s="28" t="str">
        <f>IF(特定項目一覧_30!O7="","",特定項目一覧_30!O7)</f>
        <v/>
      </c>
      <c r="M48" s="27" t="str">
        <f>IF(特定項目一覧_30!P7="","",特定項目一覧_30!P7)</f>
        <v/>
      </c>
      <c r="N48" s="21" t="str">
        <f>IF(特定項目一覧_30!Q7="","",特定項目一覧_30!Q7)</f>
        <v/>
      </c>
      <c r="O48" s="22" t="str">
        <f>IF(特定項目一覧_30!R7="","",特定項目一覧_30!R7)</f>
        <v/>
      </c>
      <c r="P48" s="28" t="str">
        <f>IF(特定項目一覧_30!S7="","",特定項目一覧_30!S7)</f>
        <v/>
      </c>
      <c r="Q48" s="27" t="str">
        <f>IF(特定項目一覧_30!T7="","",特定項目一覧_30!T7)</f>
        <v/>
      </c>
      <c r="R48" s="20" t="str">
        <f>IF(特定項目一覧_30!U7="","",特定項目一覧_30!U7)</f>
        <v/>
      </c>
      <c r="S48" s="22" t="str">
        <f>IF(特定項目一覧_30!V7="","",特定項目一覧_30!V7)</f>
        <v/>
      </c>
      <c r="T48" s="28" t="str">
        <f>IF(特定項目一覧_30!W7="","",特定項目一覧_30!W7)</f>
        <v/>
      </c>
      <c r="U48" s="22" t="str">
        <f>IF(特定項目一覧_30!X7="","",特定項目一覧_30!X7)</f>
        <v/>
      </c>
      <c r="W48" s="19" t="str">
        <f>IF(入力!$C$4="","",入力!$C$4)</f>
        <v>2016.01.01</v>
      </c>
      <c r="X48" s="30" t="str">
        <f>E48</f>
        <v/>
      </c>
      <c r="Y48" s="30" t="str">
        <f>G48</f>
        <v/>
      </c>
      <c r="Z48" s="30" t="str">
        <f>I48</f>
        <v/>
      </c>
      <c r="AA48" s="30" t="str">
        <f>K48</f>
        <v/>
      </c>
      <c r="AB48" s="30" t="str">
        <f>M48</f>
        <v/>
      </c>
      <c r="AC48" s="30" t="str">
        <f>O48</f>
        <v/>
      </c>
      <c r="AD48" s="30" t="str">
        <f>Q48</f>
        <v/>
      </c>
      <c r="AE48" s="30" t="str">
        <f>S48</f>
        <v/>
      </c>
    </row>
    <row r="49" spans="1:26">
      <c r="A49" s="66"/>
      <c r="B49" s="67"/>
      <c r="C49" s="68"/>
      <c r="D49" s="69"/>
      <c r="E49" s="70"/>
      <c r="F49" s="71"/>
      <c r="G49" s="72"/>
      <c r="H49" s="73"/>
      <c r="I49" s="70"/>
      <c r="J49" s="71"/>
      <c r="K49" s="72"/>
      <c r="L49" s="69"/>
      <c r="M49" s="70"/>
      <c r="N49" s="71"/>
      <c r="O49" s="72"/>
      <c r="P49" s="69"/>
      <c r="Q49" s="70"/>
      <c r="R49" s="67"/>
      <c r="S49" s="72"/>
      <c r="T49" s="73"/>
      <c r="U49" s="72"/>
    </row>
    <row r="50" spans="1:26">
      <c r="A50" s="74"/>
      <c r="B50" s="67"/>
      <c r="C50" s="72"/>
      <c r="D50" s="71"/>
      <c r="E50" s="72"/>
      <c r="F50" s="71"/>
      <c r="G50" s="72"/>
      <c r="H50" s="67"/>
      <c r="I50" s="72"/>
      <c r="J50" s="71"/>
      <c r="K50" s="72"/>
      <c r="L50" s="71"/>
      <c r="M50" s="72"/>
      <c r="N50" s="71"/>
      <c r="O50" s="72"/>
      <c r="P50" s="71"/>
      <c r="Q50" s="72"/>
      <c r="R50" s="67"/>
      <c r="S50" s="72"/>
      <c r="T50" s="67"/>
      <c r="U50" s="72"/>
    </row>
    <row r="51" spans="1:26">
      <c r="A51" s="74"/>
      <c r="B51" s="75"/>
      <c r="C51" s="76"/>
      <c r="D51" s="71"/>
      <c r="E51" s="70"/>
      <c r="F51" s="71"/>
      <c r="G51" s="72"/>
      <c r="H51" s="73"/>
      <c r="I51" s="70"/>
      <c r="J51" s="71"/>
      <c r="K51" s="72"/>
      <c r="L51" s="69"/>
      <c r="M51" s="70"/>
      <c r="N51" s="71"/>
      <c r="O51" s="72"/>
      <c r="P51" s="69"/>
      <c r="Q51" s="70"/>
      <c r="R51" s="67"/>
      <c r="S51" s="72"/>
      <c r="T51" s="73"/>
      <c r="U51" s="72"/>
    </row>
    <row r="52" spans="1:26">
      <c r="A52" s="15"/>
      <c r="B52" s="15"/>
      <c r="C52" s="15"/>
      <c r="D52" s="15"/>
      <c r="E52" s="15"/>
      <c r="F52" s="15"/>
      <c r="G52" s="15"/>
      <c r="H52" s="15"/>
      <c r="I52" s="15"/>
      <c r="J52" s="15"/>
      <c r="K52" s="15"/>
      <c r="L52" s="15"/>
      <c r="M52" s="15"/>
      <c r="N52" s="15"/>
      <c r="O52" s="15"/>
      <c r="P52" s="15"/>
      <c r="Q52" s="15"/>
      <c r="R52" s="15"/>
      <c r="S52" s="15"/>
      <c r="T52" s="15"/>
      <c r="U52" s="15"/>
    </row>
    <row r="53" spans="1:26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</row>
    <row r="54" spans="1:26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</row>
    <row r="55" spans="1:26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16"/>
      <c r="N55" s="6"/>
      <c r="O55" s="6"/>
      <c r="P55" s="6"/>
      <c r="Q55" s="6"/>
      <c r="R55" s="6"/>
      <c r="S55" s="6"/>
      <c r="T55" s="6"/>
      <c r="U55" s="6"/>
    </row>
    <row r="56" spans="1:26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</row>
    <row r="57" spans="1:26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</row>
    <row r="58" spans="1:26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</row>
    <row r="59" spans="1:26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</row>
    <row r="60" spans="1:26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</row>
    <row r="61" spans="1:26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X61" s="12" t="s">
        <v>21</v>
      </c>
      <c r="Y61" s="12" t="s">
        <v>78</v>
      </c>
      <c r="Z61" s="12" t="s">
        <v>22</v>
      </c>
    </row>
    <row r="62" spans="1:26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W62" s="19" t="str">
        <f>IF(入力!$C$4="","",入力!$C$4)</f>
        <v>2016.01.01</v>
      </c>
      <c r="X62" s="24" t="str">
        <f>IF(特定項目一覧_30!AL7="","",特定項目一覧_30!AL7)</f>
        <v/>
      </c>
      <c r="Y62" s="31" t="str">
        <f>IF(特定項目一覧_30!AK7="","",特定項目一覧_30!AK7)</f>
        <v/>
      </c>
      <c r="Z62" s="32" t="str">
        <f>IF(特定項目一覧_30!AM7="","",特定項目一覧_30!AM7)</f>
        <v/>
      </c>
    </row>
    <row r="63" spans="1:26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</row>
    <row r="64" spans="1:26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</row>
    <row r="65" spans="1:33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</row>
    <row r="66" spans="1:33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</row>
    <row r="67" spans="1:33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</row>
    <row r="68" spans="1:33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</row>
    <row r="69" spans="1:33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</row>
    <row r="70" spans="1:33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</row>
    <row r="71" spans="1:33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</row>
    <row r="72" spans="1:33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</row>
    <row r="73" spans="1:33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</row>
    <row r="74" spans="1:33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</row>
    <row r="75" spans="1:33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X75" s="25" t="s">
        <v>270</v>
      </c>
    </row>
    <row r="76" spans="1:33">
      <c r="X76" s="458" t="str">
        <f>IF(全体項目一覧_30!AN65="","",全体項目一覧_30!AN65)</f>
        <v/>
      </c>
    </row>
    <row r="79" spans="1:33">
      <c r="A79" s="675"/>
      <c r="B79" s="676"/>
      <c r="C79" s="676"/>
      <c r="D79" s="676"/>
      <c r="E79" s="676"/>
      <c r="F79" s="676"/>
      <c r="G79" s="676"/>
      <c r="H79" s="676"/>
      <c r="I79" s="676"/>
      <c r="J79" s="676"/>
      <c r="K79" s="677"/>
      <c r="L79" s="12" t="s">
        <v>18</v>
      </c>
      <c r="M79" s="669" t="s">
        <v>29</v>
      </c>
      <c r="N79" s="669"/>
      <c r="O79" s="669"/>
      <c r="P79" s="669"/>
      <c r="Q79" s="669"/>
      <c r="R79" s="669"/>
      <c r="S79" s="669"/>
      <c r="T79" s="670" t="s">
        <v>269</v>
      </c>
      <c r="U79" s="670"/>
      <c r="X79" s="12"/>
      <c r="Y79" s="150"/>
      <c r="Z79" s="150"/>
      <c r="AA79" s="150"/>
      <c r="AB79" s="150"/>
      <c r="AC79" s="150"/>
      <c r="AD79" s="150"/>
      <c r="AE79" s="150"/>
      <c r="AF79" s="150"/>
      <c r="AG79" s="150"/>
    </row>
    <row r="80" spans="1:33">
      <c r="A80" s="678"/>
      <c r="B80" s="679"/>
      <c r="C80" s="679"/>
      <c r="D80" s="679"/>
      <c r="E80" s="679"/>
      <c r="F80" s="679"/>
      <c r="G80" s="679"/>
      <c r="H80" s="679"/>
      <c r="I80" s="679"/>
      <c r="J80" s="679"/>
      <c r="K80" s="680"/>
      <c r="L80" s="12" t="s">
        <v>18</v>
      </c>
      <c r="M80" s="665" t="s">
        <v>30</v>
      </c>
      <c r="N80" s="665"/>
      <c r="O80" s="665"/>
      <c r="P80" s="665"/>
      <c r="Q80" s="665"/>
      <c r="R80" s="665"/>
      <c r="S80" s="665"/>
      <c r="T80" s="666" t="str">
        <f>X76</f>
        <v/>
      </c>
      <c r="U80" s="667"/>
      <c r="X80" s="12"/>
      <c r="Y80" s="151"/>
      <c r="Z80" s="151"/>
      <c r="AA80" s="151"/>
      <c r="AB80" s="151"/>
      <c r="AC80" s="151"/>
      <c r="AD80" s="151"/>
      <c r="AE80" s="151"/>
      <c r="AF80" s="151"/>
      <c r="AG80" s="151"/>
    </row>
    <row r="81" spans="1:33" ht="14.25">
      <c r="A81" s="691" t="str">
        <f>$A$40</f>
        <v>フォーマット作成者　：　Komuro Consulting Group　小室匡史</v>
      </c>
      <c r="B81" s="691"/>
      <c r="C81" s="691"/>
      <c r="D81" s="691"/>
      <c r="E81" s="691"/>
      <c r="F81" s="691"/>
      <c r="G81" s="691"/>
      <c r="H81" s="691"/>
      <c r="I81" s="691"/>
      <c r="J81" s="691"/>
      <c r="K81" s="691"/>
      <c r="L81" s="411" t="s">
        <v>18</v>
      </c>
      <c r="M81" s="668" t="s">
        <v>90</v>
      </c>
      <c r="N81" s="668"/>
      <c r="O81" s="668"/>
      <c r="P81" s="668"/>
      <c r="Q81" s="668"/>
      <c r="R81" s="668"/>
      <c r="S81" s="668"/>
      <c r="T81" s="667"/>
      <c r="U81" s="667"/>
      <c r="X81" s="12"/>
      <c r="Y81" s="152"/>
      <c r="Z81" s="152"/>
      <c r="AA81" s="152"/>
      <c r="AB81" s="152"/>
      <c r="AC81" s="152"/>
      <c r="AD81" s="152"/>
      <c r="AE81" s="152"/>
      <c r="AF81" s="152"/>
      <c r="AG81" s="152"/>
    </row>
    <row r="83" spans="1:33" ht="30" customHeight="1">
      <c r="A83" s="671" t="str">
        <f>$A$1</f>
        <v>●●チームバレーボール体力指数　レーダーチャート</v>
      </c>
      <c r="B83" s="671"/>
      <c r="C83" s="671"/>
      <c r="D83" s="671"/>
      <c r="E83" s="671"/>
      <c r="F83" s="671"/>
      <c r="G83" s="671"/>
      <c r="H83" s="671"/>
      <c r="I83" s="671"/>
      <c r="J83" s="671"/>
      <c r="K83" s="671"/>
      <c r="L83" s="671"/>
      <c r="M83" s="671"/>
      <c r="N83" s="671"/>
      <c r="O83" s="671"/>
      <c r="P83" s="671"/>
      <c r="Q83" s="671"/>
      <c r="R83" s="671"/>
      <c r="S83" s="671"/>
      <c r="T83" s="671"/>
      <c r="U83" s="671"/>
      <c r="X83" s="25"/>
      <c r="Y83" s="25"/>
      <c r="Z83" s="25"/>
      <c r="AA83" s="25"/>
      <c r="AB83" s="25"/>
      <c r="AC83" s="25"/>
      <c r="AD83" s="25"/>
      <c r="AE83" s="25"/>
      <c r="AF83" s="25"/>
    </row>
    <row r="84" spans="1:33" ht="22.5" customHeight="1">
      <c r="A84" s="10" t="s">
        <v>10</v>
      </c>
      <c r="B84" s="672" t="str">
        <f>IF(表示変換!B8="","",表示変換!B8)</f>
        <v/>
      </c>
      <c r="C84" s="672"/>
      <c r="D84" s="9"/>
      <c r="E84" s="10" t="s">
        <v>11</v>
      </c>
      <c r="F84" s="673" t="str">
        <f>IF(表示変換!I8="","",表示変換!I8)</f>
        <v/>
      </c>
      <c r="G84" s="673"/>
      <c r="H84" s="13" t="s">
        <v>12</v>
      </c>
      <c r="I84" s="14"/>
      <c r="J84" s="13" t="s">
        <v>13</v>
      </c>
      <c r="K84" s="673" t="str">
        <f>IF(表示変換!J8="","",表示変換!J8)</f>
        <v/>
      </c>
      <c r="L84" s="673"/>
      <c r="M84" s="10" t="s">
        <v>14</v>
      </c>
      <c r="N84" s="6"/>
      <c r="O84" s="672" t="s">
        <v>15</v>
      </c>
      <c r="P84" s="672"/>
      <c r="Q84" s="672" t="str">
        <f>IF(表示変換!H8="","",表示変換!H8)</f>
        <v/>
      </c>
      <c r="R84" s="672"/>
      <c r="S84" s="674" t="str">
        <f>IF(入力!$C$4="","",入力!$C$4)</f>
        <v>2016.01.01</v>
      </c>
      <c r="T84" s="674"/>
      <c r="U84" s="9" t="s">
        <v>84</v>
      </c>
      <c r="X84" s="25"/>
      <c r="Y84" s="25"/>
      <c r="Z84" s="25"/>
      <c r="AA84" s="25"/>
      <c r="AB84" s="25"/>
      <c r="AC84" s="25"/>
      <c r="AD84" s="25"/>
      <c r="AE84" s="25"/>
      <c r="AF84" s="25"/>
    </row>
    <row r="85" spans="1:33" ht="12" customHeight="1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X85" s="25"/>
      <c r="Y85" s="25"/>
      <c r="Z85" s="25"/>
      <c r="AA85" s="25"/>
      <c r="AB85" s="25"/>
      <c r="AC85" s="25"/>
      <c r="AD85" s="25"/>
      <c r="AE85" s="25"/>
      <c r="AF85" s="25"/>
    </row>
    <row r="86" spans="1:33" ht="22.5" customHeight="1">
      <c r="A86" s="685" t="s">
        <v>5</v>
      </c>
      <c r="B86" s="688" t="s">
        <v>6</v>
      </c>
      <c r="C86" s="692" t="s">
        <v>0</v>
      </c>
      <c r="D86" s="683" t="s">
        <v>31</v>
      </c>
      <c r="E86" s="684"/>
      <c r="F86" s="683" t="s">
        <v>43</v>
      </c>
      <c r="G86" s="684"/>
      <c r="H86" s="683" t="s">
        <v>297</v>
      </c>
      <c r="I86" s="684"/>
      <c r="J86" s="683" t="s">
        <v>27</v>
      </c>
      <c r="K86" s="684"/>
      <c r="L86" s="681" t="s">
        <v>44</v>
      </c>
      <c r="M86" s="682"/>
      <c r="N86" s="681" t="s">
        <v>45</v>
      </c>
      <c r="O86" s="682"/>
      <c r="P86" s="681" t="s">
        <v>28</v>
      </c>
      <c r="Q86" s="682"/>
      <c r="R86" s="683" t="s">
        <v>32</v>
      </c>
      <c r="S86" s="684"/>
      <c r="T86" s="156" t="s">
        <v>1</v>
      </c>
      <c r="U86" s="157" t="s">
        <v>2</v>
      </c>
      <c r="X86" s="25"/>
      <c r="Y86" s="25"/>
      <c r="Z86" s="25"/>
      <c r="AA86" s="25"/>
      <c r="AB86" s="25"/>
      <c r="AC86" s="25"/>
      <c r="AD86" s="25"/>
      <c r="AE86" s="25"/>
      <c r="AF86" s="25"/>
    </row>
    <row r="87" spans="1:33">
      <c r="A87" s="686"/>
      <c r="B87" s="689"/>
      <c r="C87" s="693"/>
      <c r="D87" s="1" t="s">
        <v>3</v>
      </c>
      <c r="E87" s="3" t="s">
        <v>4</v>
      </c>
      <c r="F87" s="1" t="s">
        <v>3</v>
      </c>
      <c r="G87" s="3" t="s">
        <v>4</v>
      </c>
      <c r="H87" s="1" t="s">
        <v>3</v>
      </c>
      <c r="I87" s="3" t="s">
        <v>4</v>
      </c>
      <c r="J87" s="1" t="s">
        <v>3</v>
      </c>
      <c r="K87" s="3" t="s">
        <v>4</v>
      </c>
      <c r="L87" s="1" t="s">
        <v>3</v>
      </c>
      <c r="M87" s="3" t="s">
        <v>4</v>
      </c>
      <c r="N87" s="1" t="s">
        <v>3</v>
      </c>
      <c r="O87" s="3" t="s">
        <v>4</v>
      </c>
      <c r="P87" s="1" t="s">
        <v>3</v>
      </c>
      <c r="Q87" s="3" t="s">
        <v>4</v>
      </c>
      <c r="R87" s="1" t="s">
        <v>3</v>
      </c>
      <c r="S87" s="3" t="s">
        <v>4</v>
      </c>
      <c r="T87" s="7"/>
      <c r="U87" s="8"/>
      <c r="X87" s="25"/>
      <c r="Y87" s="25"/>
      <c r="Z87" s="25"/>
      <c r="AA87" s="25"/>
      <c r="AB87" s="25"/>
      <c r="AC87" s="25"/>
      <c r="AD87" s="25"/>
      <c r="AE87" s="25"/>
      <c r="AF87" s="25"/>
    </row>
    <row r="88" spans="1:33">
      <c r="A88" s="687"/>
      <c r="B88" s="690"/>
      <c r="C88" s="694"/>
      <c r="D88" s="2" t="str">
        <f>IF(表示変換!$N$5="","",表示変換!$N$5)</f>
        <v>sec</v>
      </c>
      <c r="E88" s="4" t="s">
        <v>7</v>
      </c>
      <c r="F88" s="2" t="str">
        <f>IF(表示変換!$O$5="","",表示変換!$O$5)</f>
        <v>sec</v>
      </c>
      <c r="G88" s="4" t="s">
        <v>7</v>
      </c>
      <c r="H88" s="2" t="str">
        <f>IF(表示変換!$P$5="","",表示変換!$P$5)</f>
        <v>m</v>
      </c>
      <c r="I88" s="4" t="s">
        <v>7</v>
      </c>
      <c r="J88" s="2" t="str">
        <f>IF(表示変換!$Q$5="","",表示変換!$Q$5)</f>
        <v>cm</v>
      </c>
      <c r="K88" s="4" t="s">
        <v>7</v>
      </c>
      <c r="L88" s="2" t="str">
        <f>IF(表示変換!$R$5="","",表示変換!$R$5)</f>
        <v>cm</v>
      </c>
      <c r="M88" s="4" t="s">
        <v>7</v>
      </c>
      <c r="N88" s="2" t="str">
        <f>IF(表示変換!$S$5="","",表示変換!$S$5)</f>
        <v>m</v>
      </c>
      <c r="O88" s="4" t="s">
        <v>7</v>
      </c>
      <c r="P88" s="2" t="str">
        <f>IF(表示変換!$T$5="","",表示変換!$T$5)</f>
        <v>回</v>
      </c>
      <c r="Q88" s="4" t="s">
        <v>7</v>
      </c>
      <c r="R88" s="2" t="str">
        <f>IF(表示変換!$U$5="","",表示変換!$U$5)</f>
        <v>m</v>
      </c>
      <c r="S88" s="4" t="s">
        <v>7</v>
      </c>
      <c r="T88" s="2" t="s">
        <v>8</v>
      </c>
      <c r="U88" s="5" t="s">
        <v>9</v>
      </c>
      <c r="X88" s="26" t="s">
        <v>16</v>
      </c>
      <c r="Y88" s="26" t="s">
        <v>17</v>
      </c>
      <c r="Z88" s="26" t="s">
        <v>276</v>
      </c>
      <c r="AA88" s="26" t="s">
        <v>24</v>
      </c>
      <c r="AB88" s="26" t="s">
        <v>59</v>
      </c>
      <c r="AC88" s="26" t="s">
        <v>51</v>
      </c>
      <c r="AD88" s="26" t="s">
        <v>62</v>
      </c>
      <c r="AE88" s="11" t="s">
        <v>61</v>
      </c>
      <c r="AF88" s="25"/>
    </row>
    <row r="89" spans="1:33">
      <c r="A89" s="17" t="str">
        <f>IF(入力!$C$4="","",入力!$C$4)</f>
        <v>2016.01.01</v>
      </c>
      <c r="B89" s="20">
        <f>IF(表示変換!A8="","",表示変換!A8)</f>
        <v>3</v>
      </c>
      <c r="C89" s="18" t="str">
        <f>IF(表示変換!B8="","",表示変換!B8)</f>
        <v/>
      </c>
      <c r="D89" s="21" t="str">
        <f>IF(特定項目一覧_30!G8="","",特定項目一覧_30!G8)</f>
        <v/>
      </c>
      <c r="E89" s="27" t="str">
        <f>IF(特定項目一覧_30!H8="","",特定項目一覧_30!H8)</f>
        <v/>
      </c>
      <c r="F89" s="21" t="str">
        <f>IF(特定項目一覧_30!I8="","",特定項目一覧_30!I8)</f>
        <v/>
      </c>
      <c r="G89" s="22" t="str">
        <f>IF(特定項目一覧_30!J8="","",特定項目一覧_30!J8)</f>
        <v/>
      </c>
      <c r="H89" s="29" t="str">
        <f>IF(特定項目一覧_30!K8="","",特定項目一覧_30!K8)</f>
        <v/>
      </c>
      <c r="I89" s="27" t="str">
        <f>IF(特定項目一覧_30!L8="","",特定項目一覧_30!L8)</f>
        <v/>
      </c>
      <c r="J89" s="20" t="str">
        <f>IF(特定項目一覧_30!M8="","",特定項目一覧_30!M8)</f>
        <v/>
      </c>
      <c r="K89" s="22" t="str">
        <f>IF(特定項目一覧_30!N8="","",特定項目一覧_30!N8)</f>
        <v/>
      </c>
      <c r="L89" s="27" t="str">
        <f>IF(特定項目一覧_30!O8="","",特定項目一覧_30!O8)</f>
        <v/>
      </c>
      <c r="M89" s="22" t="str">
        <f>IF(特定項目一覧_30!P8="","",特定項目一覧_30!P8)</f>
        <v/>
      </c>
      <c r="N89" s="155" t="str">
        <f>IF(特定項目一覧_30!Q8="","",特定項目一覧_30!Q8)</f>
        <v/>
      </c>
      <c r="O89" s="22" t="str">
        <f>IF(特定項目一覧_30!R8="","",特定項目一覧_30!R8)</f>
        <v/>
      </c>
      <c r="P89" s="27" t="str">
        <f>IF(特定項目一覧_30!S8="","",特定項目一覧_30!S8)</f>
        <v/>
      </c>
      <c r="Q89" s="22" t="str">
        <f>IF(特定項目一覧_30!T8="","",特定項目一覧_30!T8)</f>
        <v/>
      </c>
      <c r="R89" s="27" t="str">
        <f>IF(特定項目一覧_30!U8="","",特定項目一覧_30!U8)</f>
        <v/>
      </c>
      <c r="S89" s="22" t="str">
        <f>IF(特定項目一覧_30!V8="","",特定項目一覧_30!V8)</f>
        <v/>
      </c>
      <c r="T89" s="20" t="str">
        <f>IF(特定項目一覧_30!W8="","",特定項目一覧_30!W8)</f>
        <v/>
      </c>
      <c r="U89" s="153" t="str">
        <f>IF(特定項目一覧_30!X8="","",特定項目一覧_30!X8)</f>
        <v/>
      </c>
      <c r="W89" s="19" t="str">
        <f>IF(入力!$C$4="","",入力!$C$4)</f>
        <v>2016.01.01</v>
      </c>
      <c r="X89" s="30" t="str">
        <f>E89</f>
        <v/>
      </c>
      <c r="Y89" s="30" t="str">
        <f>G89</f>
        <v/>
      </c>
      <c r="Z89" s="30" t="str">
        <f>I89</f>
        <v/>
      </c>
      <c r="AA89" s="30" t="str">
        <f>K89</f>
        <v/>
      </c>
      <c r="AB89" s="30" t="str">
        <f>M89</f>
        <v/>
      </c>
      <c r="AC89" s="30" t="str">
        <f>O89</f>
        <v/>
      </c>
      <c r="AD89" s="30" t="str">
        <f>Q89</f>
        <v/>
      </c>
      <c r="AE89" s="30" t="str">
        <f>S89</f>
        <v/>
      </c>
      <c r="AF89" s="25"/>
    </row>
    <row r="90" spans="1:33">
      <c r="A90" s="66"/>
      <c r="B90" s="67"/>
      <c r="C90" s="68"/>
      <c r="D90" s="69"/>
      <c r="E90" s="70"/>
      <c r="F90" s="71"/>
      <c r="G90" s="72"/>
      <c r="H90" s="73"/>
      <c r="I90" s="70"/>
      <c r="J90" s="71"/>
      <c r="K90" s="72"/>
      <c r="L90" s="69"/>
      <c r="M90" s="70"/>
      <c r="N90" s="71"/>
      <c r="O90" s="72"/>
      <c r="P90" s="69"/>
      <c r="Q90" s="70"/>
      <c r="R90" s="67"/>
      <c r="S90" s="72"/>
      <c r="T90" s="73"/>
      <c r="U90" s="72"/>
      <c r="W90" s="19"/>
      <c r="X90" s="23"/>
      <c r="Y90" s="23"/>
      <c r="Z90" s="23"/>
      <c r="AA90" s="23"/>
      <c r="AB90" s="23"/>
      <c r="AC90" s="23"/>
      <c r="AD90" s="23"/>
      <c r="AE90" s="23"/>
      <c r="AF90" s="25"/>
    </row>
    <row r="91" spans="1:33">
      <c r="A91" s="74"/>
      <c r="B91" s="67"/>
      <c r="C91" s="72"/>
      <c r="D91" s="71"/>
      <c r="E91" s="72"/>
      <c r="F91" s="71"/>
      <c r="G91" s="72"/>
      <c r="H91" s="67"/>
      <c r="I91" s="72"/>
      <c r="J91" s="71"/>
      <c r="K91" s="72"/>
      <c r="L91" s="71"/>
      <c r="M91" s="72"/>
      <c r="N91" s="71"/>
      <c r="O91" s="72"/>
      <c r="P91" s="71"/>
      <c r="Q91" s="72"/>
      <c r="R91" s="67"/>
      <c r="S91" s="72"/>
      <c r="T91" s="67"/>
      <c r="U91" s="72"/>
      <c r="W91" s="19"/>
      <c r="X91" s="23"/>
      <c r="Y91" s="23"/>
      <c r="Z91" s="23"/>
      <c r="AA91" s="23"/>
      <c r="AB91" s="23"/>
      <c r="AC91" s="23"/>
      <c r="AD91" s="23"/>
      <c r="AE91" s="23"/>
      <c r="AF91" s="25"/>
    </row>
    <row r="92" spans="1:33">
      <c r="A92" s="74"/>
      <c r="B92" s="75"/>
      <c r="C92" s="76"/>
      <c r="D92" s="71"/>
      <c r="E92" s="70"/>
      <c r="F92" s="71"/>
      <c r="G92" s="72"/>
      <c r="H92" s="73"/>
      <c r="I92" s="70"/>
      <c r="J92" s="71"/>
      <c r="K92" s="72"/>
      <c r="L92" s="69"/>
      <c r="M92" s="70"/>
      <c r="N92" s="71"/>
      <c r="O92" s="72"/>
      <c r="P92" s="69"/>
      <c r="Q92" s="70"/>
      <c r="R92" s="67"/>
      <c r="S92" s="72"/>
      <c r="T92" s="73"/>
      <c r="U92" s="72"/>
      <c r="X92" s="25"/>
      <c r="Y92" s="25"/>
      <c r="Z92" s="25"/>
      <c r="AA92" s="25"/>
      <c r="AB92" s="25"/>
      <c r="AC92" s="25"/>
      <c r="AD92" s="25"/>
      <c r="AE92" s="25"/>
      <c r="AF92" s="25"/>
    </row>
    <row r="93" spans="1:33">
      <c r="A93" s="15"/>
      <c r="B93" s="15"/>
      <c r="C93" s="15"/>
      <c r="D93" s="15"/>
      <c r="E93" s="15"/>
      <c r="F93" s="15"/>
      <c r="G93" s="15"/>
      <c r="H93" s="15"/>
      <c r="I93" s="15"/>
      <c r="J93" s="15"/>
      <c r="K93" s="15"/>
      <c r="L93" s="15"/>
      <c r="M93" s="15"/>
      <c r="N93" s="15"/>
      <c r="O93" s="15"/>
      <c r="P93" s="15"/>
      <c r="Q93" s="15"/>
      <c r="R93" s="15"/>
      <c r="S93" s="15"/>
      <c r="T93" s="15"/>
      <c r="U93" s="15"/>
      <c r="X93" s="25"/>
      <c r="Y93" s="25"/>
      <c r="Z93" s="25"/>
      <c r="AA93" s="25"/>
      <c r="AB93" s="25"/>
      <c r="AC93" s="25"/>
      <c r="AD93" s="25"/>
      <c r="AE93" s="25"/>
      <c r="AF93" s="25"/>
    </row>
    <row r="94" spans="1:33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X94" s="25"/>
      <c r="Y94" s="25"/>
      <c r="Z94" s="25"/>
      <c r="AA94" s="25"/>
      <c r="AB94" s="25"/>
      <c r="AC94" s="25"/>
      <c r="AD94" s="25"/>
      <c r="AE94" s="25"/>
      <c r="AF94" s="25"/>
    </row>
    <row r="95" spans="1:33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X95" s="25"/>
      <c r="Y95" s="25"/>
      <c r="Z95" s="25"/>
      <c r="AA95" s="25"/>
      <c r="AB95" s="25"/>
      <c r="AC95" s="25"/>
      <c r="AD95" s="25"/>
      <c r="AE95" s="25"/>
      <c r="AF95" s="25"/>
    </row>
    <row r="96" spans="1:33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16"/>
      <c r="N96" s="6"/>
      <c r="O96" s="6"/>
      <c r="P96" s="6"/>
      <c r="Q96" s="6"/>
      <c r="R96" s="6"/>
      <c r="S96" s="6"/>
      <c r="T96" s="6"/>
      <c r="U96" s="6"/>
      <c r="X96" s="25"/>
      <c r="Y96" s="25"/>
      <c r="Z96" s="25"/>
      <c r="AA96" s="25"/>
      <c r="AB96" s="25"/>
      <c r="AC96" s="25"/>
      <c r="AD96" s="25"/>
      <c r="AE96" s="25"/>
      <c r="AF96" s="25"/>
    </row>
    <row r="97" spans="1:32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X97" s="25"/>
      <c r="Y97" s="25"/>
      <c r="Z97" s="25"/>
      <c r="AA97" s="25"/>
      <c r="AB97" s="25"/>
      <c r="AC97" s="25"/>
      <c r="AD97" s="25"/>
      <c r="AE97" s="25"/>
      <c r="AF97" s="25"/>
    </row>
    <row r="98" spans="1:32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X98" s="25"/>
      <c r="Y98" s="25"/>
      <c r="Z98" s="25"/>
      <c r="AA98" s="25"/>
      <c r="AB98" s="25"/>
      <c r="AC98" s="25"/>
      <c r="AD98" s="25"/>
      <c r="AE98" s="25"/>
      <c r="AF98" s="25"/>
    </row>
    <row r="99" spans="1:32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X99" s="25"/>
      <c r="Y99" s="25"/>
      <c r="Z99" s="25"/>
      <c r="AA99" s="25"/>
      <c r="AB99" s="25"/>
      <c r="AC99" s="25"/>
      <c r="AD99" s="25"/>
      <c r="AE99" s="25"/>
      <c r="AF99" s="25"/>
    </row>
    <row r="100" spans="1:32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X100" s="25"/>
      <c r="Y100" s="25"/>
      <c r="Z100" s="25"/>
      <c r="AA100" s="25"/>
      <c r="AB100" s="25"/>
      <c r="AC100" s="25"/>
      <c r="AD100" s="25"/>
      <c r="AE100" s="25"/>
      <c r="AF100" s="25"/>
    </row>
    <row r="101" spans="1:32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X101" s="25"/>
      <c r="Y101" s="25"/>
      <c r="Z101" s="25"/>
      <c r="AA101" s="25"/>
      <c r="AB101" s="25"/>
      <c r="AC101" s="25"/>
      <c r="AD101" s="25"/>
      <c r="AE101" s="25"/>
      <c r="AF101" s="25"/>
    </row>
    <row r="102" spans="1:32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X102" s="12" t="s">
        <v>21</v>
      </c>
      <c r="Y102" s="12" t="s">
        <v>78</v>
      </c>
      <c r="Z102" s="12" t="s">
        <v>22</v>
      </c>
      <c r="AA102" s="25"/>
      <c r="AB102" s="25"/>
      <c r="AC102" s="25"/>
      <c r="AD102" s="25"/>
      <c r="AE102" s="25"/>
      <c r="AF102" s="25"/>
    </row>
    <row r="103" spans="1:32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W103" s="19" t="str">
        <f>IF(入力!$C$4="","",入力!$C$4)</f>
        <v>2016.01.01</v>
      </c>
      <c r="X103" s="24" t="str">
        <f>IF(特定項目一覧_30!AL8="","",特定項目一覧_30!AL8)</f>
        <v/>
      </c>
      <c r="Y103" s="31" t="str">
        <f>IF(特定項目一覧_30!AK8="","",特定項目一覧_30!AK8)</f>
        <v/>
      </c>
      <c r="Z103" s="32" t="str">
        <f>IF(特定項目一覧_30!AM8="","",特定項目一覧_30!AM8)</f>
        <v/>
      </c>
      <c r="AA103" s="25"/>
      <c r="AB103" s="25"/>
      <c r="AC103" s="25"/>
      <c r="AD103" s="25"/>
      <c r="AE103" s="25"/>
      <c r="AF103" s="25"/>
    </row>
    <row r="104" spans="1:32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W104" s="19"/>
      <c r="X104" s="24"/>
      <c r="Y104" s="24"/>
      <c r="Z104" s="24"/>
      <c r="AA104" s="25"/>
      <c r="AB104" s="25"/>
      <c r="AC104" s="25"/>
      <c r="AD104" s="25"/>
      <c r="AE104" s="25"/>
      <c r="AF104" s="25"/>
    </row>
    <row r="105" spans="1:32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W105" s="19"/>
      <c r="X105" s="34"/>
      <c r="Y105" s="34"/>
      <c r="Z105" s="35"/>
      <c r="AA105" s="25"/>
      <c r="AB105" s="25"/>
      <c r="AC105" s="25"/>
      <c r="AD105" s="25"/>
      <c r="AE105" s="25"/>
      <c r="AF105" s="25"/>
    </row>
    <row r="106" spans="1:32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X106" s="25"/>
      <c r="Y106" s="25"/>
      <c r="Z106" s="25"/>
      <c r="AA106" s="25"/>
      <c r="AB106" s="25"/>
      <c r="AC106" s="25"/>
      <c r="AD106" s="25"/>
      <c r="AE106" s="25"/>
      <c r="AF106" s="25"/>
    </row>
    <row r="107" spans="1:32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X107" s="25"/>
      <c r="Y107" s="25"/>
      <c r="Z107" s="25"/>
      <c r="AA107" s="25"/>
      <c r="AB107" s="25"/>
      <c r="AC107" s="25"/>
      <c r="AD107" s="25"/>
      <c r="AE107" s="25"/>
      <c r="AF107" s="25"/>
    </row>
    <row r="108" spans="1:32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X108" s="25"/>
      <c r="Y108" s="25"/>
      <c r="Z108" s="25"/>
      <c r="AA108" s="25"/>
      <c r="AB108" s="25"/>
      <c r="AC108" s="25"/>
      <c r="AD108" s="25"/>
      <c r="AE108" s="25"/>
      <c r="AF108" s="25"/>
    </row>
    <row r="109" spans="1:32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X109" s="25"/>
      <c r="Y109" s="25"/>
      <c r="Z109" s="25"/>
      <c r="AA109" s="25"/>
      <c r="AB109" s="25"/>
      <c r="AC109" s="25"/>
      <c r="AD109" s="25"/>
      <c r="AE109" s="25"/>
      <c r="AF109" s="25"/>
    </row>
    <row r="110" spans="1:32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X110" s="25"/>
      <c r="Y110" s="25"/>
      <c r="Z110" s="25"/>
      <c r="AA110" s="25"/>
      <c r="AB110" s="25"/>
      <c r="AC110" s="25"/>
      <c r="AD110" s="25"/>
      <c r="AE110" s="25"/>
      <c r="AF110" s="25"/>
    </row>
    <row r="111" spans="1:32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X111" s="25"/>
      <c r="Y111" s="25"/>
      <c r="Z111" s="25"/>
      <c r="AA111" s="25"/>
      <c r="AB111" s="25"/>
      <c r="AC111" s="25"/>
      <c r="AD111" s="25"/>
      <c r="AE111" s="25"/>
      <c r="AF111" s="25"/>
    </row>
    <row r="112" spans="1:32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X112" s="25"/>
      <c r="Y112" s="25"/>
      <c r="Z112" s="25"/>
      <c r="AA112" s="25"/>
      <c r="AB112" s="25"/>
      <c r="AC112" s="25"/>
      <c r="AD112" s="25"/>
      <c r="AE112" s="25"/>
      <c r="AF112" s="25"/>
    </row>
    <row r="113" spans="1:33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X113" s="25"/>
      <c r="Y113" s="25"/>
      <c r="Z113" s="25"/>
      <c r="AA113" s="25"/>
      <c r="AB113" s="25"/>
      <c r="AC113" s="25"/>
      <c r="AD113" s="25"/>
      <c r="AE113" s="25"/>
      <c r="AF113" s="25"/>
    </row>
    <row r="114" spans="1:33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X114" s="25"/>
      <c r="Y114" s="25"/>
      <c r="Z114" s="25"/>
      <c r="AA114" s="25"/>
      <c r="AB114" s="25"/>
      <c r="AC114" s="25"/>
      <c r="AD114" s="25"/>
      <c r="AE114" s="25"/>
      <c r="AF114" s="25"/>
    </row>
    <row r="115" spans="1:33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X115" s="25"/>
      <c r="Y115" s="25"/>
      <c r="Z115" s="25"/>
      <c r="AA115" s="25"/>
      <c r="AB115" s="25"/>
      <c r="AC115" s="25"/>
      <c r="AD115" s="25"/>
      <c r="AE115" s="25"/>
      <c r="AF115" s="25"/>
    </row>
    <row r="116" spans="1:33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X116" s="25" t="s">
        <v>270</v>
      </c>
      <c r="Y116" s="25"/>
      <c r="Z116" s="25"/>
      <c r="AA116" s="25"/>
      <c r="AB116" s="25"/>
      <c r="AC116" s="25"/>
      <c r="AD116" s="25"/>
      <c r="AE116" s="25"/>
      <c r="AF116" s="25"/>
    </row>
    <row r="117" spans="1:33">
      <c r="X117" s="458" t="str">
        <f>IF(全体項目一覧_30!AN66="","",全体項目一覧_30!AN66)</f>
        <v/>
      </c>
      <c r="Y117" s="25"/>
      <c r="Z117" s="25"/>
      <c r="AA117" s="25"/>
      <c r="AB117" s="25"/>
      <c r="AC117" s="25"/>
      <c r="AD117" s="25"/>
      <c r="AE117" s="25"/>
      <c r="AF117" s="25"/>
    </row>
    <row r="118" spans="1:33">
      <c r="X118" s="25"/>
      <c r="Y118" s="25"/>
      <c r="Z118" s="25"/>
      <c r="AA118" s="25"/>
      <c r="AB118" s="25"/>
      <c r="AC118" s="25"/>
      <c r="AD118" s="25"/>
      <c r="AE118" s="25"/>
      <c r="AF118" s="25"/>
    </row>
    <row r="119" spans="1:33">
      <c r="X119" s="25"/>
      <c r="Y119" s="25"/>
      <c r="Z119" s="25"/>
      <c r="AA119" s="25"/>
      <c r="AB119" s="25"/>
      <c r="AC119" s="25"/>
      <c r="AD119" s="25"/>
      <c r="AE119" s="25"/>
      <c r="AF119" s="25"/>
    </row>
    <row r="120" spans="1:33">
      <c r="A120" s="675"/>
      <c r="B120" s="676"/>
      <c r="C120" s="676"/>
      <c r="D120" s="676"/>
      <c r="E120" s="676"/>
      <c r="F120" s="676"/>
      <c r="G120" s="676"/>
      <c r="H120" s="676"/>
      <c r="I120" s="676"/>
      <c r="J120" s="676"/>
      <c r="K120" s="677"/>
      <c r="L120" s="12" t="s">
        <v>18</v>
      </c>
      <c r="M120" s="669" t="s">
        <v>29</v>
      </c>
      <c r="N120" s="669"/>
      <c r="O120" s="669"/>
      <c r="P120" s="669"/>
      <c r="Q120" s="669"/>
      <c r="R120" s="669"/>
      <c r="S120" s="669"/>
      <c r="T120" s="670" t="s">
        <v>269</v>
      </c>
      <c r="U120" s="670"/>
      <c r="X120" s="12"/>
      <c r="Y120" s="669"/>
      <c r="Z120" s="669"/>
      <c r="AA120" s="669"/>
      <c r="AB120" s="669"/>
      <c r="AC120" s="669"/>
      <c r="AD120" s="669"/>
      <c r="AE120" s="669"/>
      <c r="AF120" s="669"/>
      <c r="AG120" s="669"/>
    </row>
    <row r="121" spans="1:33">
      <c r="A121" s="678"/>
      <c r="B121" s="679"/>
      <c r="C121" s="679"/>
      <c r="D121" s="679"/>
      <c r="E121" s="679"/>
      <c r="F121" s="679"/>
      <c r="G121" s="679"/>
      <c r="H121" s="679"/>
      <c r="I121" s="679"/>
      <c r="J121" s="679"/>
      <c r="K121" s="680"/>
      <c r="L121" s="12" t="s">
        <v>18</v>
      </c>
      <c r="M121" s="665" t="s">
        <v>30</v>
      </c>
      <c r="N121" s="665"/>
      <c r="O121" s="665"/>
      <c r="P121" s="665"/>
      <c r="Q121" s="665"/>
      <c r="R121" s="665"/>
      <c r="S121" s="665"/>
      <c r="T121" s="666" t="str">
        <f>X117</f>
        <v/>
      </c>
      <c r="U121" s="667"/>
      <c r="X121" s="12"/>
      <c r="Y121" s="665"/>
      <c r="Z121" s="665"/>
      <c r="AA121" s="665"/>
      <c r="AB121" s="665"/>
      <c r="AC121" s="665"/>
      <c r="AD121" s="665"/>
      <c r="AE121" s="665"/>
      <c r="AF121" s="665"/>
      <c r="AG121" s="665"/>
    </row>
    <row r="122" spans="1:33" ht="14.25">
      <c r="A122" s="691" t="str">
        <f>$A$40</f>
        <v>フォーマット作成者　：　Komuro Consulting Group　小室匡史</v>
      </c>
      <c r="B122" s="691"/>
      <c r="C122" s="691"/>
      <c r="D122" s="691"/>
      <c r="E122" s="691"/>
      <c r="F122" s="691"/>
      <c r="G122" s="691"/>
      <c r="H122" s="691"/>
      <c r="I122" s="691"/>
      <c r="J122" s="691"/>
      <c r="K122" s="691"/>
      <c r="L122" s="411" t="s">
        <v>18</v>
      </c>
      <c r="M122" s="668" t="s">
        <v>90</v>
      </c>
      <c r="N122" s="668"/>
      <c r="O122" s="668"/>
      <c r="P122" s="668"/>
      <c r="Q122" s="668"/>
      <c r="R122" s="668"/>
      <c r="S122" s="668"/>
      <c r="T122" s="667"/>
      <c r="U122" s="667"/>
      <c r="X122" s="12"/>
      <c r="Y122" s="668"/>
      <c r="Z122" s="668"/>
      <c r="AA122" s="668"/>
      <c r="AB122" s="668"/>
      <c r="AC122" s="668"/>
      <c r="AD122" s="668"/>
      <c r="AE122" s="668"/>
      <c r="AF122" s="668"/>
      <c r="AG122" s="668"/>
    </row>
    <row r="124" spans="1:33" ht="30" customHeight="1">
      <c r="A124" s="671" t="str">
        <f>$A$1</f>
        <v>●●チームバレーボール体力指数　レーダーチャート</v>
      </c>
      <c r="B124" s="671"/>
      <c r="C124" s="671"/>
      <c r="D124" s="671"/>
      <c r="E124" s="671"/>
      <c r="F124" s="671"/>
      <c r="G124" s="671"/>
      <c r="H124" s="671"/>
      <c r="I124" s="671"/>
      <c r="J124" s="671"/>
      <c r="K124" s="671"/>
      <c r="L124" s="671"/>
      <c r="M124" s="671"/>
      <c r="N124" s="671"/>
      <c r="O124" s="671"/>
      <c r="P124" s="671"/>
      <c r="Q124" s="671"/>
      <c r="R124" s="671"/>
      <c r="S124" s="671"/>
      <c r="T124" s="671"/>
      <c r="U124" s="671"/>
      <c r="X124" s="25"/>
      <c r="Y124" s="25"/>
      <c r="Z124" s="25"/>
      <c r="AA124" s="25"/>
      <c r="AB124" s="25"/>
      <c r="AC124" s="25"/>
      <c r="AD124" s="25"/>
      <c r="AE124" s="25"/>
      <c r="AF124" s="25"/>
    </row>
    <row r="125" spans="1:33" ht="22.5" customHeight="1">
      <c r="A125" s="10" t="s">
        <v>10</v>
      </c>
      <c r="B125" s="672" t="str">
        <f>IF(表示変換!B9="","",表示変換!B9)</f>
        <v/>
      </c>
      <c r="C125" s="672"/>
      <c r="D125" s="9"/>
      <c r="E125" s="10" t="s">
        <v>11</v>
      </c>
      <c r="F125" s="673" t="str">
        <f>IF(表示変換!I9="","",表示変換!I9)</f>
        <v/>
      </c>
      <c r="G125" s="673"/>
      <c r="H125" s="13" t="s">
        <v>12</v>
      </c>
      <c r="I125" s="14"/>
      <c r="J125" s="13" t="s">
        <v>13</v>
      </c>
      <c r="K125" s="673" t="str">
        <f>IF(表示変換!J9="","",表示変換!J9)</f>
        <v/>
      </c>
      <c r="L125" s="673"/>
      <c r="M125" s="10" t="s">
        <v>14</v>
      </c>
      <c r="N125" s="6"/>
      <c r="O125" s="672" t="s">
        <v>15</v>
      </c>
      <c r="P125" s="672"/>
      <c r="Q125" s="672" t="str">
        <f>IF(表示変換!H9="","",表示変換!H9)</f>
        <v/>
      </c>
      <c r="R125" s="672"/>
      <c r="S125" s="674" t="str">
        <f>IF(入力!$C$4="","",入力!$C$4)</f>
        <v>2016.01.01</v>
      </c>
      <c r="T125" s="674"/>
      <c r="U125" s="9" t="s">
        <v>84</v>
      </c>
      <c r="X125" s="25"/>
      <c r="Y125" s="25"/>
      <c r="Z125" s="25"/>
      <c r="AA125" s="25"/>
      <c r="AB125" s="25"/>
      <c r="AC125" s="25"/>
      <c r="AD125" s="25"/>
      <c r="AE125" s="25"/>
      <c r="AF125" s="25"/>
    </row>
    <row r="126" spans="1:33" ht="12" customHeight="1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X126" s="25"/>
      <c r="Y126" s="25"/>
      <c r="Z126" s="25"/>
      <c r="AA126" s="25"/>
      <c r="AB126" s="25"/>
      <c r="AC126" s="25"/>
      <c r="AD126" s="25"/>
      <c r="AE126" s="25"/>
      <c r="AF126" s="25"/>
    </row>
    <row r="127" spans="1:33" ht="22.5" customHeight="1">
      <c r="A127" s="685" t="s">
        <v>5</v>
      </c>
      <c r="B127" s="688" t="s">
        <v>6</v>
      </c>
      <c r="C127" s="692" t="s">
        <v>0</v>
      </c>
      <c r="D127" s="683" t="s">
        <v>85</v>
      </c>
      <c r="E127" s="684"/>
      <c r="F127" s="683" t="s">
        <v>86</v>
      </c>
      <c r="G127" s="684"/>
      <c r="H127" s="683" t="s">
        <v>297</v>
      </c>
      <c r="I127" s="684"/>
      <c r="J127" s="683" t="s">
        <v>27</v>
      </c>
      <c r="K127" s="684"/>
      <c r="L127" s="681" t="s">
        <v>87</v>
      </c>
      <c r="M127" s="682"/>
      <c r="N127" s="681" t="s">
        <v>88</v>
      </c>
      <c r="O127" s="682"/>
      <c r="P127" s="681" t="s">
        <v>28</v>
      </c>
      <c r="Q127" s="682"/>
      <c r="R127" s="683" t="s">
        <v>89</v>
      </c>
      <c r="S127" s="684"/>
      <c r="T127" s="156" t="s">
        <v>1</v>
      </c>
      <c r="U127" s="157" t="s">
        <v>2</v>
      </c>
      <c r="X127" s="25"/>
      <c r="Y127" s="25"/>
      <c r="Z127" s="25"/>
      <c r="AA127" s="25"/>
      <c r="AB127" s="25"/>
      <c r="AC127" s="25"/>
      <c r="AD127" s="25"/>
      <c r="AE127" s="25"/>
      <c r="AF127" s="25"/>
    </row>
    <row r="128" spans="1:33">
      <c r="A128" s="686"/>
      <c r="B128" s="689"/>
      <c r="C128" s="693"/>
      <c r="D128" s="1" t="s">
        <v>3</v>
      </c>
      <c r="E128" s="3" t="s">
        <v>4</v>
      </c>
      <c r="F128" s="1" t="s">
        <v>3</v>
      </c>
      <c r="G128" s="3" t="s">
        <v>4</v>
      </c>
      <c r="H128" s="1" t="s">
        <v>3</v>
      </c>
      <c r="I128" s="3" t="s">
        <v>4</v>
      </c>
      <c r="J128" s="1" t="s">
        <v>3</v>
      </c>
      <c r="K128" s="3" t="s">
        <v>4</v>
      </c>
      <c r="L128" s="1" t="s">
        <v>3</v>
      </c>
      <c r="M128" s="3" t="s">
        <v>4</v>
      </c>
      <c r="N128" s="1" t="s">
        <v>3</v>
      </c>
      <c r="O128" s="3" t="s">
        <v>4</v>
      </c>
      <c r="P128" s="1" t="s">
        <v>3</v>
      </c>
      <c r="Q128" s="3" t="s">
        <v>4</v>
      </c>
      <c r="R128" s="1" t="s">
        <v>3</v>
      </c>
      <c r="S128" s="3" t="s">
        <v>4</v>
      </c>
      <c r="T128" s="7"/>
      <c r="U128" s="8"/>
      <c r="X128" s="25"/>
      <c r="Y128" s="25"/>
      <c r="Z128" s="25"/>
      <c r="AA128" s="25"/>
      <c r="AB128" s="25"/>
      <c r="AC128" s="25"/>
      <c r="AD128" s="25"/>
      <c r="AE128" s="25"/>
      <c r="AF128" s="25"/>
    </row>
    <row r="129" spans="1:32">
      <c r="A129" s="687"/>
      <c r="B129" s="690"/>
      <c r="C129" s="694"/>
      <c r="D129" s="2" t="str">
        <f>IF(表示変換!$N$5="","",表示変換!$N$5)</f>
        <v>sec</v>
      </c>
      <c r="E129" s="4" t="s">
        <v>7</v>
      </c>
      <c r="F129" s="2" t="str">
        <f>IF(表示変換!$O$5="","",表示変換!$O$5)</f>
        <v>sec</v>
      </c>
      <c r="G129" s="4" t="s">
        <v>7</v>
      </c>
      <c r="H129" s="2" t="str">
        <f>IF(表示変換!$P$5="","",表示変換!$P$5)</f>
        <v>m</v>
      </c>
      <c r="I129" s="4" t="s">
        <v>7</v>
      </c>
      <c r="J129" s="2" t="str">
        <f>IF(表示変換!$Q$5="","",表示変換!$Q$5)</f>
        <v>cm</v>
      </c>
      <c r="K129" s="4" t="s">
        <v>7</v>
      </c>
      <c r="L129" s="2" t="str">
        <f>IF(表示変換!$R$5="","",表示変換!$R$5)</f>
        <v>cm</v>
      </c>
      <c r="M129" s="4" t="s">
        <v>7</v>
      </c>
      <c r="N129" s="2" t="str">
        <f>IF(表示変換!$S$5="","",表示変換!$S$5)</f>
        <v>m</v>
      </c>
      <c r="O129" s="4" t="s">
        <v>7</v>
      </c>
      <c r="P129" s="2" t="str">
        <f>IF(表示変換!$T$5="","",表示変換!$T$5)</f>
        <v>回</v>
      </c>
      <c r="Q129" s="4" t="s">
        <v>7</v>
      </c>
      <c r="R129" s="2" t="str">
        <f>IF(表示変換!$U$5="","",表示変換!$U$5)</f>
        <v>m</v>
      </c>
      <c r="S129" s="4" t="s">
        <v>7</v>
      </c>
      <c r="T129" s="2" t="s">
        <v>8</v>
      </c>
      <c r="U129" s="5" t="s">
        <v>9</v>
      </c>
      <c r="X129" s="26" t="s">
        <v>16</v>
      </c>
      <c r="Y129" s="26" t="s">
        <v>17</v>
      </c>
      <c r="Z129" s="26" t="s">
        <v>276</v>
      </c>
      <c r="AA129" s="26" t="s">
        <v>24</v>
      </c>
      <c r="AB129" s="26" t="s">
        <v>59</v>
      </c>
      <c r="AC129" s="26" t="s">
        <v>51</v>
      </c>
      <c r="AD129" s="26" t="s">
        <v>62</v>
      </c>
      <c r="AE129" s="11" t="s">
        <v>61</v>
      </c>
      <c r="AF129" s="25"/>
    </row>
    <row r="130" spans="1:32">
      <c r="A130" s="17" t="str">
        <f>IF(入力!$C$4="","",入力!$C$4)</f>
        <v>2016.01.01</v>
      </c>
      <c r="B130" s="20">
        <f>IF(表示変換!A9="","",表示変換!A9)</f>
        <v>4</v>
      </c>
      <c r="C130" s="18" t="str">
        <f>IF(表示変換!B9="","",表示変換!B9)</f>
        <v/>
      </c>
      <c r="D130" s="21" t="str">
        <f>IF(特定項目一覧_30!G9="","",特定項目一覧_30!G9)</f>
        <v/>
      </c>
      <c r="E130" s="27" t="str">
        <f>IF(特定項目一覧_30!H9="","",特定項目一覧_30!H9)</f>
        <v/>
      </c>
      <c r="F130" s="21" t="str">
        <f>IF(特定項目一覧_30!I9="","",特定項目一覧_30!I9)</f>
        <v/>
      </c>
      <c r="G130" s="22" t="str">
        <f>IF(特定項目一覧_30!J9="","",特定項目一覧_30!J9)</f>
        <v/>
      </c>
      <c r="H130" s="29" t="str">
        <f>IF(特定項目一覧_30!K9="","",特定項目一覧_30!K9)</f>
        <v/>
      </c>
      <c r="I130" s="27" t="str">
        <f>IF(特定項目一覧_30!L9="","",特定項目一覧_30!L9)</f>
        <v/>
      </c>
      <c r="J130" s="20" t="str">
        <f>IF(特定項目一覧_30!M9="","",特定項目一覧_30!M9)</f>
        <v/>
      </c>
      <c r="K130" s="22" t="str">
        <f>IF(特定項目一覧_30!N9="","",特定項目一覧_30!N9)</f>
        <v/>
      </c>
      <c r="L130" s="28" t="str">
        <f>IF(特定項目一覧_30!O9="","",特定項目一覧_30!O9)</f>
        <v/>
      </c>
      <c r="M130" s="27" t="str">
        <f>IF(特定項目一覧_30!P9="","",特定項目一覧_30!P9)</f>
        <v/>
      </c>
      <c r="N130" s="21" t="str">
        <f>IF(特定項目一覧_30!Q9="","",特定項目一覧_30!Q9)</f>
        <v/>
      </c>
      <c r="O130" s="22" t="str">
        <f>IF(特定項目一覧_30!R9="","",特定項目一覧_30!R9)</f>
        <v/>
      </c>
      <c r="P130" s="28" t="str">
        <f>IF(特定項目一覧_30!S9="","",特定項目一覧_30!S9)</f>
        <v/>
      </c>
      <c r="Q130" s="27" t="str">
        <f>IF(特定項目一覧_30!T9="","",特定項目一覧_30!T9)</f>
        <v/>
      </c>
      <c r="R130" s="20" t="str">
        <f>IF(特定項目一覧_30!U9="","",特定項目一覧_30!U9)</f>
        <v/>
      </c>
      <c r="S130" s="22" t="str">
        <f>IF(特定項目一覧_30!V9="","",特定項目一覧_30!V9)</f>
        <v/>
      </c>
      <c r="T130" s="28" t="str">
        <f>IF(特定項目一覧_30!W9="","",特定項目一覧_30!W9)</f>
        <v/>
      </c>
      <c r="U130" s="22" t="str">
        <f>IF(特定項目一覧_30!X9="","",特定項目一覧_30!X9)</f>
        <v/>
      </c>
      <c r="W130" s="19" t="str">
        <f>IF(入力!$C$4="","",入力!$C$4)</f>
        <v>2016.01.01</v>
      </c>
      <c r="X130" s="30" t="str">
        <f>E130</f>
        <v/>
      </c>
      <c r="Y130" s="30" t="str">
        <f>G130</f>
        <v/>
      </c>
      <c r="Z130" s="30" t="str">
        <f>I130</f>
        <v/>
      </c>
      <c r="AA130" s="30" t="str">
        <f>K130</f>
        <v/>
      </c>
      <c r="AB130" s="30" t="str">
        <f>M130</f>
        <v/>
      </c>
      <c r="AC130" s="30" t="str">
        <f>O130</f>
        <v/>
      </c>
      <c r="AD130" s="30" t="str">
        <f>Q130</f>
        <v/>
      </c>
      <c r="AE130" s="30" t="str">
        <f>S130</f>
        <v/>
      </c>
      <c r="AF130" s="25"/>
    </row>
    <row r="131" spans="1:32">
      <c r="A131" s="66"/>
      <c r="B131" s="67"/>
      <c r="C131" s="68"/>
      <c r="D131" s="69"/>
      <c r="E131" s="70"/>
      <c r="F131" s="71"/>
      <c r="G131" s="72"/>
      <c r="H131" s="73"/>
      <c r="I131" s="70"/>
      <c r="J131" s="71"/>
      <c r="K131" s="72"/>
      <c r="L131" s="69"/>
      <c r="M131" s="70"/>
      <c r="N131" s="71"/>
      <c r="O131" s="72"/>
      <c r="P131" s="69"/>
      <c r="Q131" s="70"/>
      <c r="R131" s="67"/>
      <c r="S131" s="72"/>
      <c r="T131" s="73"/>
      <c r="U131" s="72"/>
      <c r="W131" s="19"/>
      <c r="X131" s="23"/>
      <c r="Y131" s="23"/>
      <c r="Z131" s="23"/>
      <c r="AA131" s="23"/>
      <c r="AB131" s="23"/>
      <c r="AC131" s="23"/>
      <c r="AD131" s="23"/>
      <c r="AE131" s="23"/>
      <c r="AF131" s="25"/>
    </row>
    <row r="132" spans="1:32">
      <c r="A132" s="74"/>
      <c r="B132" s="67"/>
      <c r="C132" s="72"/>
      <c r="D132" s="71"/>
      <c r="E132" s="72"/>
      <c r="F132" s="71"/>
      <c r="G132" s="72"/>
      <c r="H132" s="67"/>
      <c r="I132" s="72"/>
      <c r="J132" s="71"/>
      <c r="K132" s="72"/>
      <c r="L132" s="71"/>
      <c r="M132" s="72"/>
      <c r="N132" s="71"/>
      <c r="O132" s="72"/>
      <c r="P132" s="71"/>
      <c r="Q132" s="72"/>
      <c r="R132" s="67"/>
      <c r="S132" s="72"/>
      <c r="T132" s="67"/>
      <c r="U132" s="72"/>
      <c r="W132" s="19"/>
      <c r="X132" s="23"/>
      <c r="Y132" s="23"/>
      <c r="Z132" s="23"/>
      <c r="AA132" s="23"/>
      <c r="AB132" s="23"/>
      <c r="AC132" s="23"/>
      <c r="AD132" s="23"/>
      <c r="AE132" s="23"/>
      <c r="AF132" s="25"/>
    </row>
    <row r="133" spans="1:32">
      <c r="A133" s="74"/>
      <c r="B133" s="75"/>
      <c r="C133" s="76"/>
      <c r="D133" s="71"/>
      <c r="E133" s="70"/>
      <c r="F133" s="71"/>
      <c r="G133" s="72"/>
      <c r="H133" s="73"/>
      <c r="I133" s="70"/>
      <c r="J133" s="71"/>
      <c r="K133" s="72"/>
      <c r="L133" s="69"/>
      <c r="M133" s="70"/>
      <c r="N133" s="71"/>
      <c r="O133" s="72"/>
      <c r="P133" s="69"/>
      <c r="Q133" s="70"/>
      <c r="R133" s="67"/>
      <c r="S133" s="72"/>
      <c r="T133" s="73"/>
      <c r="U133" s="72"/>
      <c r="X133" s="25"/>
      <c r="Y133" s="25"/>
      <c r="Z133" s="25"/>
      <c r="AA133" s="25"/>
      <c r="AB133" s="25"/>
      <c r="AC133" s="25"/>
      <c r="AD133" s="25"/>
      <c r="AE133" s="25"/>
      <c r="AF133" s="25"/>
    </row>
    <row r="134" spans="1:32">
      <c r="A134" s="15"/>
      <c r="B134" s="15"/>
      <c r="C134" s="15"/>
      <c r="D134" s="15"/>
      <c r="E134" s="15"/>
      <c r="F134" s="15"/>
      <c r="G134" s="15"/>
      <c r="H134" s="15"/>
      <c r="I134" s="15"/>
      <c r="J134" s="15"/>
      <c r="K134" s="15"/>
      <c r="L134" s="15"/>
      <c r="M134" s="15"/>
      <c r="N134" s="15"/>
      <c r="O134" s="15"/>
      <c r="P134" s="15"/>
      <c r="Q134" s="15"/>
      <c r="R134" s="15"/>
      <c r="S134" s="15"/>
      <c r="T134" s="15"/>
      <c r="U134" s="15"/>
      <c r="X134" s="25"/>
      <c r="Y134" s="25"/>
      <c r="Z134" s="25"/>
      <c r="AA134" s="25"/>
      <c r="AB134" s="25"/>
      <c r="AC134" s="25"/>
      <c r="AD134" s="25"/>
      <c r="AE134" s="25"/>
      <c r="AF134" s="25"/>
    </row>
    <row r="135" spans="1:32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X135" s="25"/>
      <c r="Y135" s="25"/>
      <c r="Z135" s="25"/>
      <c r="AA135" s="25"/>
      <c r="AB135" s="25"/>
      <c r="AC135" s="25"/>
      <c r="AD135" s="25"/>
      <c r="AE135" s="25"/>
      <c r="AF135" s="25"/>
    </row>
    <row r="136" spans="1:32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X136" s="25"/>
      <c r="Y136" s="25"/>
      <c r="Z136" s="25"/>
      <c r="AA136" s="25"/>
      <c r="AB136" s="25"/>
      <c r="AC136" s="25"/>
      <c r="AD136" s="25"/>
      <c r="AE136" s="25"/>
      <c r="AF136" s="25"/>
    </row>
    <row r="137" spans="1:32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16"/>
      <c r="N137" s="6"/>
      <c r="O137" s="6"/>
      <c r="P137" s="6"/>
      <c r="Q137" s="6"/>
      <c r="R137" s="6"/>
      <c r="S137" s="6"/>
      <c r="T137" s="6"/>
      <c r="U137" s="6"/>
      <c r="X137" s="25"/>
      <c r="Y137" s="25"/>
      <c r="Z137" s="25"/>
      <c r="AA137" s="25"/>
      <c r="AB137" s="25"/>
      <c r="AC137" s="25"/>
      <c r="AD137" s="25"/>
      <c r="AE137" s="25"/>
      <c r="AF137" s="25"/>
    </row>
    <row r="138" spans="1:32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X138" s="25"/>
      <c r="Y138" s="25"/>
      <c r="Z138" s="25"/>
      <c r="AA138" s="25"/>
      <c r="AB138" s="25"/>
      <c r="AC138" s="25"/>
      <c r="AD138" s="25"/>
      <c r="AE138" s="25"/>
      <c r="AF138" s="25"/>
    </row>
    <row r="139" spans="1:32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X139" s="25"/>
      <c r="Y139" s="25"/>
      <c r="Z139" s="25"/>
      <c r="AA139" s="25"/>
      <c r="AB139" s="25"/>
      <c r="AC139" s="25"/>
      <c r="AD139" s="25"/>
      <c r="AE139" s="25"/>
      <c r="AF139" s="25"/>
    </row>
    <row r="140" spans="1:32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X140" s="25"/>
      <c r="Y140" s="25"/>
      <c r="Z140" s="25"/>
      <c r="AA140" s="25"/>
      <c r="AB140" s="25"/>
      <c r="AC140" s="25"/>
      <c r="AD140" s="25"/>
      <c r="AE140" s="25"/>
      <c r="AF140" s="25"/>
    </row>
    <row r="141" spans="1:32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X141" s="25"/>
      <c r="Y141" s="25"/>
      <c r="Z141" s="25"/>
      <c r="AA141" s="25"/>
      <c r="AB141" s="25"/>
      <c r="AC141" s="25"/>
      <c r="AD141" s="25"/>
      <c r="AE141" s="25"/>
      <c r="AF141" s="25"/>
    </row>
    <row r="142" spans="1:32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X142" s="25"/>
      <c r="Y142" s="25"/>
      <c r="Z142" s="25"/>
      <c r="AA142" s="25"/>
      <c r="AB142" s="25"/>
      <c r="AC142" s="25"/>
      <c r="AD142" s="25"/>
      <c r="AE142" s="25"/>
      <c r="AF142" s="25"/>
    </row>
    <row r="143" spans="1:32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X143" s="12" t="s">
        <v>21</v>
      </c>
      <c r="Y143" s="12" t="s">
        <v>78</v>
      </c>
      <c r="Z143" s="12" t="s">
        <v>22</v>
      </c>
      <c r="AA143" s="25"/>
      <c r="AB143" s="25"/>
      <c r="AC143" s="25"/>
      <c r="AD143" s="25"/>
      <c r="AE143" s="25"/>
      <c r="AF143" s="25"/>
    </row>
    <row r="144" spans="1:32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W144" s="19" t="str">
        <f>IF(入力!$C$4="","",入力!$C$4)</f>
        <v>2016.01.01</v>
      </c>
      <c r="X144" s="24" t="str">
        <f>IF(特定項目一覧_30!AL9="","",特定項目一覧_30!AL9)</f>
        <v/>
      </c>
      <c r="Y144" s="31" t="str">
        <f>IF(特定項目一覧_30!AK9="","",特定項目一覧_30!AK9)</f>
        <v/>
      </c>
      <c r="Z144" s="32" t="str">
        <f>IF(特定項目一覧_30!AM9="","",特定項目一覧_30!AM9)</f>
        <v/>
      </c>
      <c r="AA144" s="25"/>
      <c r="AB144" s="25"/>
      <c r="AC144" s="25"/>
      <c r="AD144" s="25"/>
      <c r="AE144" s="25"/>
      <c r="AF144" s="25"/>
    </row>
    <row r="145" spans="1:32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W145" s="19"/>
      <c r="X145" s="24"/>
      <c r="Y145" s="24"/>
      <c r="Z145" s="24"/>
      <c r="AA145" s="25"/>
      <c r="AB145" s="25"/>
      <c r="AC145" s="25"/>
      <c r="AD145" s="25"/>
      <c r="AE145" s="25"/>
      <c r="AF145" s="25"/>
    </row>
    <row r="146" spans="1:32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W146" s="19"/>
      <c r="X146" s="34"/>
      <c r="Y146" s="34"/>
      <c r="Z146" s="35"/>
      <c r="AA146" s="25"/>
      <c r="AB146" s="25"/>
      <c r="AC146" s="25"/>
      <c r="AD146" s="25"/>
      <c r="AE146" s="25"/>
      <c r="AF146" s="25"/>
    </row>
    <row r="147" spans="1:32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X147" s="25"/>
      <c r="Y147" s="25"/>
      <c r="Z147" s="25"/>
      <c r="AA147" s="25"/>
      <c r="AB147" s="25"/>
      <c r="AC147" s="25"/>
      <c r="AD147" s="25"/>
      <c r="AE147" s="25"/>
      <c r="AF147" s="25"/>
    </row>
    <row r="148" spans="1:32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X148" s="25"/>
      <c r="Y148" s="25"/>
      <c r="Z148" s="25"/>
      <c r="AA148" s="25"/>
      <c r="AB148" s="25"/>
      <c r="AC148" s="25"/>
      <c r="AD148" s="25"/>
      <c r="AE148" s="25"/>
      <c r="AF148" s="25"/>
    </row>
    <row r="149" spans="1:32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X149" s="25"/>
      <c r="Y149" s="25"/>
      <c r="Z149" s="25"/>
      <c r="AA149" s="25"/>
      <c r="AB149" s="25"/>
      <c r="AC149" s="25"/>
      <c r="AD149" s="25"/>
      <c r="AE149" s="25"/>
      <c r="AF149" s="25"/>
    </row>
    <row r="150" spans="1:32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X150" s="25"/>
      <c r="Y150" s="25"/>
      <c r="Z150" s="25"/>
      <c r="AA150" s="25"/>
      <c r="AB150" s="25"/>
      <c r="AC150" s="25"/>
      <c r="AD150" s="25"/>
      <c r="AE150" s="25"/>
      <c r="AF150" s="25"/>
    </row>
    <row r="151" spans="1:32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X151" s="25"/>
      <c r="Y151" s="25"/>
      <c r="Z151" s="25"/>
      <c r="AA151" s="25"/>
      <c r="AB151" s="25"/>
      <c r="AC151" s="25"/>
      <c r="AD151" s="25"/>
      <c r="AE151" s="25"/>
      <c r="AF151" s="25"/>
    </row>
    <row r="152" spans="1:32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X152" s="25"/>
      <c r="Y152" s="25"/>
      <c r="Z152" s="25"/>
      <c r="AA152" s="25"/>
      <c r="AB152" s="25"/>
      <c r="AC152" s="25"/>
      <c r="AD152" s="25"/>
      <c r="AE152" s="25"/>
      <c r="AF152" s="25"/>
    </row>
    <row r="153" spans="1:32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X153" s="25"/>
      <c r="Y153" s="25"/>
      <c r="Z153" s="25"/>
      <c r="AA153" s="25"/>
      <c r="AB153" s="25"/>
      <c r="AC153" s="25"/>
      <c r="AD153" s="25"/>
      <c r="AE153" s="25"/>
      <c r="AF153" s="25"/>
    </row>
    <row r="154" spans="1:32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X154" s="25"/>
      <c r="Y154" s="25"/>
      <c r="Z154" s="25"/>
      <c r="AA154" s="25"/>
      <c r="AB154" s="25"/>
      <c r="AC154" s="25"/>
      <c r="AD154" s="25"/>
      <c r="AE154" s="25"/>
      <c r="AF154" s="25"/>
    </row>
    <row r="155" spans="1:32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X155" s="25"/>
      <c r="Y155" s="25"/>
      <c r="Z155" s="25"/>
      <c r="AA155" s="25"/>
      <c r="AB155" s="25"/>
      <c r="AC155" s="25"/>
      <c r="AD155" s="25"/>
      <c r="AE155" s="25"/>
      <c r="AF155" s="25"/>
    </row>
    <row r="156" spans="1:32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X156" s="25"/>
      <c r="Y156" s="25"/>
      <c r="Z156" s="25"/>
      <c r="AA156" s="25"/>
      <c r="AB156" s="25"/>
      <c r="AC156" s="25"/>
      <c r="AD156" s="25"/>
      <c r="AE156" s="25"/>
      <c r="AF156" s="25"/>
    </row>
    <row r="157" spans="1:32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X157" s="25" t="s">
        <v>270</v>
      </c>
      <c r="Y157" s="25"/>
      <c r="Z157" s="25"/>
      <c r="AA157" s="25"/>
      <c r="AB157" s="25"/>
      <c r="AC157" s="25"/>
      <c r="AD157" s="25"/>
      <c r="AE157" s="25"/>
      <c r="AF157" s="25"/>
    </row>
    <row r="158" spans="1:32">
      <c r="X158" s="458" t="str">
        <f>IF(全体項目一覧_30!AN67="","",全体項目一覧_30!AN67)</f>
        <v/>
      </c>
      <c r="Y158" s="25"/>
      <c r="Z158" s="25"/>
      <c r="AA158" s="25"/>
      <c r="AB158" s="25"/>
      <c r="AC158" s="25"/>
      <c r="AD158" s="25"/>
      <c r="AE158" s="25"/>
      <c r="AF158" s="25"/>
    </row>
    <row r="159" spans="1:32">
      <c r="X159" s="25"/>
      <c r="Y159" s="25"/>
      <c r="Z159" s="25"/>
      <c r="AA159" s="25"/>
      <c r="AB159" s="25"/>
      <c r="AC159" s="25"/>
      <c r="AD159" s="25"/>
      <c r="AE159" s="25"/>
      <c r="AF159" s="25"/>
    </row>
    <row r="160" spans="1:32">
      <c r="X160" s="25"/>
      <c r="Y160" s="25"/>
      <c r="Z160" s="25"/>
      <c r="AA160" s="25"/>
      <c r="AB160" s="25"/>
      <c r="AC160" s="25"/>
      <c r="AD160" s="25"/>
      <c r="AE160" s="25"/>
      <c r="AF160" s="25"/>
    </row>
    <row r="161" spans="1:32">
      <c r="A161" s="675"/>
      <c r="B161" s="676"/>
      <c r="C161" s="676"/>
      <c r="D161" s="676"/>
      <c r="E161" s="676"/>
      <c r="F161" s="676"/>
      <c r="G161" s="676"/>
      <c r="H161" s="676"/>
      <c r="I161" s="676"/>
      <c r="J161" s="676"/>
      <c r="K161" s="677"/>
      <c r="L161" s="12" t="s">
        <v>18</v>
      </c>
      <c r="M161" s="669" t="s">
        <v>29</v>
      </c>
      <c r="N161" s="669"/>
      <c r="O161" s="669"/>
      <c r="P161" s="669"/>
      <c r="Q161" s="669"/>
      <c r="R161" s="669"/>
      <c r="S161" s="669"/>
      <c r="T161" s="670" t="s">
        <v>269</v>
      </c>
      <c r="U161" s="670"/>
      <c r="X161" s="12"/>
      <c r="Y161" s="150"/>
      <c r="Z161" s="150"/>
      <c r="AA161" s="150"/>
      <c r="AB161" s="150"/>
      <c r="AC161" s="150"/>
      <c r="AD161" s="150"/>
      <c r="AE161" s="150"/>
      <c r="AF161" s="150"/>
    </row>
    <row r="162" spans="1:32">
      <c r="A162" s="678"/>
      <c r="B162" s="679"/>
      <c r="C162" s="679"/>
      <c r="D162" s="679"/>
      <c r="E162" s="679"/>
      <c r="F162" s="679"/>
      <c r="G162" s="679"/>
      <c r="H162" s="679"/>
      <c r="I162" s="679"/>
      <c r="J162" s="679"/>
      <c r="K162" s="680"/>
      <c r="L162" s="12" t="s">
        <v>18</v>
      </c>
      <c r="M162" s="665" t="s">
        <v>30</v>
      </c>
      <c r="N162" s="665"/>
      <c r="O162" s="665"/>
      <c r="P162" s="665"/>
      <c r="Q162" s="665"/>
      <c r="R162" s="665"/>
      <c r="S162" s="665"/>
      <c r="T162" s="666" t="str">
        <f>X158</f>
        <v/>
      </c>
      <c r="U162" s="667"/>
      <c r="X162" s="12"/>
      <c r="Y162" s="151"/>
      <c r="Z162" s="151"/>
      <c r="AA162" s="151"/>
      <c r="AB162" s="151"/>
      <c r="AC162" s="151"/>
      <c r="AD162" s="151"/>
      <c r="AE162" s="151"/>
      <c r="AF162" s="151"/>
    </row>
    <row r="163" spans="1:32" ht="14.25">
      <c r="A163" s="691" t="str">
        <f>$A$40</f>
        <v>フォーマット作成者　：　Komuro Consulting Group　小室匡史</v>
      </c>
      <c r="B163" s="691"/>
      <c r="C163" s="691"/>
      <c r="D163" s="691"/>
      <c r="E163" s="691"/>
      <c r="F163" s="691"/>
      <c r="G163" s="691"/>
      <c r="H163" s="691"/>
      <c r="I163" s="691"/>
      <c r="J163" s="691"/>
      <c r="K163" s="691"/>
      <c r="L163" s="411" t="s">
        <v>18</v>
      </c>
      <c r="M163" s="668" t="s">
        <v>90</v>
      </c>
      <c r="N163" s="668"/>
      <c r="O163" s="668"/>
      <c r="P163" s="668"/>
      <c r="Q163" s="668"/>
      <c r="R163" s="668"/>
      <c r="S163" s="668"/>
      <c r="T163" s="667"/>
      <c r="U163" s="667"/>
      <c r="X163" s="12"/>
      <c r="Y163" s="152"/>
      <c r="Z163" s="152"/>
      <c r="AA163" s="152"/>
      <c r="AB163" s="152"/>
      <c r="AC163" s="152"/>
      <c r="AD163" s="152"/>
      <c r="AE163" s="152"/>
      <c r="AF163" s="152"/>
    </row>
    <row r="165" spans="1:32" ht="30" customHeight="1">
      <c r="A165" s="671" t="str">
        <f>$A$1</f>
        <v>●●チームバレーボール体力指数　レーダーチャート</v>
      </c>
      <c r="B165" s="671"/>
      <c r="C165" s="671"/>
      <c r="D165" s="671"/>
      <c r="E165" s="671"/>
      <c r="F165" s="671"/>
      <c r="G165" s="671"/>
      <c r="H165" s="671"/>
      <c r="I165" s="671"/>
      <c r="J165" s="671"/>
      <c r="K165" s="671"/>
      <c r="L165" s="671"/>
      <c r="M165" s="671"/>
      <c r="N165" s="671"/>
      <c r="O165" s="671"/>
      <c r="P165" s="671"/>
      <c r="Q165" s="671"/>
      <c r="R165" s="671"/>
      <c r="S165" s="671"/>
      <c r="T165" s="671"/>
      <c r="U165" s="671"/>
      <c r="X165" s="25"/>
      <c r="Y165" s="25"/>
      <c r="Z165" s="25"/>
      <c r="AA165" s="25"/>
      <c r="AB165" s="25"/>
      <c r="AC165" s="25"/>
      <c r="AD165" s="25"/>
      <c r="AE165" s="25"/>
      <c r="AF165" s="25"/>
    </row>
    <row r="166" spans="1:32" ht="22.5" customHeight="1">
      <c r="A166" s="10" t="s">
        <v>10</v>
      </c>
      <c r="B166" s="672" t="str">
        <f>IF(表示変換!B10="","",表示変換!B10)</f>
        <v/>
      </c>
      <c r="C166" s="672"/>
      <c r="D166" s="9"/>
      <c r="E166" s="10" t="s">
        <v>11</v>
      </c>
      <c r="F166" s="673" t="str">
        <f>IF(表示変換!I10="","",表示変換!I10)</f>
        <v/>
      </c>
      <c r="G166" s="673"/>
      <c r="H166" s="13" t="s">
        <v>12</v>
      </c>
      <c r="I166" s="14"/>
      <c r="J166" s="13" t="s">
        <v>13</v>
      </c>
      <c r="K166" s="673" t="str">
        <f>IF(表示変換!J10="","",表示変換!J10)</f>
        <v/>
      </c>
      <c r="L166" s="673"/>
      <c r="M166" s="10" t="s">
        <v>14</v>
      </c>
      <c r="N166" s="6"/>
      <c r="O166" s="672" t="s">
        <v>15</v>
      </c>
      <c r="P166" s="672"/>
      <c r="Q166" s="672" t="str">
        <f>IF(表示変換!H10="","",表示変換!H10)</f>
        <v/>
      </c>
      <c r="R166" s="672"/>
      <c r="S166" s="674" t="str">
        <f>IF(入力!$C$4="","",入力!$C$4)</f>
        <v>2016.01.01</v>
      </c>
      <c r="T166" s="674"/>
      <c r="U166" s="9" t="s">
        <v>84</v>
      </c>
      <c r="X166" s="25"/>
      <c r="Y166" s="25"/>
      <c r="Z166" s="25"/>
      <c r="AA166" s="25"/>
      <c r="AB166" s="25"/>
      <c r="AC166" s="25"/>
      <c r="AD166" s="25"/>
      <c r="AE166" s="25"/>
      <c r="AF166" s="25"/>
    </row>
    <row r="167" spans="1:32" ht="12" customHeight="1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X167" s="25"/>
      <c r="Y167" s="25"/>
      <c r="Z167" s="25"/>
      <c r="AA167" s="25"/>
      <c r="AB167" s="25"/>
      <c r="AC167" s="25"/>
      <c r="AD167" s="25"/>
      <c r="AE167" s="25"/>
      <c r="AF167" s="25"/>
    </row>
    <row r="168" spans="1:32" ht="22.5" customHeight="1">
      <c r="A168" s="685" t="s">
        <v>5</v>
      </c>
      <c r="B168" s="688" t="s">
        <v>6</v>
      </c>
      <c r="C168" s="692" t="s">
        <v>0</v>
      </c>
      <c r="D168" s="683" t="s">
        <v>85</v>
      </c>
      <c r="E168" s="684"/>
      <c r="F168" s="683" t="s">
        <v>86</v>
      </c>
      <c r="G168" s="684"/>
      <c r="H168" s="683" t="s">
        <v>297</v>
      </c>
      <c r="I168" s="684"/>
      <c r="J168" s="683" t="s">
        <v>27</v>
      </c>
      <c r="K168" s="684"/>
      <c r="L168" s="681" t="s">
        <v>87</v>
      </c>
      <c r="M168" s="682"/>
      <c r="N168" s="681" t="s">
        <v>88</v>
      </c>
      <c r="O168" s="682"/>
      <c r="P168" s="681" t="s">
        <v>28</v>
      </c>
      <c r="Q168" s="682"/>
      <c r="R168" s="683" t="s">
        <v>89</v>
      </c>
      <c r="S168" s="684"/>
      <c r="T168" s="156" t="s">
        <v>1</v>
      </c>
      <c r="U168" s="157" t="s">
        <v>2</v>
      </c>
      <c r="X168" s="25"/>
      <c r="Y168" s="25"/>
      <c r="Z168" s="25"/>
      <c r="AA168" s="25"/>
      <c r="AB168" s="25"/>
      <c r="AC168" s="25"/>
      <c r="AD168" s="25"/>
      <c r="AE168" s="25"/>
      <c r="AF168" s="25"/>
    </row>
    <row r="169" spans="1:32">
      <c r="A169" s="686"/>
      <c r="B169" s="689"/>
      <c r="C169" s="693"/>
      <c r="D169" s="1" t="s">
        <v>3</v>
      </c>
      <c r="E169" s="3" t="s">
        <v>4</v>
      </c>
      <c r="F169" s="1" t="s">
        <v>3</v>
      </c>
      <c r="G169" s="3" t="s">
        <v>4</v>
      </c>
      <c r="H169" s="1" t="s">
        <v>3</v>
      </c>
      <c r="I169" s="3" t="s">
        <v>4</v>
      </c>
      <c r="J169" s="1" t="s">
        <v>3</v>
      </c>
      <c r="K169" s="3" t="s">
        <v>4</v>
      </c>
      <c r="L169" s="1" t="s">
        <v>3</v>
      </c>
      <c r="M169" s="3" t="s">
        <v>4</v>
      </c>
      <c r="N169" s="1" t="s">
        <v>3</v>
      </c>
      <c r="O169" s="3" t="s">
        <v>4</v>
      </c>
      <c r="P169" s="1" t="s">
        <v>3</v>
      </c>
      <c r="Q169" s="3" t="s">
        <v>4</v>
      </c>
      <c r="R169" s="1" t="s">
        <v>3</v>
      </c>
      <c r="S169" s="3" t="s">
        <v>4</v>
      </c>
      <c r="T169" s="7"/>
      <c r="U169" s="8"/>
      <c r="X169" s="25"/>
      <c r="Y169" s="25"/>
      <c r="Z169" s="25"/>
      <c r="AA169" s="25"/>
      <c r="AB169" s="25"/>
      <c r="AC169" s="25"/>
      <c r="AD169" s="25"/>
      <c r="AE169" s="25"/>
      <c r="AF169" s="25"/>
    </row>
    <row r="170" spans="1:32">
      <c r="A170" s="687"/>
      <c r="B170" s="690"/>
      <c r="C170" s="694"/>
      <c r="D170" s="2" t="str">
        <f>IF(表示変換!$N$5="","",表示変換!$N$5)</f>
        <v>sec</v>
      </c>
      <c r="E170" s="4" t="s">
        <v>7</v>
      </c>
      <c r="F170" s="2" t="str">
        <f>IF(表示変換!$O$5="","",表示変換!$O$5)</f>
        <v>sec</v>
      </c>
      <c r="G170" s="4" t="s">
        <v>7</v>
      </c>
      <c r="H170" s="2" t="str">
        <f>IF(表示変換!$P$5="","",表示変換!$P$5)</f>
        <v>m</v>
      </c>
      <c r="I170" s="4" t="s">
        <v>7</v>
      </c>
      <c r="J170" s="2" t="str">
        <f>IF(表示変換!$Q$5="","",表示変換!$Q$5)</f>
        <v>cm</v>
      </c>
      <c r="K170" s="4" t="s">
        <v>7</v>
      </c>
      <c r="L170" s="2" t="str">
        <f>IF(表示変換!$R$5="","",表示変換!$R$5)</f>
        <v>cm</v>
      </c>
      <c r="M170" s="4" t="s">
        <v>7</v>
      </c>
      <c r="N170" s="2" t="str">
        <f>IF(表示変換!$S$5="","",表示変換!$S$5)</f>
        <v>m</v>
      </c>
      <c r="O170" s="4" t="s">
        <v>7</v>
      </c>
      <c r="P170" s="2" t="str">
        <f>IF(表示変換!$T$5="","",表示変換!$T$5)</f>
        <v>回</v>
      </c>
      <c r="Q170" s="4" t="s">
        <v>7</v>
      </c>
      <c r="R170" s="2" t="str">
        <f>IF(表示変換!$U$5="","",表示変換!$U$5)</f>
        <v>m</v>
      </c>
      <c r="S170" s="4" t="s">
        <v>7</v>
      </c>
      <c r="T170" s="2" t="s">
        <v>8</v>
      </c>
      <c r="U170" s="5" t="s">
        <v>9</v>
      </c>
      <c r="X170" s="26" t="s">
        <v>16</v>
      </c>
      <c r="Y170" s="26" t="s">
        <v>17</v>
      </c>
      <c r="Z170" s="26" t="s">
        <v>276</v>
      </c>
      <c r="AA170" s="26" t="s">
        <v>24</v>
      </c>
      <c r="AB170" s="26" t="s">
        <v>59</v>
      </c>
      <c r="AC170" s="26" t="s">
        <v>51</v>
      </c>
      <c r="AD170" s="26" t="s">
        <v>62</v>
      </c>
      <c r="AE170" s="11" t="s">
        <v>61</v>
      </c>
      <c r="AF170" s="25"/>
    </row>
    <row r="171" spans="1:32">
      <c r="A171" s="17" t="str">
        <f>IF(入力!$C$4="","",入力!$C$4)</f>
        <v>2016.01.01</v>
      </c>
      <c r="B171" s="20">
        <f>IF(表示変換!A10="","",表示変換!A10)</f>
        <v>5</v>
      </c>
      <c r="C171" s="18" t="str">
        <f>IF(表示変換!B10="","",表示変換!B10)</f>
        <v/>
      </c>
      <c r="D171" s="21" t="str">
        <f>IF(特定項目一覧_30!G10="","",特定項目一覧_30!G10)</f>
        <v/>
      </c>
      <c r="E171" s="27" t="str">
        <f>IF(特定項目一覧_30!H10="","",特定項目一覧_30!H10)</f>
        <v/>
      </c>
      <c r="F171" s="21" t="str">
        <f>IF(特定項目一覧_30!I10="","",特定項目一覧_30!I10)</f>
        <v/>
      </c>
      <c r="G171" s="22" t="str">
        <f>IF(特定項目一覧_30!J10="","",特定項目一覧_30!J10)</f>
        <v/>
      </c>
      <c r="H171" s="29" t="str">
        <f>IF(特定項目一覧_30!K10="","",特定項目一覧_30!K10)</f>
        <v/>
      </c>
      <c r="I171" s="27" t="str">
        <f>IF(特定項目一覧_30!L10="","",特定項目一覧_30!L10)</f>
        <v/>
      </c>
      <c r="J171" s="20" t="str">
        <f>IF(特定項目一覧_30!M10="","",特定項目一覧_30!M10)</f>
        <v/>
      </c>
      <c r="K171" s="22" t="str">
        <f>IF(特定項目一覧_30!N10="","",特定項目一覧_30!N10)</f>
        <v/>
      </c>
      <c r="L171" s="28" t="str">
        <f>IF(特定項目一覧_30!O10="","",特定項目一覧_30!O10)</f>
        <v/>
      </c>
      <c r="M171" s="27" t="str">
        <f>IF(特定項目一覧_30!P10="","",特定項目一覧_30!P10)</f>
        <v/>
      </c>
      <c r="N171" s="21" t="str">
        <f>IF(特定項目一覧_30!Q10="","",特定項目一覧_30!Q10)</f>
        <v/>
      </c>
      <c r="O171" s="22" t="str">
        <f>IF(特定項目一覧_30!R10="","",特定項目一覧_30!R10)</f>
        <v/>
      </c>
      <c r="P171" s="28" t="str">
        <f>IF(特定項目一覧_30!S10="","",特定項目一覧_30!S10)</f>
        <v/>
      </c>
      <c r="Q171" s="27" t="str">
        <f>IF(特定項目一覧_30!T10="","",特定項目一覧_30!T10)</f>
        <v/>
      </c>
      <c r="R171" s="20" t="str">
        <f>IF(特定項目一覧_30!U10="","",特定項目一覧_30!U10)</f>
        <v/>
      </c>
      <c r="S171" s="22" t="str">
        <f>IF(特定項目一覧_30!V10="","",特定項目一覧_30!V10)</f>
        <v/>
      </c>
      <c r="T171" s="28" t="str">
        <f>IF(特定項目一覧_30!W10="","",特定項目一覧_30!W10)</f>
        <v/>
      </c>
      <c r="U171" s="22" t="str">
        <f>IF(特定項目一覧_30!X10="","",特定項目一覧_30!X10)</f>
        <v/>
      </c>
      <c r="W171" s="19" t="str">
        <f>IF(入力!$C$4="","",入力!$C$4)</f>
        <v>2016.01.01</v>
      </c>
      <c r="X171" s="30" t="str">
        <f>E171</f>
        <v/>
      </c>
      <c r="Y171" s="30" t="str">
        <f>G171</f>
        <v/>
      </c>
      <c r="Z171" s="30" t="str">
        <f>I171</f>
        <v/>
      </c>
      <c r="AA171" s="30" t="str">
        <f>K171</f>
        <v/>
      </c>
      <c r="AB171" s="30" t="str">
        <f>M171</f>
        <v/>
      </c>
      <c r="AC171" s="30" t="str">
        <f>O171</f>
        <v/>
      </c>
      <c r="AD171" s="30" t="str">
        <f>Q171</f>
        <v/>
      </c>
      <c r="AE171" s="30" t="str">
        <f>S171</f>
        <v/>
      </c>
      <c r="AF171" s="25"/>
    </row>
    <row r="172" spans="1:32">
      <c r="A172" s="66"/>
      <c r="B172" s="67"/>
      <c r="C172" s="68"/>
      <c r="D172" s="69"/>
      <c r="E172" s="70"/>
      <c r="F172" s="71"/>
      <c r="G172" s="72"/>
      <c r="H172" s="73"/>
      <c r="I172" s="70"/>
      <c r="J172" s="71"/>
      <c r="K172" s="72"/>
      <c r="L172" s="69"/>
      <c r="M172" s="70"/>
      <c r="N172" s="71"/>
      <c r="O172" s="72"/>
      <c r="P172" s="69"/>
      <c r="Q172" s="70"/>
      <c r="R172" s="67"/>
      <c r="S172" s="72"/>
      <c r="T172" s="73"/>
      <c r="U172" s="72"/>
      <c r="W172" s="19"/>
      <c r="X172" s="23"/>
      <c r="Y172" s="23"/>
      <c r="Z172" s="23"/>
      <c r="AA172" s="23"/>
      <c r="AB172" s="23"/>
      <c r="AC172" s="23"/>
      <c r="AD172" s="23"/>
      <c r="AE172" s="23"/>
      <c r="AF172" s="25"/>
    </row>
    <row r="173" spans="1:32">
      <c r="A173" s="74"/>
      <c r="B173" s="67"/>
      <c r="C173" s="72"/>
      <c r="D173" s="71"/>
      <c r="E173" s="72"/>
      <c r="F173" s="71"/>
      <c r="G173" s="72"/>
      <c r="H173" s="67"/>
      <c r="I173" s="72"/>
      <c r="J173" s="71"/>
      <c r="K173" s="72"/>
      <c r="L173" s="71"/>
      <c r="M173" s="72"/>
      <c r="N173" s="71"/>
      <c r="O173" s="72"/>
      <c r="P173" s="71"/>
      <c r="Q173" s="72"/>
      <c r="R173" s="67"/>
      <c r="S173" s="72"/>
      <c r="T173" s="67"/>
      <c r="U173" s="72"/>
      <c r="W173" s="19"/>
      <c r="X173" s="23"/>
      <c r="Y173" s="23"/>
      <c r="Z173" s="23"/>
      <c r="AA173" s="23"/>
      <c r="AB173" s="23"/>
      <c r="AC173" s="23"/>
      <c r="AD173" s="23"/>
      <c r="AE173" s="23"/>
      <c r="AF173" s="25"/>
    </row>
    <row r="174" spans="1:32">
      <c r="A174" s="74"/>
      <c r="B174" s="75"/>
      <c r="C174" s="76"/>
      <c r="D174" s="71"/>
      <c r="E174" s="70"/>
      <c r="F174" s="71"/>
      <c r="G174" s="72"/>
      <c r="H174" s="73"/>
      <c r="I174" s="70"/>
      <c r="J174" s="71"/>
      <c r="K174" s="72"/>
      <c r="L174" s="69"/>
      <c r="M174" s="70"/>
      <c r="N174" s="71"/>
      <c r="O174" s="72"/>
      <c r="P174" s="69"/>
      <c r="Q174" s="70"/>
      <c r="R174" s="67"/>
      <c r="S174" s="72"/>
      <c r="T174" s="73"/>
      <c r="U174" s="72"/>
      <c r="X174" s="25"/>
      <c r="Y174" s="25"/>
      <c r="Z174" s="25"/>
      <c r="AA174" s="25"/>
      <c r="AB174" s="25"/>
      <c r="AC174" s="25"/>
      <c r="AD174" s="25"/>
      <c r="AE174" s="25"/>
      <c r="AF174" s="25"/>
    </row>
    <row r="175" spans="1:32">
      <c r="A175" s="15"/>
      <c r="B175" s="15"/>
      <c r="C175" s="15"/>
      <c r="D175" s="15"/>
      <c r="E175" s="15"/>
      <c r="F175" s="15"/>
      <c r="G175" s="15"/>
      <c r="H175" s="15"/>
      <c r="I175" s="15"/>
      <c r="J175" s="15"/>
      <c r="K175" s="15"/>
      <c r="L175" s="15"/>
      <c r="M175" s="15"/>
      <c r="N175" s="15"/>
      <c r="O175" s="15"/>
      <c r="P175" s="15"/>
      <c r="Q175" s="15"/>
      <c r="R175" s="15"/>
      <c r="S175" s="15"/>
      <c r="T175" s="15"/>
      <c r="U175" s="15"/>
      <c r="X175" s="25"/>
      <c r="Y175" s="25"/>
      <c r="Z175" s="25"/>
      <c r="AA175" s="25"/>
      <c r="AB175" s="25"/>
      <c r="AC175" s="25"/>
      <c r="AD175" s="25"/>
      <c r="AE175" s="25"/>
      <c r="AF175" s="25"/>
    </row>
    <row r="176" spans="1:32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X176" s="25"/>
      <c r="Y176" s="25"/>
      <c r="Z176" s="25"/>
      <c r="AA176" s="25"/>
      <c r="AB176" s="25"/>
      <c r="AC176" s="25"/>
      <c r="AD176" s="25"/>
      <c r="AE176" s="25"/>
      <c r="AF176" s="25"/>
    </row>
    <row r="177" spans="1:32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X177" s="25"/>
      <c r="Y177" s="25"/>
      <c r="Z177" s="25"/>
      <c r="AA177" s="25"/>
      <c r="AB177" s="25"/>
      <c r="AC177" s="25"/>
      <c r="AD177" s="25"/>
      <c r="AE177" s="25"/>
      <c r="AF177" s="25"/>
    </row>
    <row r="178" spans="1:32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16"/>
      <c r="N178" s="6"/>
      <c r="O178" s="6"/>
      <c r="P178" s="6"/>
      <c r="Q178" s="6"/>
      <c r="R178" s="6"/>
      <c r="S178" s="6"/>
      <c r="T178" s="6"/>
      <c r="U178" s="6"/>
      <c r="X178" s="25"/>
      <c r="Y178" s="25"/>
      <c r="Z178" s="25"/>
      <c r="AA178" s="25"/>
      <c r="AB178" s="25"/>
      <c r="AC178" s="25"/>
      <c r="AD178" s="25"/>
      <c r="AE178" s="25"/>
      <c r="AF178" s="25"/>
    </row>
    <row r="179" spans="1:32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X179" s="25"/>
      <c r="Y179" s="25"/>
      <c r="Z179" s="25"/>
      <c r="AA179" s="25"/>
      <c r="AB179" s="25"/>
      <c r="AC179" s="25"/>
      <c r="AD179" s="25"/>
      <c r="AE179" s="25"/>
      <c r="AF179" s="25"/>
    </row>
    <row r="180" spans="1:32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X180" s="25"/>
      <c r="Y180" s="25"/>
      <c r="Z180" s="25"/>
      <c r="AA180" s="25"/>
      <c r="AB180" s="25"/>
      <c r="AC180" s="25"/>
      <c r="AD180" s="25"/>
      <c r="AE180" s="25"/>
      <c r="AF180" s="25"/>
    </row>
    <row r="181" spans="1:32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X181" s="25"/>
      <c r="Y181" s="25"/>
      <c r="Z181" s="25"/>
      <c r="AA181" s="25"/>
      <c r="AB181" s="25"/>
      <c r="AC181" s="25"/>
      <c r="AD181" s="25"/>
      <c r="AE181" s="25"/>
      <c r="AF181" s="25"/>
    </row>
    <row r="182" spans="1:32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X182" s="25"/>
      <c r="Y182" s="25"/>
      <c r="Z182" s="25"/>
      <c r="AA182" s="25"/>
      <c r="AB182" s="25"/>
      <c r="AC182" s="25"/>
      <c r="AD182" s="25"/>
      <c r="AE182" s="25"/>
      <c r="AF182" s="25"/>
    </row>
    <row r="183" spans="1:32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X183" s="25"/>
      <c r="Y183" s="25"/>
      <c r="Z183" s="25"/>
      <c r="AA183" s="25"/>
      <c r="AB183" s="25"/>
      <c r="AC183" s="25"/>
      <c r="AD183" s="25"/>
      <c r="AE183" s="25"/>
      <c r="AF183" s="25"/>
    </row>
    <row r="184" spans="1:32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X184" s="12" t="s">
        <v>21</v>
      </c>
      <c r="Y184" s="12" t="s">
        <v>78</v>
      </c>
      <c r="Z184" s="12" t="s">
        <v>22</v>
      </c>
      <c r="AA184" s="25"/>
      <c r="AB184" s="25"/>
      <c r="AC184" s="25"/>
      <c r="AD184" s="25"/>
      <c r="AE184" s="25"/>
      <c r="AF184" s="25"/>
    </row>
    <row r="185" spans="1:32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W185" s="19" t="str">
        <f>IF(入力!$C$4="","",入力!$C$4)</f>
        <v>2016.01.01</v>
      </c>
      <c r="X185" s="24" t="str">
        <f>IF(特定項目一覧_30!AL10="","",特定項目一覧_30!AL10)</f>
        <v/>
      </c>
      <c r="Y185" s="31" t="str">
        <f>IF(特定項目一覧_30!AK10="","",特定項目一覧_30!AK10)</f>
        <v/>
      </c>
      <c r="Z185" s="32" t="str">
        <f>IF(特定項目一覧_30!AM10="","",特定項目一覧_30!AM10)</f>
        <v/>
      </c>
      <c r="AA185" s="25"/>
      <c r="AB185" s="25"/>
      <c r="AC185" s="25"/>
      <c r="AD185" s="25"/>
      <c r="AE185" s="25"/>
      <c r="AF185" s="25"/>
    </row>
    <row r="186" spans="1:32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W186" s="19"/>
      <c r="X186" s="24"/>
      <c r="Y186" s="24"/>
      <c r="Z186" s="24"/>
      <c r="AA186" s="25"/>
      <c r="AB186" s="25"/>
      <c r="AC186" s="25"/>
      <c r="AD186" s="25"/>
      <c r="AE186" s="25"/>
      <c r="AF186" s="25"/>
    </row>
    <row r="187" spans="1:32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W187" s="19"/>
      <c r="X187" s="34"/>
      <c r="Y187" s="34"/>
      <c r="Z187" s="35"/>
      <c r="AA187" s="25"/>
      <c r="AB187" s="25"/>
      <c r="AC187" s="25"/>
      <c r="AD187" s="25"/>
      <c r="AE187" s="25"/>
      <c r="AF187" s="25"/>
    </row>
    <row r="188" spans="1:32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X188" s="25"/>
      <c r="Y188" s="25"/>
      <c r="Z188" s="25"/>
      <c r="AA188" s="25"/>
      <c r="AB188" s="25"/>
      <c r="AC188" s="25"/>
      <c r="AD188" s="25"/>
      <c r="AE188" s="25"/>
      <c r="AF188" s="25"/>
    </row>
    <row r="189" spans="1:32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X189" s="25"/>
      <c r="Y189" s="25"/>
      <c r="Z189" s="25"/>
      <c r="AA189" s="25"/>
      <c r="AB189" s="25"/>
      <c r="AC189" s="25"/>
      <c r="AD189" s="25"/>
      <c r="AE189" s="25"/>
      <c r="AF189" s="25"/>
    </row>
    <row r="190" spans="1:32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X190" s="25"/>
      <c r="Y190" s="25"/>
      <c r="Z190" s="25"/>
      <c r="AA190" s="25"/>
      <c r="AB190" s="25"/>
      <c r="AC190" s="25"/>
      <c r="AD190" s="25"/>
      <c r="AE190" s="25"/>
      <c r="AF190" s="25"/>
    </row>
    <row r="191" spans="1:32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X191" s="25"/>
      <c r="Y191" s="25"/>
      <c r="Z191" s="25"/>
      <c r="AA191" s="25"/>
      <c r="AB191" s="25"/>
      <c r="AC191" s="25"/>
      <c r="AD191" s="25"/>
      <c r="AE191" s="25"/>
      <c r="AF191" s="25"/>
    </row>
    <row r="192" spans="1:32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X192" s="25"/>
      <c r="Y192" s="25"/>
      <c r="Z192" s="25"/>
      <c r="AA192" s="25"/>
      <c r="AB192" s="25"/>
      <c r="AC192" s="25"/>
      <c r="AD192" s="25"/>
      <c r="AE192" s="25"/>
      <c r="AF192" s="25"/>
    </row>
    <row r="193" spans="1:32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X193" s="25"/>
      <c r="Y193" s="25"/>
      <c r="Z193" s="25"/>
      <c r="AA193" s="25"/>
      <c r="AB193" s="25"/>
      <c r="AC193" s="25"/>
      <c r="AD193" s="25"/>
      <c r="AE193" s="25"/>
      <c r="AF193" s="25"/>
    </row>
    <row r="194" spans="1:32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X194" s="25"/>
      <c r="Y194" s="25"/>
      <c r="Z194" s="25"/>
      <c r="AA194" s="25"/>
      <c r="AB194" s="25"/>
      <c r="AC194" s="25"/>
      <c r="AD194" s="25"/>
      <c r="AE194" s="25"/>
      <c r="AF194" s="25"/>
    </row>
    <row r="195" spans="1:32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X195" s="25"/>
      <c r="Y195" s="25"/>
      <c r="Z195" s="25"/>
      <c r="AA195" s="25"/>
      <c r="AB195" s="25"/>
      <c r="AC195" s="25"/>
      <c r="AD195" s="25"/>
      <c r="AE195" s="25"/>
      <c r="AF195" s="25"/>
    </row>
    <row r="196" spans="1:32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X196" s="25"/>
      <c r="Y196" s="25"/>
      <c r="Z196" s="25"/>
      <c r="AA196" s="25"/>
      <c r="AB196" s="25"/>
      <c r="AC196" s="25"/>
      <c r="AD196" s="25"/>
      <c r="AE196" s="25"/>
      <c r="AF196" s="25"/>
    </row>
    <row r="197" spans="1:32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X197" s="25"/>
      <c r="Y197" s="25"/>
      <c r="Z197" s="25"/>
      <c r="AA197" s="25"/>
      <c r="AB197" s="25"/>
      <c r="AC197" s="25"/>
      <c r="AD197" s="25"/>
      <c r="AE197" s="25"/>
      <c r="AF197" s="25"/>
    </row>
    <row r="198" spans="1:32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X198" s="25" t="s">
        <v>270</v>
      </c>
      <c r="Y198" s="25"/>
      <c r="Z198" s="25"/>
      <c r="AA198" s="25"/>
      <c r="AB198" s="25"/>
      <c r="AC198" s="25"/>
      <c r="AD198" s="25"/>
      <c r="AE198" s="25"/>
      <c r="AF198" s="25"/>
    </row>
    <row r="199" spans="1:32">
      <c r="X199" s="458" t="str">
        <f>IF(全体項目一覧_30!AN68="","",全体項目一覧_30!AN68)</f>
        <v/>
      </c>
      <c r="Y199" s="25"/>
      <c r="Z199" s="25"/>
      <c r="AA199" s="25"/>
      <c r="AB199" s="25"/>
      <c r="AC199" s="25"/>
      <c r="AD199" s="25"/>
      <c r="AE199" s="25"/>
      <c r="AF199" s="25"/>
    </row>
    <row r="200" spans="1:32">
      <c r="X200" s="25"/>
      <c r="Y200" s="25"/>
      <c r="Z200" s="25"/>
      <c r="AA200" s="25"/>
      <c r="AB200" s="25"/>
      <c r="AC200" s="25"/>
      <c r="AD200" s="25"/>
      <c r="AE200" s="25"/>
      <c r="AF200" s="25"/>
    </row>
    <row r="201" spans="1:32">
      <c r="X201" s="25"/>
      <c r="Y201" s="25"/>
      <c r="Z201" s="25"/>
      <c r="AA201" s="25"/>
      <c r="AB201" s="25"/>
      <c r="AC201" s="25"/>
      <c r="AD201" s="25"/>
      <c r="AE201" s="25"/>
      <c r="AF201" s="25"/>
    </row>
    <row r="202" spans="1:32">
      <c r="A202" s="675"/>
      <c r="B202" s="676"/>
      <c r="C202" s="676"/>
      <c r="D202" s="676"/>
      <c r="E202" s="676"/>
      <c r="F202" s="676"/>
      <c r="G202" s="676"/>
      <c r="H202" s="676"/>
      <c r="I202" s="676"/>
      <c r="J202" s="676"/>
      <c r="K202" s="677"/>
      <c r="L202" s="12" t="s">
        <v>18</v>
      </c>
      <c r="M202" s="669" t="s">
        <v>29</v>
      </c>
      <c r="N202" s="669"/>
      <c r="O202" s="669"/>
      <c r="P202" s="669"/>
      <c r="Q202" s="669"/>
      <c r="R202" s="669"/>
      <c r="S202" s="669"/>
      <c r="T202" s="670" t="s">
        <v>269</v>
      </c>
      <c r="U202" s="670"/>
      <c r="X202" s="12"/>
      <c r="Y202" s="150"/>
      <c r="Z202" s="150"/>
      <c r="AA202" s="150"/>
      <c r="AB202" s="150"/>
      <c r="AC202" s="150"/>
      <c r="AD202" s="150"/>
      <c r="AE202" s="150"/>
      <c r="AF202" s="150"/>
    </row>
    <row r="203" spans="1:32">
      <c r="A203" s="678"/>
      <c r="B203" s="679"/>
      <c r="C203" s="679"/>
      <c r="D203" s="679"/>
      <c r="E203" s="679"/>
      <c r="F203" s="679"/>
      <c r="G203" s="679"/>
      <c r="H203" s="679"/>
      <c r="I203" s="679"/>
      <c r="J203" s="679"/>
      <c r="K203" s="680"/>
      <c r="L203" s="12" t="s">
        <v>18</v>
      </c>
      <c r="M203" s="665" t="s">
        <v>30</v>
      </c>
      <c r="N203" s="665"/>
      <c r="O203" s="665"/>
      <c r="P203" s="665"/>
      <c r="Q203" s="665"/>
      <c r="R203" s="665"/>
      <c r="S203" s="665"/>
      <c r="T203" s="666" t="str">
        <f>X199</f>
        <v/>
      </c>
      <c r="U203" s="667"/>
      <c r="X203" s="12"/>
      <c r="Y203" s="151"/>
      <c r="Z203" s="151"/>
      <c r="AA203" s="151"/>
      <c r="AB203" s="151"/>
      <c r="AC203" s="151"/>
      <c r="AD203" s="151"/>
      <c r="AE203" s="151"/>
      <c r="AF203" s="151"/>
    </row>
    <row r="204" spans="1:32" ht="14.25">
      <c r="A204" s="691" t="str">
        <f>$A$40</f>
        <v>フォーマット作成者　：　Komuro Consulting Group　小室匡史</v>
      </c>
      <c r="B204" s="691"/>
      <c r="C204" s="691"/>
      <c r="D204" s="691"/>
      <c r="E204" s="691"/>
      <c r="F204" s="691"/>
      <c r="G204" s="691"/>
      <c r="H204" s="691"/>
      <c r="I204" s="691"/>
      <c r="J204" s="691"/>
      <c r="K204" s="691"/>
      <c r="L204" s="411" t="s">
        <v>18</v>
      </c>
      <c r="M204" s="668" t="s">
        <v>90</v>
      </c>
      <c r="N204" s="668"/>
      <c r="O204" s="668"/>
      <c r="P204" s="668"/>
      <c r="Q204" s="668"/>
      <c r="R204" s="668"/>
      <c r="S204" s="668"/>
      <c r="T204" s="667"/>
      <c r="U204" s="667"/>
      <c r="X204" s="12"/>
      <c r="Y204" s="152"/>
      <c r="Z204" s="152"/>
      <c r="AA204" s="152"/>
      <c r="AB204" s="152"/>
      <c r="AC204" s="152"/>
      <c r="AD204" s="152"/>
      <c r="AE204" s="152"/>
      <c r="AF204" s="152"/>
    </row>
    <row r="206" spans="1:32" ht="30" customHeight="1">
      <c r="A206" s="671" t="str">
        <f>$A$1</f>
        <v>●●チームバレーボール体力指数　レーダーチャート</v>
      </c>
      <c r="B206" s="671"/>
      <c r="C206" s="671"/>
      <c r="D206" s="671"/>
      <c r="E206" s="671"/>
      <c r="F206" s="671"/>
      <c r="G206" s="671"/>
      <c r="H206" s="671"/>
      <c r="I206" s="671"/>
      <c r="J206" s="671"/>
      <c r="K206" s="671"/>
      <c r="L206" s="671"/>
      <c r="M206" s="671"/>
      <c r="N206" s="671"/>
      <c r="O206" s="671"/>
      <c r="P206" s="671"/>
      <c r="Q206" s="671"/>
      <c r="R206" s="671"/>
      <c r="S206" s="671"/>
      <c r="T206" s="671"/>
      <c r="U206" s="671"/>
      <c r="X206" s="25"/>
      <c r="Y206" s="25"/>
      <c r="Z206" s="25"/>
      <c r="AA206" s="25"/>
      <c r="AB206" s="25"/>
      <c r="AC206" s="25"/>
      <c r="AD206" s="25"/>
      <c r="AE206" s="25"/>
      <c r="AF206" s="25"/>
    </row>
    <row r="207" spans="1:32" ht="22.5" customHeight="1">
      <c r="A207" s="10" t="s">
        <v>10</v>
      </c>
      <c r="B207" s="672" t="str">
        <f>IF(表示変換!B11="","",表示変換!B11)</f>
        <v/>
      </c>
      <c r="C207" s="672"/>
      <c r="D207" s="9"/>
      <c r="E207" s="10" t="s">
        <v>11</v>
      </c>
      <c r="F207" s="673" t="str">
        <f>IF(表示変換!I11="","",表示変換!I11)</f>
        <v/>
      </c>
      <c r="G207" s="673"/>
      <c r="H207" s="13" t="s">
        <v>12</v>
      </c>
      <c r="I207" s="14"/>
      <c r="J207" s="13" t="s">
        <v>13</v>
      </c>
      <c r="K207" s="673" t="str">
        <f>IF(表示変換!J11="","",表示変換!J11)</f>
        <v/>
      </c>
      <c r="L207" s="673"/>
      <c r="M207" s="10" t="s">
        <v>14</v>
      </c>
      <c r="N207" s="6"/>
      <c r="O207" s="672" t="s">
        <v>15</v>
      </c>
      <c r="P207" s="672"/>
      <c r="Q207" s="672" t="str">
        <f>IF(表示変換!H11="","",表示変換!H11)</f>
        <v/>
      </c>
      <c r="R207" s="672"/>
      <c r="S207" s="674" t="str">
        <f>IF(入力!$C$4="","",入力!$C$4)</f>
        <v>2016.01.01</v>
      </c>
      <c r="T207" s="674"/>
      <c r="U207" s="9" t="s">
        <v>84</v>
      </c>
      <c r="X207" s="25"/>
      <c r="Y207" s="25"/>
      <c r="Z207" s="25"/>
      <c r="AA207" s="25"/>
      <c r="AB207" s="25"/>
      <c r="AC207" s="25"/>
      <c r="AD207" s="25"/>
      <c r="AE207" s="25"/>
      <c r="AF207" s="25"/>
    </row>
    <row r="208" spans="1:32" ht="12" customHeight="1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X208" s="25"/>
      <c r="Y208" s="25"/>
      <c r="Z208" s="25"/>
      <c r="AA208" s="25"/>
      <c r="AB208" s="25"/>
      <c r="AC208" s="25"/>
      <c r="AD208" s="25"/>
      <c r="AE208" s="25"/>
      <c r="AF208" s="25"/>
    </row>
    <row r="209" spans="1:32" ht="22.5" customHeight="1">
      <c r="A209" s="685" t="s">
        <v>5</v>
      </c>
      <c r="B209" s="688" t="s">
        <v>6</v>
      </c>
      <c r="C209" s="692" t="s">
        <v>0</v>
      </c>
      <c r="D209" s="683" t="s">
        <v>31</v>
      </c>
      <c r="E209" s="684"/>
      <c r="F209" s="683" t="s">
        <v>43</v>
      </c>
      <c r="G209" s="684"/>
      <c r="H209" s="683" t="s">
        <v>297</v>
      </c>
      <c r="I209" s="684"/>
      <c r="J209" s="683" t="s">
        <v>27</v>
      </c>
      <c r="K209" s="684"/>
      <c r="L209" s="681" t="s">
        <v>44</v>
      </c>
      <c r="M209" s="682"/>
      <c r="N209" s="681" t="s">
        <v>45</v>
      </c>
      <c r="O209" s="682"/>
      <c r="P209" s="681" t="s">
        <v>28</v>
      </c>
      <c r="Q209" s="682"/>
      <c r="R209" s="683" t="s">
        <v>32</v>
      </c>
      <c r="S209" s="684"/>
      <c r="T209" s="156" t="s">
        <v>1</v>
      </c>
      <c r="U209" s="157" t="s">
        <v>2</v>
      </c>
      <c r="X209" s="25"/>
      <c r="Y209" s="25"/>
      <c r="Z209" s="25"/>
      <c r="AA209" s="25"/>
      <c r="AB209" s="25"/>
      <c r="AC209" s="25"/>
      <c r="AD209" s="25"/>
      <c r="AE209" s="25"/>
      <c r="AF209" s="25"/>
    </row>
    <row r="210" spans="1:32">
      <c r="A210" s="686"/>
      <c r="B210" s="689"/>
      <c r="C210" s="693"/>
      <c r="D210" s="1" t="s">
        <v>3</v>
      </c>
      <c r="E210" s="3" t="s">
        <v>4</v>
      </c>
      <c r="F210" s="1" t="s">
        <v>3</v>
      </c>
      <c r="G210" s="3" t="s">
        <v>4</v>
      </c>
      <c r="H210" s="1" t="s">
        <v>3</v>
      </c>
      <c r="I210" s="3" t="s">
        <v>4</v>
      </c>
      <c r="J210" s="1" t="s">
        <v>3</v>
      </c>
      <c r="K210" s="3" t="s">
        <v>4</v>
      </c>
      <c r="L210" s="1" t="s">
        <v>3</v>
      </c>
      <c r="M210" s="3" t="s">
        <v>4</v>
      </c>
      <c r="N210" s="1" t="s">
        <v>3</v>
      </c>
      <c r="O210" s="3" t="s">
        <v>4</v>
      </c>
      <c r="P210" s="1" t="s">
        <v>3</v>
      </c>
      <c r="Q210" s="3" t="s">
        <v>4</v>
      </c>
      <c r="R210" s="1" t="s">
        <v>3</v>
      </c>
      <c r="S210" s="3" t="s">
        <v>4</v>
      </c>
      <c r="T210" s="7"/>
      <c r="U210" s="8"/>
      <c r="X210" s="25"/>
      <c r="Y210" s="25"/>
      <c r="Z210" s="25"/>
      <c r="AA210" s="25"/>
      <c r="AB210" s="25"/>
      <c r="AC210" s="25"/>
      <c r="AD210" s="25"/>
      <c r="AE210" s="25"/>
      <c r="AF210" s="25"/>
    </row>
    <row r="211" spans="1:32">
      <c r="A211" s="687"/>
      <c r="B211" s="690"/>
      <c r="C211" s="694"/>
      <c r="D211" s="2" t="str">
        <f>IF(表示変換!$N$5="","",表示変換!$N$5)</f>
        <v>sec</v>
      </c>
      <c r="E211" s="4" t="s">
        <v>7</v>
      </c>
      <c r="F211" s="2" t="str">
        <f>IF(表示変換!$O$5="","",表示変換!$O$5)</f>
        <v>sec</v>
      </c>
      <c r="G211" s="4" t="s">
        <v>7</v>
      </c>
      <c r="H211" s="2" t="str">
        <f>IF(表示変換!$P$5="","",表示変換!$P$5)</f>
        <v>m</v>
      </c>
      <c r="I211" s="4" t="s">
        <v>7</v>
      </c>
      <c r="J211" s="2" t="str">
        <f>IF(表示変換!$Q$5="","",表示変換!$Q$5)</f>
        <v>cm</v>
      </c>
      <c r="K211" s="4" t="s">
        <v>7</v>
      </c>
      <c r="L211" s="2" t="str">
        <f>IF(表示変換!$R$5="","",表示変換!$R$5)</f>
        <v>cm</v>
      </c>
      <c r="M211" s="4" t="s">
        <v>7</v>
      </c>
      <c r="N211" s="2" t="str">
        <f>IF(表示変換!$S$5="","",表示変換!$S$5)</f>
        <v>m</v>
      </c>
      <c r="O211" s="4" t="s">
        <v>7</v>
      </c>
      <c r="P211" s="2" t="str">
        <f>IF(表示変換!$T$5="","",表示変換!$T$5)</f>
        <v>回</v>
      </c>
      <c r="Q211" s="4" t="s">
        <v>7</v>
      </c>
      <c r="R211" s="2" t="str">
        <f>IF(表示変換!$U$5="","",表示変換!$U$5)</f>
        <v>m</v>
      </c>
      <c r="S211" s="4" t="s">
        <v>7</v>
      </c>
      <c r="T211" s="2" t="s">
        <v>8</v>
      </c>
      <c r="U211" s="5" t="s">
        <v>9</v>
      </c>
      <c r="X211" s="26" t="s">
        <v>16</v>
      </c>
      <c r="Y211" s="26" t="s">
        <v>17</v>
      </c>
      <c r="Z211" s="26" t="s">
        <v>276</v>
      </c>
      <c r="AA211" s="26" t="s">
        <v>24</v>
      </c>
      <c r="AB211" s="26" t="s">
        <v>59</v>
      </c>
      <c r="AC211" s="26" t="s">
        <v>51</v>
      </c>
      <c r="AD211" s="26" t="s">
        <v>62</v>
      </c>
      <c r="AE211" s="11" t="s">
        <v>61</v>
      </c>
      <c r="AF211" s="25"/>
    </row>
    <row r="212" spans="1:32">
      <c r="A212" s="17" t="str">
        <f>IF(入力!$C$4="","",入力!$C$4)</f>
        <v>2016.01.01</v>
      </c>
      <c r="B212" s="20">
        <f>IF(表示変換!A11="","",表示変換!A11)</f>
        <v>6</v>
      </c>
      <c r="C212" s="18" t="str">
        <f>IF(表示変換!B11="","",表示変換!B11)</f>
        <v/>
      </c>
      <c r="D212" s="21" t="str">
        <f>IF(特定項目一覧_30!G11="","",特定項目一覧_30!G11)</f>
        <v/>
      </c>
      <c r="E212" s="27" t="str">
        <f>IF(特定項目一覧_30!H11="","",特定項目一覧_30!H11)</f>
        <v/>
      </c>
      <c r="F212" s="21" t="str">
        <f>IF(特定項目一覧_30!I11="","",特定項目一覧_30!I11)</f>
        <v/>
      </c>
      <c r="G212" s="22" t="str">
        <f>IF(特定項目一覧_30!J11="","",特定項目一覧_30!J11)</f>
        <v/>
      </c>
      <c r="H212" s="29" t="str">
        <f>IF(特定項目一覧_30!K11="","",特定項目一覧_30!K11)</f>
        <v/>
      </c>
      <c r="I212" s="27" t="str">
        <f>IF(特定項目一覧_30!L11="","",特定項目一覧_30!L11)</f>
        <v/>
      </c>
      <c r="J212" s="20" t="str">
        <f>IF(特定項目一覧_30!M11="","",特定項目一覧_30!M11)</f>
        <v/>
      </c>
      <c r="K212" s="22" t="str">
        <f>IF(特定項目一覧_30!N11="","",特定項目一覧_30!N11)</f>
        <v/>
      </c>
      <c r="L212" s="28" t="str">
        <f>IF(特定項目一覧_30!O11="","",特定項目一覧_30!O11)</f>
        <v/>
      </c>
      <c r="M212" s="27" t="str">
        <f>IF(特定項目一覧_30!P11="","",特定項目一覧_30!P11)</f>
        <v/>
      </c>
      <c r="N212" s="21" t="str">
        <f>IF(特定項目一覧_30!Q11="","",特定項目一覧_30!Q11)</f>
        <v/>
      </c>
      <c r="O212" s="22" t="str">
        <f>IF(特定項目一覧_30!R11="","",特定項目一覧_30!R11)</f>
        <v/>
      </c>
      <c r="P212" s="28" t="str">
        <f>IF(特定項目一覧_30!S11="","",特定項目一覧_30!S11)</f>
        <v/>
      </c>
      <c r="Q212" s="27" t="str">
        <f>IF(特定項目一覧_30!T11="","",特定項目一覧_30!T11)</f>
        <v/>
      </c>
      <c r="R212" s="20" t="str">
        <f>IF(特定項目一覧_30!U11="","",特定項目一覧_30!U11)</f>
        <v/>
      </c>
      <c r="S212" s="22" t="str">
        <f>IF(特定項目一覧_30!V11="","",特定項目一覧_30!V11)</f>
        <v/>
      </c>
      <c r="T212" s="28" t="str">
        <f>IF(特定項目一覧_30!W11="","",特定項目一覧_30!W11)</f>
        <v/>
      </c>
      <c r="U212" s="22" t="str">
        <f>IF(特定項目一覧_30!X11="","",特定項目一覧_30!X11)</f>
        <v/>
      </c>
      <c r="W212" s="19" t="str">
        <f>IF(入力!$C$4="","",入力!$C$4)</f>
        <v>2016.01.01</v>
      </c>
      <c r="X212" s="30" t="str">
        <f>E212</f>
        <v/>
      </c>
      <c r="Y212" s="30" t="str">
        <f>G212</f>
        <v/>
      </c>
      <c r="Z212" s="30" t="str">
        <f>I212</f>
        <v/>
      </c>
      <c r="AA212" s="30" t="str">
        <f>K212</f>
        <v/>
      </c>
      <c r="AB212" s="30" t="str">
        <f>M212</f>
        <v/>
      </c>
      <c r="AC212" s="30" t="str">
        <f>O212</f>
        <v/>
      </c>
      <c r="AD212" s="30" t="str">
        <f>Q212</f>
        <v/>
      </c>
      <c r="AE212" s="30" t="str">
        <f>S212</f>
        <v/>
      </c>
      <c r="AF212" s="25"/>
    </row>
    <row r="213" spans="1:32">
      <c r="A213" s="66"/>
      <c r="B213" s="67"/>
      <c r="C213" s="68"/>
      <c r="D213" s="69"/>
      <c r="E213" s="70"/>
      <c r="F213" s="71"/>
      <c r="G213" s="72"/>
      <c r="H213" s="73"/>
      <c r="I213" s="70"/>
      <c r="J213" s="71"/>
      <c r="K213" s="72"/>
      <c r="L213" s="69"/>
      <c r="M213" s="70"/>
      <c r="N213" s="71"/>
      <c r="O213" s="72"/>
      <c r="P213" s="69"/>
      <c r="Q213" s="70"/>
      <c r="R213" s="67"/>
      <c r="S213" s="72"/>
      <c r="T213" s="73"/>
      <c r="U213" s="72"/>
      <c r="W213" s="19"/>
      <c r="X213" s="23"/>
      <c r="Y213" s="23"/>
      <c r="Z213" s="23"/>
      <c r="AA213" s="23"/>
      <c r="AB213" s="23"/>
      <c r="AC213" s="23"/>
      <c r="AD213" s="23"/>
      <c r="AE213" s="23"/>
      <c r="AF213" s="25"/>
    </row>
    <row r="214" spans="1:32">
      <c r="A214" s="74"/>
      <c r="B214" s="67"/>
      <c r="C214" s="72"/>
      <c r="D214" s="71"/>
      <c r="E214" s="72"/>
      <c r="F214" s="71"/>
      <c r="G214" s="72"/>
      <c r="H214" s="67"/>
      <c r="I214" s="72"/>
      <c r="J214" s="71"/>
      <c r="K214" s="72"/>
      <c r="L214" s="71"/>
      <c r="M214" s="72"/>
      <c r="N214" s="71"/>
      <c r="O214" s="72"/>
      <c r="P214" s="71"/>
      <c r="Q214" s="72"/>
      <c r="R214" s="67"/>
      <c r="S214" s="72"/>
      <c r="T214" s="67"/>
      <c r="U214" s="72"/>
      <c r="W214" s="19"/>
      <c r="X214" s="23"/>
      <c r="Y214" s="23"/>
      <c r="Z214" s="23"/>
      <c r="AA214" s="23"/>
      <c r="AB214" s="23"/>
      <c r="AC214" s="23"/>
      <c r="AD214" s="23"/>
      <c r="AE214" s="23"/>
      <c r="AF214" s="25"/>
    </row>
    <row r="215" spans="1:32">
      <c r="A215" s="74"/>
      <c r="B215" s="75"/>
      <c r="C215" s="76"/>
      <c r="D215" s="71"/>
      <c r="E215" s="70"/>
      <c r="F215" s="71"/>
      <c r="G215" s="72"/>
      <c r="H215" s="73"/>
      <c r="I215" s="70"/>
      <c r="J215" s="71"/>
      <c r="K215" s="72"/>
      <c r="L215" s="69"/>
      <c r="M215" s="70"/>
      <c r="N215" s="71"/>
      <c r="O215" s="72"/>
      <c r="P215" s="69"/>
      <c r="Q215" s="70"/>
      <c r="R215" s="67"/>
      <c r="S215" s="72"/>
      <c r="T215" s="73"/>
      <c r="U215" s="72"/>
      <c r="X215" s="25"/>
      <c r="Y215" s="25"/>
      <c r="Z215" s="25"/>
      <c r="AA215" s="25"/>
      <c r="AB215" s="25"/>
      <c r="AC215" s="25"/>
      <c r="AD215" s="25"/>
      <c r="AE215" s="25"/>
      <c r="AF215" s="25"/>
    </row>
    <row r="216" spans="1:32">
      <c r="A216" s="15"/>
      <c r="B216" s="15"/>
      <c r="C216" s="15"/>
      <c r="D216" s="15"/>
      <c r="E216" s="15"/>
      <c r="F216" s="15"/>
      <c r="G216" s="15"/>
      <c r="H216" s="15"/>
      <c r="I216" s="15"/>
      <c r="J216" s="15"/>
      <c r="K216" s="15"/>
      <c r="L216" s="15"/>
      <c r="M216" s="15"/>
      <c r="N216" s="15"/>
      <c r="O216" s="15"/>
      <c r="P216" s="15"/>
      <c r="Q216" s="15"/>
      <c r="R216" s="15"/>
      <c r="S216" s="15"/>
      <c r="T216" s="15"/>
      <c r="U216" s="15"/>
      <c r="X216" s="25"/>
      <c r="Y216" s="25"/>
      <c r="Z216" s="25"/>
      <c r="AA216" s="25"/>
      <c r="AB216" s="25"/>
      <c r="AC216" s="25"/>
      <c r="AD216" s="25"/>
      <c r="AE216" s="25"/>
      <c r="AF216" s="25"/>
    </row>
    <row r="217" spans="1:32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X217" s="25"/>
      <c r="Y217" s="25"/>
      <c r="Z217" s="25"/>
      <c r="AA217" s="25"/>
      <c r="AB217" s="25"/>
      <c r="AC217" s="25"/>
      <c r="AD217" s="25"/>
      <c r="AE217" s="25"/>
      <c r="AF217" s="25"/>
    </row>
    <row r="218" spans="1:32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X218" s="25"/>
      <c r="Y218" s="25"/>
      <c r="Z218" s="25"/>
      <c r="AA218" s="25"/>
      <c r="AB218" s="25"/>
      <c r="AC218" s="25"/>
      <c r="AD218" s="25"/>
      <c r="AE218" s="25"/>
      <c r="AF218" s="25"/>
    </row>
    <row r="219" spans="1:32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16"/>
      <c r="N219" s="6"/>
      <c r="O219" s="6"/>
      <c r="P219" s="6"/>
      <c r="Q219" s="6"/>
      <c r="R219" s="6"/>
      <c r="S219" s="6"/>
      <c r="T219" s="6"/>
      <c r="U219" s="6"/>
      <c r="X219" s="25"/>
      <c r="Y219" s="25"/>
      <c r="Z219" s="25"/>
      <c r="AA219" s="25"/>
      <c r="AB219" s="25"/>
      <c r="AC219" s="25"/>
      <c r="AD219" s="25"/>
      <c r="AE219" s="25"/>
      <c r="AF219" s="25"/>
    </row>
    <row r="220" spans="1:32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X220" s="25"/>
      <c r="Y220" s="25"/>
      <c r="Z220" s="25"/>
      <c r="AA220" s="25"/>
      <c r="AB220" s="25"/>
      <c r="AC220" s="25"/>
      <c r="AD220" s="25"/>
      <c r="AE220" s="25"/>
      <c r="AF220" s="25"/>
    </row>
    <row r="221" spans="1:32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X221" s="25"/>
      <c r="Y221" s="25"/>
      <c r="Z221" s="25"/>
      <c r="AA221" s="25"/>
      <c r="AB221" s="25"/>
      <c r="AC221" s="25"/>
      <c r="AD221" s="25"/>
      <c r="AE221" s="25"/>
      <c r="AF221" s="25"/>
    </row>
    <row r="222" spans="1:32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X222" s="25"/>
      <c r="Y222" s="25"/>
      <c r="Z222" s="25"/>
      <c r="AA222" s="25"/>
      <c r="AB222" s="25"/>
      <c r="AC222" s="25"/>
      <c r="AD222" s="25"/>
      <c r="AE222" s="25"/>
      <c r="AF222" s="25"/>
    </row>
    <row r="223" spans="1:32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X223" s="25"/>
      <c r="Y223" s="25"/>
      <c r="Z223" s="25"/>
      <c r="AA223" s="25"/>
      <c r="AB223" s="25"/>
      <c r="AC223" s="25"/>
      <c r="AD223" s="25"/>
      <c r="AE223" s="25"/>
      <c r="AF223" s="25"/>
    </row>
    <row r="224" spans="1:32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X224" s="25"/>
      <c r="Y224" s="25"/>
      <c r="Z224" s="25"/>
      <c r="AA224" s="25"/>
      <c r="AB224" s="25"/>
      <c r="AC224" s="25"/>
      <c r="AD224" s="25"/>
      <c r="AE224" s="25"/>
      <c r="AF224" s="25"/>
    </row>
    <row r="225" spans="1:32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X225" s="12" t="s">
        <v>21</v>
      </c>
      <c r="Y225" s="12" t="s">
        <v>78</v>
      </c>
      <c r="Z225" s="12" t="s">
        <v>22</v>
      </c>
      <c r="AA225" s="25"/>
      <c r="AB225" s="25"/>
      <c r="AC225" s="25"/>
      <c r="AD225" s="25"/>
      <c r="AE225" s="25"/>
      <c r="AF225" s="25"/>
    </row>
    <row r="226" spans="1:32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W226" s="19" t="str">
        <f>IF(入力!$C$4="","",入力!$C$4)</f>
        <v>2016.01.01</v>
      </c>
      <c r="X226" s="24" t="str">
        <f>IF(特定項目一覧_30!AL11="","",特定項目一覧_30!AL11)</f>
        <v/>
      </c>
      <c r="Y226" s="31" t="str">
        <f>IF(特定項目一覧_30!AK11="","",特定項目一覧_30!AK11)</f>
        <v/>
      </c>
      <c r="Z226" s="32" t="str">
        <f>IF(特定項目一覧_30!AM11="","",特定項目一覧_30!AM11)</f>
        <v/>
      </c>
      <c r="AA226" s="25"/>
      <c r="AB226" s="25"/>
      <c r="AC226" s="25"/>
      <c r="AD226" s="25"/>
      <c r="AE226" s="25"/>
      <c r="AF226" s="25"/>
    </row>
    <row r="227" spans="1:32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W227" s="19"/>
      <c r="X227" s="24"/>
      <c r="Y227" s="24"/>
      <c r="Z227" s="24"/>
      <c r="AA227" s="25"/>
      <c r="AB227" s="25"/>
      <c r="AC227" s="25"/>
      <c r="AD227" s="25"/>
      <c r="AE227" s="25"/>
      <c r="AF227" s="25"/>
    </row>
    <row r="228" spans="1:32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W228" s="19"/>
      <c r="X228" s="34"/>
      <c r="Y228" s="34"/>
      <c r="Z228" s="35"/>
      <c r="AA228" s="25"/>
      <c r="AB228" s="25"/>
      <c r="AC228" s="25"/>
      <c r="AD228" s="25"/>
      <c r="AE228" s="25"/>
      <c r="AF228" s="25"/>
    </row>
    <row r="229" spans="1:32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X229" s="25"/>
      <c r="Y229" s="25"/>
      <c r="Z229" s="25"/>
      <c r="AA229" s="25"/>
      <c r="AB229" s="25"/>
      <c r="AC229" s="25"/>
      <c r="AD229" s="25"/>
      <c r="AE229" s="25"/>
      <c r="AF229" s="25"/>
    </row>
    <row r="230" spans="1:32">
      <c r="A230" s="6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X230" s="25"/>
      <c r="Y230" s="25"/>
      <c r="Z230" s="25"/>
      <c r="AA230" s="25"/>
      <c r="AB230" s="25"/>
      <c r="AC230" s="25"/>
      <c r="AD230" s="25"/>
      <c r="AE230" s="25"/>
      <c r="AF230" s="25"/>
    </row>
    <row r="231" spans="1:32">
      <c r="A231" s="6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X231" s="25"/>
      <c r="Y231" s="25"/>
      <c r="Z231" s="25"/>
      <c r="AA231" s="25"/>
      <c r="AB231" s="25"/>
      <c r="AC231" s="25"/>
      <c r="AD231" s="25"/>
      <c r="AE231" s="25"/>
      <c r="AF231" s="25"/>
    </row>
    <row r="232" spans="1:32">
      <c r="A232" s="6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X232" s="25"/>
      <c r="Y232" s="25"/>
      <c r="Z232" s="25"/>
      <c r="AA232" s="25"/>
      <c r="AB232" s="25"/>
      <c r="AC232" s="25"/>
      <c r="AD232" s="25"/>
      <c r="AE232" s="25"/>
      <c r="AF232" s="25"/>
    </row>
    <row r="233" spans="1:32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X233" s="25"/>
      <c r="Y233" s="25"/>
      <c r="Z233" s="25"/>
      <c r="AA233" s="25"/>
      <c r="AB233" s="25"/>
      <c r="AC233" s="25"/>
      <c r="AD233" s="25"/>
      <c r="AE233" s="25"/>
      <c r="AF233" s="25"/>
    </row>
    <row r="234" spans="1:32">
      <c r="A234" s="6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X234" s="25"/>
      <c r="Y234" s="25"/>
      <c r="Z234" s="25"/>
      <c r="AA234" s="25"/>
      <c r="AB234" s="25"/>
      <c r="AC234" s="25"/>
      <c r="AD234" s="25"/>
      <c r="AE234" s="25"/>
      <c r="AF234" s="25"/>
    </row>
    <row r="235" spans="1:32">
      <c r="A235" s="6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X235" s="25"/>
      <c r="Y235" s="25"/>
      <c r="Z235" s="25"/>
      <c r="AA235" s="25"/>
      <c r="AB235" s="25"/>
      <c r="AC235" s="25"/>
      <c r="AD235" s="25"/>
      <c r="AE235" s="25"/>
      <c r="AF235" s="25"/>
    </row>
    <row r="236" spans="1:32">
      <c r="A236" s="6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X236" s="25"/>
      <c r="Y236" s="25"/>
      <c r="Z236" s="25"/>
      <c r="AA236" s="25"/>
      <c r="AB236" s="25"/>
      <c r="AC236" s="25"/>
      <c r="AD236" s="25"/>
      <c r="AE236" s="25"/>
      <c r="AF236" s="25"/>
    </row>
    <row r="237" spans="1:32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X237" s="25"/>
      <c r="Y237" s="25"/>
      <c r="Z237" s="25"/>
      <c r="AA237" s="25"/>
      <c r="AB237" s="25"/>
      <c r="AC237" s="25"/>
      <c r="AD237" s="25"/>
      <c r="AE237" s="25"/>
      <c r="AF237" s="25"/>
    </row>
    <row r="238" spans="1:32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X238" s="25"/>
      <c r="Y238" s="25"/>
      <c r="Z238" s="25"/>
      <c r="AA238" s="25"/>
      <c r="AB238" s="25"/>
      <c r="AC238" s="25"/>
      <c r="AD238" s="25"/>
      <c r="AE238" s="25"/>
      <c r="AF238" s="25"/>
    </row>
    <row r="239" spans="1:32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X239" s="25" t="s">
        <v>270</v>
      </c>
      <c r="Y239" s="25"/>
      <c r="Z239" s="25"/>
      <c r="AA239" s="25"/>
      <c r="AB239" s="25"/>
      <c r="AC239" s="25"/>
      <c r="AD239" s="25"/>
      <c r="AE239" s="25"/>
      <c r="AF239" s="25"/>
    </row>
    <row r="240" spans="1:32">
      <c r="X240" s="458" t="str">
        <f>IF(全体項目一覧_30!AN69="","",全体項目一覧_30!AN69)</f>
        <v/>
      </c>
      <c r="Y240" s="25"/>
      <c r="Z240" s="25"/>
      <c r="AA240" s="25"/>
      <c r="AB240" s="25"/>
      <c r="AC240" s="25"/>
      <c r="AD240" s="25"/>
      <c r="AE240" s="25"/>
      <c r="AF240" s="25"/>
    </row>
    <row r="241" spans="1:32">
      <c r="X241" s="25"/>
      <c r="Y241" s="25"/>
      <c r="Z241" s="25"/>
      <c r="AA241" s="25"/>
      <c r="AB241" s="25"/>
      <c r="AC241" s="25"/>
      <c r="AD241" s="25"/>
      <c r="AE241" s="25"/>
      <c r="AF241" s="25"/>
    </row>
    <row r="242" spans="1:32">
      <c r="X242" s="25"/>
      <c r="Y242" s="25"/>
      <c r="Z242" s="25"/>
      <c r="AA242" s="25"/>
      <c r="AB242" s="25"/>
      <c r="AC242" s="25"/>
      <c r="AD242" s="25"/>
      <c r="AE242" s="25"/>
      <c r="AF242" s="25"/>
    </row>
    <row r="243" spans="1:32">
      <c r="A243" s="675"/>
      <c r="B243" s="676"/>
      <c r="C243" s="676"/>
      <c r="D243" s="676"/>
      <c r="E243" s="676"/>
      <c r="F243" s="676"/>
      <c r="G243" s="676"/>
      <c r="H243" s="676"/>
      <c r="I243" s="676"/>
      <c r="J243" s="676"/>
      <c r="K243" s="677"/>
      <c r="L243" s="12" t="s">
        <v>18</v>
      </c>
      <c r="M243" s="669" t="s">
        <v>29</v>
      </c>
      <c r="N243" s="669"/>
      <c r="O243" s="669"/>
      <c r="P243" s="669"/>
      <c r="Q243" s="669"/>
      <c r="R243" s="669"/>
      <c r="S243" s="669"/>
      <c r="T243" s="670" t="s">
        <v>269</v>
      </c>
      <c r="U243" s="670"/>
      <c r="X243" s="12"/>
      <c r="Y243" s="150"/>
      <c r="Z243" s="150"/>
      <c r="AA243" s="150"/>
      <c r="AB243" s="150"/>
      <c r="AC243" s="150"/>
      <c r="AD243" s="150"/>
      <c r="AE243" s="150"/>
      <c r="AF243" s="150"/>
    </row>
    <row r="244" spans="1:32">
      <c r="A244" s="678"/>
      <c r="B244" s="679"/>
      <c r="C244" s="679"/>
      <c r="D244" s="679"/>
      <c r="E244" s="679"/>
      <c r="F244" s="679"/>
      <c r="G244" s="679"/>
      <c r="H244" s="679"/>
      <c r="I244" s="679"/>
      <c r="J244" s="679"/>
      <c r="K244" s="680"/>
      <c r="L244" s="12" t="s">
        <v>18</v>
      </c>
      <c r="M244" s="665" t="s">
        <v>30</v>
      </c>
      <c r="N244" s="665"/>
      <c r="O244" s="665"/>
      <c r="P244" s="665"/>
      <c r="Q244" s="665"/>
      <c r="R244" s="665"/>
      <c r="S244" s="665"/>
      <c r="T244" s="666" t="str">
        <f>X240</f>
        <v/>
      </c>
      <c r="U244" s="667"/>
      <c r="X244" s="12"/>
      <c r="Y244" s="151"/>
      <c r="Z244" s="151"/>
      <c r="AA244" s="151"/>
      <c r="AB244" s="151"/>
      <c r="AC244" s="151"/>
      <c r="AD244" s="151"/>
      <c r="AE244" s="151"/>
      <c r="AF244" s="151"/>
    </row>
    <row r="245" spans="1:32" ht="14.25">
      <c r="A245" s="691" t="str">
        <f>$A$40</f>
        <v>フォーマット作成者　：　Komuro Consulting Group　小室匡史</v>
      </c>
      <c r="B245" s="691"/>
      <c r="C245" s="691"/>
      <c r="D245" s="691"/>
      <c r="E245" s="691"/>
      <c r="F245" s="691"/>
      <c r="G245" s="691"/>
      <c r="H245" s="691"/>
      <c r="I245" s="691"/>
      <c r="J245" s="691"/>
      <c r="K245" s="691"/>
      <c r="L245" s="411" t="s">
        <v>18</v>
      </c>
      <c r="M245" s="668" t="s">
        <v>90</v>
      </c>
      <c r="N245" s="668"/>
      <c r="O245" s="668"/>
      <c r="P245" s="668"/>
      <c r="Q245" s="668"/>
      <c r="R245" s="668"/>
      <c r="S245" s="668"/>
      <c r="T245" s="667"/>
      <c r="U245" s="667"/>
      <c r="X245" s="12"/>
      <c r="Y245" s="152"/>
      <c r="Z245" s="152"/>
      <c r="AA245" s="152"/>
      <c r="AB245" s="152"/>
      <c r="AC245" s="152"/>
      <c r="AD245" s="152"/>
      <c r="AE245" s="152"/>
      <c r="AF245" s="152"/>
    </row>
    <row r="247" spans="1:32" ht="30" customHeight="1">
      <c r="A247" s="671" t="str">
        <f>$A$1</f>
        <v>●●チームバレーボール体力指数　レーダーチャート</v>
      </c>
      <c r="B247" s="671"/>
      <c r="C247" s="671"/>
      <c r="D247" s="671"/>
      <c r="E247" s="671"/>
      <c r="F247" s="671"/>
      <c r="G247" s="671"/>
      <c r="H247" s="671"/>
      <c r="I247" s="671"/>
      <c r="J247" s="671"/>
      <c r="K247" s="671"/>
      <c r="L247" s="671"/>
      <c r="M247" s="671"/>
      <c r="N247" s="671"/>
      <c r="O247" s="671"/>
      <c r="P247" s="671"/>
      <c r="Q247" s="671"/>
      <c r="R247" s="671"/>
      <c r="S247" s="671"/>
      <c r="T247" s="671"/>
      <c r="U247" s="671"/>
      <c r="X247" s="25"/>
      <c r="Y247" s="25"/>
      <c r="Z247" s="25"/>
      <c r="AA247" s="25"/>
      <c r="AB247" s="25"/>
      <c r="AC247" s="25"/>
      <c r="AD247" s="25"/>
      <c r="AE247" s="25"/>
      <c r="AF247" s="25"/>
    </row>
    <row r="248" spans="1:32" ht="22.5" customHeight="1">
      <c r="A248" s="10" t="s">
        <v>10</v>
      </c>
      <c r="B248" s="672" t="str">
        <f>IF(表示変換!B12="","",表示変換!B12)</f>
        <v/>
      </c>
      <c r="C248" s="672"/>
      <c r="D248" s="9"/>
      <c r="E248" s="10" t="s">
        <v>11</v>
      </c>
      <c r="F248" s="673" t="str">
        <f>IF(表示変換!I12="","",表示変換!I12)</f>
        <v/>
      </c>
      <c r="G248" s="673"/>
      <c r="H248" s="13" t="s">
        <v>12</v>
      </c>
      <c r="I248" s="14"/>
      <c r="J248" s="13" t="s">
        <v>13</v>
      </c>
      <c r="K248" s="673" t="str">
        <f>IF(表示変換!J12="","",表示変換!J12)</f>
        <v/>
      </c>
      <c r="L248" s="673"/>
      <c r="M248" s="10" t="s">
        <v>14</v>
      </c>
      <c r="N248" s="6"/>
      <c r="O248" s="672" t="s">
        <v>15</v>
      </c>
      <c r="P248" s="672"/>
      <c r="Q248" s="672" t="str">
        <f>IF(表示変換!H12="","",表示変換!H12)</f>
        <v/>
      </c>
      <c r="R248" s="672"/>
      <c r="S248" s="674" t="str">
        <f>IF(入力!$C$4="","",入力!$C$4)</f>
        <v>2016.01.01</v>
      </c>
      <c r="T248" s="674"/>
      <c r="U248" s="9" t="s">
        <v>84</v>
      </c>
      <c r="X248" s="25"/>
      <c r="Y248" s="25"/>
      <c r="Z248" s="25"/>
      <c r="AA248" s="25"/>
      <c r="AB248" s="25"/>
      <c r="AC248" s="25"/>
      <c r="AD248" s="25"/>
      <c r="AE248" s="25"/>
      <c r="AF248" s="25"/>
    </row>
    <row r="249" spans="1:32" ht="12" customHeight="1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X249" s="25"/>
      <c r="Y249" s="25"/>
      <c r="Z249" s="25"/>
      <c r="AA249" s="25"/>
      <c r="AB249" s="25"/>
      <c r="AC249" s="25"/>
      <c r="AD249" s="25"/>
      <c r="AE249" s="25"/>
      <c r="AF249" s="25"/>
    </row>
    <row r="250" spans="1:32" ht="22.5" customHeight="1">
      <c r="A250" s="685" t="s">
        <v>5</v>
      </c>
      <c r="B250" s="688" t="s">
        <v>6</v>
      </c>
      <c r="C250" s="692" t="s">
        <v>0</v>
      </c>
      <c r="D250" s="683" t="s">
        <v>31</v>
      </c>
      <c r="E250" s="684"/>
      <c r="F250" s="683" t="s">
        <v>43</v>
      </c>
      <c r="G250" s="684"/>
      <c r="H250" s="683" t="s">
        <v>297</v>
      </c>
      <c r="I250" s="684"/>
      <c r="J250" s="683" t="s">
        <v>27</v>
      </c>
      <c r="K250" s="684"/>
      <c r="L250" s="681" t="s">
        <v>44</v>
      </c>
      <c r="M250" s="682"/>
      <c r="N250" s="681" t="s">
        <v>45</v>
      </c>
      <c r="O250" s="682"/>
      <c r="P250" s="681" t="s">
        <v>28</v>
      </c>
      <c r="Q250" s="682"/>
      <c r="R250" s="683" t="s">
        <v>32</v>
      </c>
      <c r="S250" s="684"/>
      <c r="T250" s="156" t="s">
        <v>1</v>
      </c>
      <c r="U250" s="157" t="s">
        <v>2</v>
      </c>
      <c r="X250" s="25"/>
      <c r="Y250" s="25"/>
      <c r="Z250" s="25"/>
      <c r="AA250" s="25"/>
      <c r="AB250" s="25"/>
      <c r="AC250" s="25"/>
      <c r="AD250" s="25"/>
      <c r="AE250" s="25"/>
      <c r="AF250" s="25"/>
    </row>
    <row r="251" spans="1:32">
      <c r="A251" s="686"/>
      <c r="B251" s="689"/>
      <c r="C251" s="693"/>
      <c r="D251" s="1" t="s">
        <v>3</v>
      </c>
      <c r="E251" s="3" t="s">
        <v>4</v>
      </c>
      <c r="F251" s="1" t="s">
        <v>3</v>
      </c>
      <c r="G251" s="3" t="s">
        <v>4</v>
      </c>
      <c r="H251" s="1" t="s">
        <v>3</v>
      </c>
      <c r="I251" s="3" t="s">
        <v>4</v>
      </c>
      <c r="J251" s="1" t="s">
        <v>3</v>
      </c>
      <c r="K251" s="3" t="s">
        <v>4</v>
      </c>
      <c r="L251" s="1" t="s">
        <v>3</v>
      </c>
      <c r="M251" s="3" t="s">
        <v>4</v>
      </c>
      <c r="N251" s="1" t="s">
        <v>3</v>
      </c>
      <c r="O251" s="3" t="s">
        <v>4</v>
      </c>
      <c r="P251" s="1" t="s">
        <v>3</v>
      </c>
      <c r="Q251" s="3" t="s">
        <v>4</v>
      </c>
      <c r="R251" s="1" t="s">
        <v>3</v>
      </c>
      <c r="S251" s="3" t="s">
        <v>4</v>
      </c>
      <c r="T251" s="7"/>
      <c r="U251" s="8"/>
      <c r="X251" s="25"/>
      <c r="Y251" s="25"/>
      <c r="Z251" s="25"/>
      <c r="AA251" s="25"/>
      <c r="AB251" s="25"/>
      <c r="AC251" s="25"/>
      <c r="AD251" s="25"/>
      <c r="AE251" s="25"/>
      <c r="AF251" s="25"/>
    </row>
    <row r="252" spans="1:32">
      <c r="A252" s="687"/>
      <c r="B252" s="690"/>
      <c r="C252" s="694"/>
      <c r="D252" s="2" t="str">
        <f>IF(表示変換!$N$5="","",表示変換!$N$5)</f>
        <v>sec</v>
      </c>
      <c r="E252" s="4" t="s">
        <v>7</v>
      </c>
      <c r="F252" s="2" t="str">
        <f>IF(表示変換!$O$5="","",表示変換!$O$5)</f>
        <v>sec</v>
      </c>
      <c r="G252" s="4" t="s">
        <v>7</v>
      </c>
      <c r="H252" s="2" t="str">
        <f>IF(表示変換!$P$5="","",表示変換!$P$5)</f>
        <v>m</v>
      </c>
      <c r="I252" s="4" t="s">
        <v>7</v>
      </c>
      <c r="J252" s="2" t="str">
        <f>IF(表示変換!$Q$5="","",表示変換!$Q$5)</f>
        <v>cm</v>
      </c>
      <c r="K252" s="4" t="s">
        <v>7</v>
      </c>
      <c r="L252" s="2" t="str">
        <f>IF(表示変換!$R$5="","",表示変換!$R$5)</f>
        <v>cm</v>
      </c>
      <c r="M252" s="4" t="s">
        <v>7</v>
      </c>
      <c r="N252" s="2" t="str">
        <f>IF(表示変換!$S$5="","",表示変換!$S$5)</f>
        <v>m</v>
      </c>
      <c r="O252" s="4" t="s">
        <v>7</v>
      </c>
      <c r="P252" s="2" t="str">
        <f>IF(表示変換!$T$5="","",表示変換!$T$5)</f>
        <v>回</v>
      </c>
      <c r="Q252" s="4" t="s">
        <v>7</v>
      </c>
      <c r="R252" s="2" t="str">
        <f>IF(表示変換!$U$5="","",表示変換!$U$5)</f>
        <v>m</v>
      </c>
      <c r="S252" s="4" t="s">
        <v>7</v>
      </c>
      <c r="T252" s="2" t="s">
        <v>8</v>
      </c>
      <c r="U252" s="5" t="s">
        <v>9</v>
      </c>
      <c r="X252" s="26" t="s">
        <v>16</v>
      </c>
      <c r="Y252" s="26" t="s">
        <v>17</v>
      </c>
      <c r="Z252" s="26" t="s">
        <v>276</v>
      </c>
      <c r="AA252" s="26" t="s">
        <v>24</v>
      </c>
      <c r="AB252" s="26" t="s">
        <v>59</v>
      </c>
      <c r="AC252" s="26" t="s">
        <v>51</v>
      </c>
      <c r="AD252" s="26" t="s">
        <v>62</v>
      </c>
      <c r="AE252" s="11" t="s">
        <v>61</v>
      </c>
      <c r="AF252" s="25"/>
    </row>
    <row r="253" spans="1:32">
      <c r="A253" s="17" t="str">
        <f>IF(入力!$C$4="","",入力!$C$4)</f>
        <v>2016.01.01</v>
      </c>
      <c r="B253" s="20">
        <f>IF(表示変換!A12="","",表示変換!A12)</f>
        <v>7</v>
      </c>
      <c r="C253" s="18" t="str">
        <f>IF(表示変換!B12="","",表示変換!B12)</f>
        <v/>
      </c>
      <c r="D253" s="21" t="str">
        <f>IF(特定項目一覧_30!G12="","",特定項目一覧_30!G12)</f>
        <v/>
      </c>
      <c r="E253" s="27" t="str">
        <f>IF(特定項目一覧_30!H12="","",特定項目一覧_30!H12)</f>
        <v/>
      </c>
      <c r="F253" s="21" t="str">
        <f>IF(特定項目一覧_30!I12="","",特定項目一覧_30!I12)</f>
        <v/>
      </c>
      <c r="G253" s="22" t="str">
        <f>IF(特定項目一覧_30!J12="","",特定項目一覧_30!J12)</f>
        <v/>
      </c>
      <c r="H253" s="29" t="str">
        <f>IF(特定項目一覧_30!K12="","",特定項目一覧_30!K12)</f>
        <v/>
      </c>
      <c r="I253" s="27" t="str">
        <f>IF(特定項目一覧_30!L12="","",特定項目一覧_30!L12)</f>
        <v/>
      </c>
      <c r="J253" s="20" t="str">
        <f>IF(特定項目一覧_30!M12="","",特定項目一覧_30!M12)</f>
        <v/>
      </c>
      <c r="K253" s="22" t="str">
        <f>IF(特定項目一覧_30!N12="","",特定項目一覧_30!N12)</f>
        <v/>
      </c>
      <c r="L253" s="28" t="str">
        <f>IF(特定項目一覧_30!O12="","",特定項目一覧_30!O12)</f>
        <v/>
      </c>
      <c r="M253" s="27" t="str">
        <f>IF(特定項目一覧_30!P12="","",特定項目一覧_30!P12)</f>
        <v/>
      </c>
      <c r="N253" s="21" t="str">
        <f>IF(特定項目一覧_30!Q12="","",特定項目一覧_30!Q12)</f>
        <v/>
      </c>
      <c r="O253" s="22" t="str">
        <f>IF(特定項目一覧_30!R12="","",特定項目一覧_30!R12)</f>
        <v/>
      </c>
      <c r="P253" s="28" t="str">
        <f>IF(特定項目一覧_30!S12="","",特定項目一覧_30!S12)</f>
        <v/>
      </c>
      <c r="Q253" s="27" t="str">
        <f>IF(特定項目一覧_30!T12="","",特定項目一覧_30!T12)</f>
        <v/>
      </c>
      <c r="R253" s="20" t="str">
        <f>IF(特定項目一覧_30!U12="","",特定項目一覧_30!U12)</f>
        <v/>
      </c>
      <c r="S253" s="22" t="str">
        <f>IF(特定項目一覧_30!V12="","",特定項目一覧_30!V12)</f>
        <v/>
      </c>
      <c r="T253" s="28" t="str">
        <f>IF(特定項目一覧_30!W12="","",特定項目一覧_30!W12)</f>
        <v/>
      </c>
      <c r="U253" s="22" t="str">
        <f>IF(特定項目一覧_30!X12="","",特定項目一覧_30!X12)</f>
        <v/>
      </c>
      <c r="W253" s="19" t="str">
        <f>IF(入力!$C$4="","",入力!$C$4)</f>
        <v>2016.01.01</v>
      </c>
      <c r="X253" s="30" t="str">
        <f>E253</f>
        <v/>
      </c>
      <c r="Y253" s="30" t="str">
        <f>G253</f>
        <v/>
      </c>
      <c r="Z253" s="30" t="str">
        <f>I253</f>
        <v/>
      </c>
      <c r="AA253" s="30" t="str">
        <f>K253</f>
        <v/>
      </c>
      <c r="AB253" s="30" t="str">
        <f>M253</f>
        <v/>
      </c>
      <c r="AC253" s="30" t="str">
        <f>O253</f>
        <v/>
      </c>
      <c r="AD253" s="30" t="str">
        <f>Q253</f>
        <v/>
      </c>
      <c r="AE253" s="30" t="str">
        <f>S253</f>
        <v/>
      </c>
      <c r="AF253" s="25"/>
    </row>
    <row r="254" spans="1:32">
      <c r="A254" s="66"/>
      <c r="B254" s="67"/>
      <c r="C254" s="68"/>
      <c r="D254" s="69"/>
      <c r="E254" s="70"/>
      <c r="F254" s="71"/>
      <c r="G254" s="72"/>
      <c r="H254" s="73"/>
      <c r="I254" s="70"/>
      <c r="J254" s="71"/>
      <c r="K254" s="72"/>
      <c r="L254" s="69"/>
      <c r="M254" s="70"/>
      <c r="N254" s="71"/>
      <c r="O254" s="72"/>
      <c r="P254" s="69"/>
      <c r="Q254" s="70"/>
      <c r="R254" s="67"/>
      <c r="S254" s="72"/>
      <c r="T254" s="73"/>
      <c r="U254" s="72"/>
      <c r="W254" s="19"/>
      <c r="X254" s="23"/>
      <c r="Y254" s="23"/>
      <c r="Z254" s="23"/>
      <c r="AA254" s="23"/>
      <c r="AB254" s="23"/>
      <c r="AC254" s="23"/>
      <c r="AD254" s="23"/>
      <c r="AE254" s="23"/>
      <c r="AF254" s="25"/>
    </row>
    <row r="255" spans="1:32">
      <c r="A255" s="74"/>
      <c r="B255" s="67"/>
      <c r="C255" s="72"/>
      <c r="D255" s="71"/>
      <c r="E255" s="72"/>
      <c r="F255" s="71"/>
      <c r="G255" s="72"/>
      <c r="H255" s="67"/>
      <c r="I255" s="72"/>
      <c r="J255" s="71"/>
      <c r="K255" s="72"/>
      <c r="L255" s="71"/>
      <c r="M255" s="72"/>
      <c r="N255" s="71"/>
      <c r="O255" s="72"/>
      <c r="P255" s="71"/>
      <c r="Q255" s="72"/>
      <c r="R255" s="67"/>
      <c r="S255" s="72"/>
      <c r="T255" s="67"/>
      <c r="U255" s="72"/>
      <c r="W255" s="19"/>
      <c r="X255" s="23"/>
      <c r="Y255" s="23"/>
      <c r="Z255" s="23"/>
      <c r="AA255" s="23"/>
      <c r="AB255" s="23"/>
      <c r="AC255" s="23"/>
      <c r="AD255" s="23"/>
      <c r="AE255" s="23"/>
      <c r="AF255" s="25"/>
    </row>
    <row r="256" spans="1:32">
      <c r="A256" s="74"/>
      <c r="B256" s="75"/>
      <c r="C256" s="76"/>
      <c r="D256" s="71"/>
      <c r="E256" s="70"/>
      <c r="F256" s="71"/>
      <c r="G256" s="72"/>
      <c r="H256" s="73"/>
      <c r="I256" s="70"/>
      <c r="J256" s="71"/>
      <c r="K256" s="72"/>
      <c r="L256" s="69"/>
      <c r="M256" s="70"/>
      <c r="N256" s="71"/>
      <c r="O256" s="72"/>
      <c r="P256" s="69"/>
      <c r="Q256" s="70"/>
      <c r="R256" s="67"/>
      <c r="S256" s="72"/>
      <c r="T256" s="73"/>
      <c r="U256" s="72"/>
      <c r="X256" s="25"/>
      <c r="Y256" s="25"/>
      <c r="Z256" s="25"/>
      <c r="AA256" s="25"/>
      <c r="AB256" s="25"/>
      <c r="AC256" s="25"/>
      <c r="AD256" s="25"/>
      <c r="AE256" s="25"/>
      <c r="AF256" s="25"/>
    </row>
    <row r="257" spans="1:32">
      <c r="A257" s="15"/>
      <c r="B257" s="15"/>
      <c r="C257" s="15"/>
      <c r="D257" s="15"/>
      <c r="E257" s="15"/>
      <c r="F257" s="15"/>
      <c r="G257" s="15"/>
      <c r="H257" s="15"/>
      <c r="I257" s="15"/>
      <c r="J257" s="15"/>
      <c r="K257" s="15"/>
      <c r="L257" s="15"/>
      <c r="M257" s="15"/>
      <c r="N257" s="15"/>
      <c r="O257" s="15"/>
      <c r="P257" s="15"/>
      <c r="Q257" s="15"/>
      <c r="R257" s="15"/>
      <c r="S257" s="15"/>
      <c r="T257" s="15"/>
      <c r="U257" s="15"/>
      <c r="X257" s="25"/>
      <c r="Y257" s="25"/>
      <c r="Z257" s="25"/>
      <c r="AA257" s="25"/>
      <c r="AB257" s="25"/>
      <c r="AC257" s="25"/>
      <c r="AD257" s="25"/>
      <c r="AE257" s="25"/>
      <c r="AF257" s="25"/>
    </row>
    <row r="258" spans="1:32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X258" s="25"/>
      <c r="Y258" s="25"/>
      <c r="Z258" s="25"/>
      <c r="AA258" s="25"/>
      <c r="AB258" s="25"/>
      <c r="AC258" s="25"/>
      <c r="AD258" s="25"/>
      <c r="AE258" s="25"/>
      <c r="AF258" s="25"/>
    </row>
    <row r="259" spans="1:32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X259" s="25"/>
      <c r="Y259" s="25"/>
      <c r="Z259" s="25"/>
      <c r="AA259" s="25"/>
      <c r="AB259" s="25"/>
      <c r="AC259" s="25"/>
      <c r="AD259" s="25"/>
      <c r="AE259" s="25"/>
      <c r="AF259" s="25"/>
    </row>
    <row r="260" spans="1:32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16"/>
      <c r="N260" s="6"/>
      <c r="O260" s="6"/>
      <c r="P260" s="6"/>
      <c r="Q260" s="6"/>
      <c r="R260" s="6"/>
      <c r="S260" s="6"/>
      <c r="T260" s="6"/>
      <c r="U260" s="6"/>
      <c r="X260" s="25"/>
      <c r="Y260" s="25"/>
      <c r="Z260" s="25"/>
      <c r="AA260" s="25"/>
      <c r="AB260" s="25"/>
      <c r="AC260" s="25"/>
      <c r="AD260" s="25"/>
      <c r="AE260" s="25"/>
      <c r="AF260" s="25"/>
    </row>
    <row r="261" spans="1:32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X261" s="25"/>
      <c r="Y261" s="25"/>
      <c r="Z261" s="25"/>
      <c r="AA261" s="25"/>
      <c r="AB261" s="25"/>
      <c r="AC261" s="25"/>
      <c r="AD261" s="25"/>
      <c r="AE261" s="25"/>
      <c r="AF261" s="25"/>
    </row>
    <row r="262" spans="1:32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X262" s="25"/>
      <c r="Y262" s="25"/>
      <c r="Z262" s="25"/>
      <c r="AA262" s="25"/>
      <c r="AB262" s="25"/>
      <c r="AC262" s="25"/>
      <c r="AD262" s="25"/>
      <c r="AE262" s="25"/>
      <c r="AF262" s="25"/>
    </row>
    <row r="263" spans="1:32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X263" s="25"/>
      <c r="Y263" s="25"/>
      <c r="Z263" s="25"/>
      <c r="AA263" s="25"/>
      <c r="AB263" s="25"/>
      <c r="AC263" s="25"/>
      <c r="AD263" s="25"/>
      <c r="AE263" s="25"/>
      <c r="AF263" s="25"/>
    </row>
    <row r="264" spans="1:32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X264" s="25"/>
      <c r="Y264" s="25"/>
      <c r="Z264" s="25"/>
      <c r="AA264" s="25"/>
      <c r="AB264" s="25"/>
      <c r="AC264" s="25"/>
      <c r="AD264" s="25"/>
      <c r="AE264" s="25"/>
      <c r="AF264" s="25"/>
    </row>
    <row r="265" spans="1:32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X265" s="25"/>
      <c r="Y265" s="25"/>
      <c r="Z265" s="25"/>
      <c r="AA265" s="25"/>
      <c r="AB265" s="25"/>
      <c r="AC265" s="25"/>
      <c r="AD265" s="25"/>
      <c r="AE265" s="25"/>
      <c r="AF265" s="25"/>
    </row>
    <row r="266" spans="1:32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X266" s="12" t="s">
        <v>21</v>
      </c>
      <c r="Y266" s="12" t="s">
        <v>78</v>
      </c>
      <c r="Z266" s="12" t="s">
        <v>22</v>
      </c>
      <c r="AA266" s="25"/>
      <c r="AB266" s="25"/>
      <c r="AC266" s="25"/>
      <c r="AD266" s="25"/>
      <c r="AE266" s="25"/>
      <c r="AF266" s="25"/>
    </row>
    <row r="267" spans="1:32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W267" s="19" t="str">
        <f>IF(入力!$C$4="","",入力!$C$4)</f>
        <v>2016.01.01</v>
      </c>
      <c r="X267" s="24" t="str">
        <f>IF(特定項目一覧_30!AL12="","",特定項目一覧_30!AL12)</f>
        <v/>
      </c>
      <c r="Y267" s="31" t="str">
        <f>IF(特定項目一覧_30!AK12="","",特定項目一覧_30!AK12)</f>
        <v/>
      </c>
      <c r="Z267" s="32" t="str">
        <f>IF(特定項目一覧_30!AM12="","",特定項目一覧_30!AM12)</f>
        <v/>
      </c>
      <c r="AA267" s="25"/>
      <c r="AB267" s="25"/>
      <c r="AC267" s="25"/>
      <c r="AD267" s="25"/>
      <c r="AE267" s="25"/>
      <c r="AF267" s="25"/>
    </row>
    <row r="268" spans="1:32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W268" s="19"/>
      <c r="X268" s="24"/>
      <c r="Y268" s="24"/>
      <c r="Z268" s="24"/>
      <c r="AA268" s="25"/>
      <c r="AB268" s="25"/>
      <c r="AC268" s="25"/>
      <c r="AD268" s="25"/>
      <c r="AE268" s="25"/>
      <c r="AF268" s="25"/>
    </row>
    <row r="269" spans="1:32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W269" s="19"/>
      <c r="X269" s="34"/>
      <c r="Y269" s="34"/>
      <c r="Z269" s="35"/>
      <c r="AA269" s="25"/>
      <c r="AB269" s="25"/>
      <c r="AC269" s="25"/>
      <c r="AD269" s="25"/>
      <c r="AE269" s="25"/>
      <c r="AF269" s="25"/>
    </row>
    <row r="270" spans="1:32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X270" s="25"/>
      <c r="Y270" s="25"/>
      <c r="Z270" s="25"/>
      <c r="AA270" s="25"/>
      <c r="AB270" s="25"/>
      <c r="AC270" s="25"/>
      <c r="AD270" s="25"/>
      <c r="AE270" s="25"/>
      <c r="AF270" s="25"/>
    </row>
    <row r="271" spans="1:32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X271" s="25"/>
      <c r="Y271" s="25"/>
      <c r="Z271" s="25"/>
      <c r="AA271" s="25"/>
      <c r="AB271" s="25"/>
      <c r="AC271" s="25"/>
      <c r="AD271" s="25"/>
      <c r="AE271" s="25"/>
      <c r="AF271" s="25"/>
    </row>
    <row r="272" spans="1:32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X272" s="25"/>
      <c r="Y272" s="25"/>
      <c r="Z272" s="25"/>
      <c r="AA272" s="25"/>
      <c r="AB272" s="25"/>
      <c r="AC272" s="25"/>
      <c r="AD272" s="25"/>
      <c r="AE272" s="25"/>
      <c r="AF272" s="25"/>
    </row>
    <row r="273" spans="1:32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X273" s="25"/>
      <c r="Y273" s="25"/>
      <c r="Z273" s="25"/>
      <c r="AA273" s="25"/>
      <c r="AB273" s="25"/>
      <c r="AC273" s="25"/>
      <c r="AD273" s="25"/>
      <c r="AE273" s="25"/>
      <c r="AF273" s="25"/>
    </row>
    <row r="274" spans="1:32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X274" s="25"/>
      <c r="Y274" s="25"/>
      <c r="Z274" s="25"/>
      <c r="AA274" s="25"/>
      <c r="AB274" s="25"/>
      <c r="AC274" s="25"/>
      <c r="AD274" s="25"/>
      <c r="AE274" s="25"/>
      <c r="AF274" s="25"/>
    </row>
    <row r="275" spans="1:32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X275" s="25"/>
      <c r="Y275" s="25"/>
      <c r="Z275" s="25"/>
      <c r="AA275" s="25"/>
      <c r="AB275" s="25"/>
      <c r="AC275" s="25"/>
      <c r="AD275" s="25"/>
      <c r="AE275" s="25"/>
      <c r="AF275" s="25"/>
    </row>
    <row r="276" spans="1:32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X276" s="25"/>
      <c r="Y276" s="25"/>
      <c r="Z276" s="25"/>
      <c r="AA276" s="25"/>
      <c r="AB276" s="25"/>
      <c r="AC276" s="25"/>
      <c r="AD276" s="25"/>
      <c r="AE276" s="25"/>
      <c r="AF276" s="25"/>
    </row>
    <row r="277" spans="1:32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X277" s="25"/>
      <c r="Y277" s="25"/>
      <c r="Z277" s="25"/>
      <c r="AA277" s="25"/>
      <c r="AB277" s="25"/>
      <c r="AC277" s="25"/>
      <c r="AD277" s="25"/>
      <c r="AE277" s="25"/>
      <c r="AF277" s="25"/>
    </row>
    <row r="278" spans="1:32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X278" s="25"/>
      <c r="Y278" s="25"/>
      <c r="Z278" s="25"/>
      <c r="AA278" s="25"/>
      <c r="AB278" s="25"/>
      <c r="AC278" s="25"/>
      <c r="AD278" s="25"/>
      <c r="AE278" s="25"/>
      <c r="AF278" s="25"/>
    </row>
    <row r="279" spans="1:32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X279" s="25"/>
      <c r="Y279" s="25"/>
      <c r="Z279" s="25"/>
      <c r="AA279" s="25"/>
      <c r="AB279" s="25"/>
      <c r="AC279" s="25"/>
      <c r="AD279" s="25"/>
      <c r="AE279" s="25"/>
      <c r="AF279" s="25"/>
    </row>
    <row r="280" spans="1:32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X280" s="25" t="s">
        <v>270</v>
      </c>
      <c r="Y280" s="25"/>
      <c r="Z280" s="25"/>
      <c r="AA280" s="25"/>
      <c r="AB280" s="25"/>
      <c r="AC280" s="25"/>
      <c r="AD280" s="25"/>
      <c r="AE280" s="25"/>
      <c r="AF280" s="25"/>
    </row>
    <row r="281" spans="1:32">
      <c r="X281" s="458" t="str">
        <f>IF(全体項目一覧_30!AN70="","",全体項目一覧_30!AN70)</f>
        <v/>
      </c>
      <c r="Y281" s="25"/>
      <c r="Z281" s="25"/>
      <c r="AA281" s="25"/>
      <c r="AB281" s="25"/>
      <c r="AC281" s="25"/>
      <c r="AD281" s="25"/>
      <c r="AE281" s="25"/>
      <c r="AF281" s="25"/>
    </row>
    <row r="282" spans="1:32">
      <c r="X282" s="25"/>
      <c r="Y282" s="25"/>
      <c r="Z282" s="25"/>
      <c r="AA282" s="25"/>
      <c r="AB282" s="25"/>
      <c r="AC282" s="25"/>
      <c r="AD282" s="25"/>
      <c r="AE282" s="25"/>
      <c r="AF282" s="25"/>
    </row>
    <row r="283" spans="1:32">
      <c r="X283" s="25"/>
      <c r="Y283" s="25"/>
      <c r="Z283" s="25"/>
      <c r="AA283" s="25"/>
      <c r="AB283" s="25"/>
      <c r="AC283" s="25"/>
      <c r="AD283" s="25"/>
      <c r="AE283" s="25"/>
      <c r="AF283" s="25"/>
    </row>
    <row r="284" spans="1:32">
      <c r="A284" s="675"/>
      <c r="B284" s="676"/>
      <c r="C284" s="676"/>
      <c r="D284" s="676"/>
      <c r="E284" s="676"/>
      <c r="F284" s="676"/>
      <c r="G284" s="676"/>
      <c r="H284" s="676"/>
      <c r="I284" s="676"/>
      <c r="J284" s="676"/>
      <c r="K284" s="677"/>
      <c r="L284" s="12" t="s">
        <v>18</v>
      </c>
      <c r="M284" s="669" t="s">
        <v>29</v>
      </c>
      <c r="N284" s="669"/>
      <c r="O284" s="669"/>
      <c r="P284" s="669"/>
      <c r="Q284" s="669"/>
      <c r="R284" s="669"/>
      <c r="S284" s="669"/>
      <c r="T284" s="670" t="s">
        <v>269</v>
      </c>
      <c r="U284" s="670"/>
      <c r="X284" s="12"/>
      <c r="Y284" s="150"/>
      <c r="Z284" s="150"/>
      <c r="AA284" s="150"/>
      <c r="AB284" s="150"/>
      <c r="AC284" s="150"/>
      <c r="AD284" s="150"/>
      <c r="AE284" s="150"/>
      <c r="AF284" s="150"/>
    </row>
    <row r="285" spans="1:32">
      <c r="A285" s="678"/>
      <c r="B285" s="679"/>
      <c r="C285" s="679"/>
      <c r="D285" s="679"/>
      <c r="E285" s="679"/>
      <c r="F285" s="679"/>
      <c r="G285" s="679"/>
      <c r="H285" s="679"/>
      <c r="I285" s="679"/>
      <c r="J285" s="679"/>
      <c r="K285" s="680"/>
      <c r="L285" s="12" t="s">
        <v>18</v>
      </c>
      <c r="M285" s="665" t="s">
        <v>30</v>
      </c>
      <c r="N285" s="665"/>
      <c r="O285" s="665"/>
      <c r="P285" s="665"/>
      <c r="Q285" s="665"/>
      <c r="R285" s="665"/>
      <c r="S285" s="665"/>
      <c r="T285" s="666" t="str">
        <f>X281</f>
        <v/>
      </c>
      <c r="U285" s="667"/>
      <c r="X285" s="12"/>
      <c r="Y285" s="151"/>
      <c r="Z285" s="151"/>
      <c r="AA285" s="151"/>
      <c r="AB285" s="151"/>
      <c r="AC285" s="151"/>
      <c r="AD285" s="151"/>
      <c r="AE285" s="151"/>
      <c r="AF285" s="151"/>
    </row>
    <row r="286" spans="1:32" ht="14.25">
      <c r="A286" s="691" t="str">
        <f>$A$40</f>
        <v>フォーマット作成者　：　Komuro Consulting Group　小室匡史</v>
      </c>
      <c r="B286" s="691"/>
      <c r="C286" s="691"/>
      <c r="D286" s="691"/>
      <c r="E286" s="691"/>
      <c r="F286" s="691"/>
      <c r="G286" s="691"/>
      <c r="H286" s="691"/>
      <c r="I286" s="691"/>
      <c r="J286" s="691"/>
      <c r="K286" s="691"/>
      <c r="L286" s="411" t="s">
        <v>18</v>
      </c>
      <c r="M286" s="668" t="s">
        <v>90</v>
      </c>
      <c r="N286" s="668"/>
      <c r="O286" s="668"/>
      <c r="P286" s="668"/>
      <c r="Q286" s="668"/>
      <c r="R286" s="668"/>
      <c r="S286" s="668"/>
      <c r="T286" s="667"/>
      <c r="U286" s="667"/>
      <c r="X286" s="12"/>
      <c r="Y286" s="152"/>
      <c r="Z286" s="152"/>
      <c r="AA286" s="152"/>
      <c r="AB286" s="152"/>
      <c r="AC286" s="152"/>
      <c r="AD286" s="152"/>
      <c r="AE286" s="152"/>
      <c r="AF286" s="152"/>
    </row>
    <row r="288" spans="1:32" ht="30" customHeight="1">
      <c r="A288" s="671" t="str">
        <f>$A$1</f>
        <v>●●チームバレーボール体力指数　レーダーチャート</v>
      </c>
      <c r="B288" s="671"/>
      <c r="C288" s="671"/>
      <c r="D288" s="671"/>
      <c r="E288" s="671"/>
      <c r="F288" s="671"/>
      <c r="G288" s="671"/>
      <c r="H288" s="671"/>
      <c r="I288" s="671"/>
      <c r="J288" s="671"/>
      <c r="K288" s="671"/>
      <c r="L288" s="671"/>
      <c r="M288" s="671"/>
      <c r="N288" s="671"/>
      <c r="O288" s="671"/>
      <c r="P288" s="671"/>
      <c r="Q288" s="671"/>
      <c r="R288" s="671"/>
      <c r="S288" s="671"/>
      <c r="T288" s="671"/>
      <c r="U288" s="671"/>
      <c r="X288" s="25"/>
      <c r="Y288" s="25"/>
      <c r="Z288" s="25"/>
      <c r="AA288" s="25"/>
      <c r="AB288" s="25"/>
      <c r="AC288" s="25"/>
      <c r="AD288" s="25"/>
      <c r="AE288" s="25"/>
    </row>
    <row r="289" spans="1:31" ht="22.5" customHeight="1">
      <c r="A289" s="10" t="s">
        <v>10</v>
      </c>
      <c r="B289" s="672" t="str">
        <f>IF(表示変換!B13="","",表示変換!B13)</f>
        <v/>
      </c>
      <c r="C289" s="672"/>
      <c r="D289" s="9"/>
      <c r="E289" s="10" t="s">
        <v>11</v>
      </c>
      <c r="F289" s="673" t="str">
        <f>IF(表示変換!I13="","",表示変換!I13)</f>
        <v/>
      </c>
      <c r="G289" s="673"/>
      <c r="H289" s="13" t="s">
        <v>12</v>
      </c>
      <c r="I289" s="14"/>
      <c r="J289" s="13" t="s">
        <v>13</v>
      </c>
      <c r="K289" s="673" t="str">
        <f>IF(表示変換!J13="","",表示変換!J13)</f>
        <v/>
      </c>
      <c r="L289" s="673"/>
      <c r="M289" s="10" t="s">
        <v>14</v>
      </c>
      <c r="N289" s="6"/>
      <c r="O289" s="672" t="s">
        <v>15</v>
      </c>
      <c r="P289" s="672"/>
      <c r="Q289" s="672" t="str">
        <f>IF(表示変換!H13="","",表示変換!H13)</f>
        <v/>
      </c>
      <c r="R289" s="672"/>
      <c r="S289" s="674" t="str">
        <f>IF(入力!$C$4="","",入力!$C$4)</f>
        <v>2016.01.01</v>
      </c>
      <c r="T289" s="674"/>
      <c r="U289" s="9" t="s">
        <v>84</v>
      </c>
      <c r="X289" s="25"/>
      <c r="Y289" s="25"/>
      <c r="Z289" s="25"/>
      <c r="AA289" s="25"/>
      <c r="AB289" s="25"/>
      <c r="AC289" s="25"/>
      <c r="AD289" s="25"/>
      <c r="AE289" s="25"/>
    </row>
    <row r="290" spans="1:31" ht="12" customHeight="1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X290" s="25"/>
      <c r="Y290" s="25"/>
      <c r="Z290" s="25"/>
      <c r="AA290" s="25"/>
      <c r="AB290" s="25"/>
      <c r="AC290" s="25"/>
      <c r="AD290" s="25"/>
      <c r="AE290" s="25"/>
    </row>
    <row r="291" spans="1:31" ht="22.5" customHeight="1">
      <c r="A291" s="685" t="s">
        <v>5</v>
      </c>
      <c r="B291" s="688" t="s">
        <v>6</v>
      </c>
      <c r="C291" s="692" t="s">
        <v>0</v>
      </c>
      <c r="D291" s="683" t="s">
        <v>31</v>
      </c>
      <c r="E291" s="684"/>
      <c r="F291" s="683" t="s">
        <v>43</v>
      </c>
      <c r="G291" s="684"/>
      <c r="H291" s="683" t="s">
        <v>297</v>
      </c>
      <c r="I291" s="684"/>
      <c r="J291" s="683" t="s">
        <v>27</v>
      </c>
      <c r="K291" s="684"/>
      <c r="L291" s="681" t="s">
        <v>44</v>
      </c>
      <c r="M291" s="682"/>
      <c r="N291" s="681" t="s">
        <v>45</v>
      </c>
      <c r="O291" s="682"/>
      <c r="P291" s="681" t="s">
        <v>28</v>
      </c>
      <c r="Q291" s="682"/>
      <c r="R291" s="683" t="s">
        <v>32</v>
      </c>
      <c r="S291" s="684"/>
      <c r="T291" s="156" t="s">
        <v>1</v>
      </c>
      <c r="U291" s="157" t="s">
        <v>2</v>
      </c>
      <c r="X291" s="25"/>
      <c r="Y291" s="25"/>
      <c r="Z291" s="25"/>
      <c r="AA291" s="25"/>
      <c r="AB291" s="25"/>
      <c r="AC291" s="25"/>
      <c r="AD291" s="25"/>
      <c r="AE291" s="25"/>
    </row>
    <row r="292" spans="1:31">
      <c r="A292" s="686"/>
      <c r="B292" s="689"/>
      <c r="C292" s="693"/>
      <c r="D292" s="1" t="s">
        <v>3</v>
      </c>
      <c r="E292" s="3" t="s">
        <v>4</v>
      </c>
      <c r="F292" s="1" t="s">
        <v>3</v>
      </c>
      <c r="G292" s="3" t="s">
        <v>4</v>
      </c>
      <c r="H292" s="1" t="s">
        <v>3</v>
      </c>
      <c r="I292" s="3" t="s">
        <v>4</v>
      </c>
      <c r="J292" s="1" t="s">
        <v>3</v>
      </c>
      <c r="K292" s="3" t="s">
        <v>4</v>
      </c>
      <c r="L292" s="1" t="s">
        <v>3</v>
      </c>
      <c r="M292" s="3" t="s">
        <v>4</v>
      </c>
      <c r="N292" s="1" t="s">
        <v>3</v>
      </c>
      <c r="O292" s="3" t="s">
        <v>4</v>
      </c>
      <c r="P292" s="1" t="s">
        <v>3</v>
      </c>
      <c r="Q292" s="3" t="s">
        <v>4</v>
      </c>
      <c r="R292" s="1" t="s">
        <v>3</v>
      </c>
      <c r="S292" s="3" t="s">
        <v>4</v>
      </c>
      <c r="T292" s="7"/>
      <c r="U292" s="8"/>
      <c r="X292" s="25"/>
      <c r="Y292" s="25"/>
      <c r="Z292" s="25"/>
      <c r="AA292" s="25"/>
      <c r="AB292" s="25"/>
      <c r="AC292" s="25"/>
      <c r="AD292" s="25"/>
      <c r="AE292" s="25"/>
    </row>
    <row r="293" spans="1:31">
      <c r="A293" s="687"/>
      <c r="B293" s="690"/>
      <c r="C293" s="694"/>
      <c r="D293" s="2" t="str">
        <f>IF(表示変換!$N$5="","",表示変換!$N$5)</f>
        <v>sec</v>
      </c>
      <c r="E293" s="4" t="s">
        <v>7</v>
      </c>
      <c r="F293" s="2" t="str">
        <f>IF(表示変換!$O$5="","",表示変換!$O$5)</f>
        <v>sec</v>
      </c>
      <c r="G293" s="4" t="s">
        <v>7</v>
      </c>
      <c r="H293" s="2" t="str">
        <f>IF(表示変換!$P$5="","",表示変換!$P$5)</f>
        <v>m</v>
      </c>
      <c r="I293" s="4" t="s">
        <v>7</v>
      </c>
      <c r="J293" s="2" t="str">
        <f>IF(表示変換!$Q$5="","",表示変換!$Q$5)</f>
        <v>cm</v>
      </c>
      <c r="K293" s="4" t="s">
        <v>7</v>
      </c>
      <c r="L293" s="2" t="str">
        <f>IF(表示変換!$R$5="","",表示変換!$R$5)</f>
        <v>cm</v>
      </c>
      <c r="M293" s="4" t="s">
        <v>7</v>
      </c>
      <c r="N293" s="2" t="str">
        <f>IF(表示変換!$S$5="","",表示変換!$S$5)</f>
        <v>m</v>
      </c>
      <c r="O293" s="4" t="s">
        <v>7</v>
      </c>
      <c r="P293" s="2" t="str">
        <f>IF(表示変換!$T$5="","",表示変換!$T$5)</f>
        <v>回</v>
      </c>
      <c r="Q293" s="4" t="s">
        <v>7</v>
      </c>
      <c r="R293" s="2" t="str">
        <f>IF(表示変換!$U$5="","",表示変換!$U$5)</f>
        <v>m</v>
      </c>
      <c r="S293" s="4" t="s">
        <v>7</v>
      </c>
      <c r="T293" s="2" t="s">
        <v>8</v>
      </c>
      <c r="U293" s="5" t="s">
        <v>9</v>
      </c>
      <c r="X293" s="26" t="s">
        <v>16</v>
      </c>
      <c r="Y293" s="26" t="s">
        <v>17</v>
      </c>
      <c r="Z293" s="26" t="s">
        <v>276</v>
      </c>
      <c r="AA293" s="26" t="s">
        <v>24</v>
      </c>
      <c r="AB293" s="26" t="s">
        <v>59</v>
      </c>
      <c r="AC293" s="26" t="s">
        <v>51</v>
      </c>
      <c r="AD293" s="26" t="s">
        <v>62</v>
      </c>
      <c r="AE293" s="11" t="s">
        <v>61</v>
      </c>
    </row>
    <row r="294" spans="1:31">
      <c r="A294" s="17" t="str">
        <f>IF(入力!$C$4="","",入力!$C$4)</f>
        <v>2016.01.01</v>
      </c>
      <c r="B294" s="20">
        <f>IF(表示変換!A13="","",表示変換!A13)</f>
        <v>8</v>
      </c>
      <c r="C294" s="18" t="str">
        <f>IF(表示変換!B13="","",表示変換!B13)</f>
        <v/>
      </c>
      <c r="D294" s="21" t="str">
        <f>IF(特定項目一覧_30!G13="","",特定項目一覧_30!G13)</f>
        <v/>
      </c>
      <c r="E294" s="27" t="str">
        <f>IF(特定項目一覧_30!H13="","",特定項目一覧_30!H13)</f>
        <v/>
      </c>
      <c r="F294" s="21" t="str">
        <f>IF(特定項目一覧_30!I13="","",特定項目一覧_30!I13)</f>
        <v/>
      </c>
      <c r="G294" s="22" t="str">
        <f>IF(特定項目一覧_30!J13="","",特定項目一覧_30!J13)</f>
        <v/>
      </c>
      <c r="H294" s="29" t="str">
        <f>IF(特定項目一覧_30!K13="","",特定項目一覧_30!K13)</f>
        <v/>
      </c>
      <c r="I294" s="27" t="str">
        <f>IF(特定項目一覧_30!L13="","",特定項目一覧_30!L13)</f>
        <v/>
      </c>
      <c r="J294" s="20" t="str">
        <f>IF(特定項目一覧_30!M13="","",特定項目一覧_30!M13)</f>
        <v/>
      </c>
      <c r="K294" s="22" t="str">
        <f>IF(特定項目一覧_30!N13="","",特定項目一覧_30!N13)</f>
        <v/>
      </c>
      <c r="L294" s="28" t="str">
        <f>IF(特定項目一覧_30!O13="","",特定項目一覧_30!O13)</f>
        <v/>
      </c>
      <c r="M294" s="27" t="str">
        <f>IF(特定項目一覧_30!P13="","",特定項目一覧_30!P13)</f>
        <v/>
      </c>
      <c r="N294" s="21" t="str">
        <f>IF(特定項目一覧_30!Q13="","",特定項目一覧_30!Q13)</f>
        <v/>
      </c>
      <c r="O294" s="22" t="str">
        <f>IF(特定項目一覧_30!R13="","",特定項目一覧_30!R13)</f>
        <v/>
      </c>
      <c r="P294" s="28" t="str">
        <f>IF(特定項目一覧_30!S13="","",特定項目一覧_30!S13)</f>
        <v/>
      </c>
      <c r="Q294" s="27" t="str">
        <f>IF(特定項目一覧_30!T13="","",特定項目一覧_30!T13)</f>
        <v/>
      </c>
      <c r="R294" s="20" t="str">
        <f>IF(特定項目一覧_30!U13="","",特定項目一覧_30!U13)</f>
        <v/>
      </c>
      <c r="S294" s="22" t="str">
        <f>IF(特定項目一覧_30!V13="","",特定項目一覧_30!V13)</f>
        <v/>
      </c>
      <c r="T294" s="28" t="str">
        <f>IF(特定項目一覧_30!W13="","",特定項目一覧_30!W13)</f>
        <v/>
      </c>
      <c r="U294" s="22" t="str">
        <f>IF(特定項目一覧_30!X13="","",特定項目一覧_30!X13)</f>
        <v/>
      </c>
      <c r="W294" s="19" t="str">
        <f>IF(入力!$C$4="","",入力!$C$4)</f>
        <v>2016.01.01</v>
      </c>
      <c r="X294" s="30" t="str">
        <f>E294</f>
        <v/>
      </c>
      <c r="Y294" s="30" t="str">
        <f>G294</f>
        <v/>
      </c>
      <c r="Z294" s="30" t="str">
        <f>I294</f>
        <v/>
      </c>
      <c r="AA294" s="30" t="str">
        <f>K294</f>
        <v/>
      </c>
      <c r="AB294" s="30" t="str">
        <f>M294</f>
        <v/>
      </c>
      <c r="AC294" s="30" t="str">
        <f>O294</f>
        <v/>
      </c>
      <c r="AD294" s="30" t="str">
        <f>Q294</f>
        <v/>
      </c>
      <c r="AE294" s="30" t="str">
        <f>S294</f>
        <v/>
      </c>
    </row>
    <row r="295" spans="1:31">
      <c r="A295" s="66"/>
      <c r="B295" s="67"/>
      <c r="C295" s="68"/>
      <c r="D295" s="69"/>
      <c r="E295" s="70"/>
      <c r="F295" s="71"/>
      <c r="G295" s="72"/>
      <c r="H295" s="73"/>
      <c r="I295" s="70"/>
      <c r="J295" s="71"/>
      <c r="K295" s="72"/>
      <c r="L295" s="69"/>
      <c r="M295" s="70"/>
      <c r="N295" s="71"/>
      <c r="O295" s="72"/>
      <c r="P295" s="69"/>
      <c r="Q295" s="70"/>
      <c r="R295" s="67"/>
      <c r="S295" s="72"/>
      <c r="T295" s="73"/>
      <c r="U295" s="72"/>
      <c r="W295" s="19"/>
      <c r="X295" s="23"/>
      <c r="Y295" s="23"/>
      <c r="Z295" s="23"/>
      <c r="AA295" s="23"/>
      <c r="AB295" s="23"/>
      <c r="AC295" s="23"/>
      <c r="AD295" s="23"/>
      <c r="AE295" s="23"/>
    </row>
    <row r="296" spans="1:31">
      <c r="A296" s="74"/>
      <c r="B296" s="67"/>
      <c r="C296" s="72"/>
      <c r="D296" s="71"/>
      <c r="E296" s="72"/>
      <c r="F296" s="71"/>
      <c r="G296" s="72"/>
      <c r="H296" s="67"/>
      <c r="I296" s="72"/>
      <c r="J296" s="71"/>
      <c r="K296" s="72"/>
      <c r="L296" s="71"/>
      <c r="M296" s="72"/>
      <c r="N296" s="71"/>
      <c r="O296" s="72"/>
      <c r="P296" s="71"/>
      <c r="Q296" s="72"/>
      <c r="R296" s="67"/>
      <c r="S296" s="72"/>
      <c r="T296" s="67"/>
      <c r="U296" s="72"/>
      <c r="W296" s="19"/>
      <c r="X296" s="23"/>
      <c r="Y296" s="23"/>
      <c r="Z296" s="23"/>
      <c r="AA296" s="23"/>
      <c r="AB296" s="23"/>
      <c r="AC296" s="23"/>
      <c r="AD296" s="23"/>
      <c r="AE296" s="23"/>
    </row>
    <row r="297" spans="1:31">
      <c r="A297" s="74"/>
      <c r="B297" s="75"/>
      <c r="C297" s="76"/>
      <c r="D297" s="71"/>
      <c r="E297" s="70"/>
      <c r="F297" s="71"/>
      <c r="G297" s="72"/>
      <c r="H297" s="73"/>
      <c r="I297" s="70"/>
      <c r="J297" s="71"/>
      <c r="K297" s="72"/>
      <c r="L297" s="69"/>
      <c r="M297" s="70"/>
      <c r="N297" s="71"/>
      <c r="O297" s="72"/>
      <c r="P297" s="69"/>
      <c r="Q297" s="70"/>
      <c r="R297" s="67"/>
      <c r="S297" s="72"/>
      <c r="T297" s="73"/>
      <c r="U297" s="72"/>
      <c r="X297" s="25"/>
      <c r="Y297" s="25"/>
      <c r="Z297" s="25"/>
      <c r="AA297" s="25"/>
      <c r="AB297" s="25"/>
      <c r="AC297" s="25"/>
      <c r="AD297" s="25"/>
      <c r="AE297" s="25"/>
    </row>
    <row r="298" spans="1:31">
      <c r="A298" s="15"/>
      <c r="B298" s="15"/>
      <c r="C298" s="15"/>
      <c r="D298" s="15"/>
      <c r="E298" s="15"/>
      <c r="F298" s="15"/>
      <c r="G298" s="15"/>
      <c r="H298" s="15"/>
      <c r="I298" s="15"/>
      <c r="J298" s="15"/>
      <c r="K298" s="15"/>
      <c r="L298" s="15"/>
      <c r="M298" s="15"/>
      <c r="N298" s="15"/>
      <c r="O298" s="15"/>
      <c r="P298" s="15"/>
      <c r="Q298" s="15"/>
      <c r="R298" s="15"/>
      <c r="S298" s="15"/>
      <c r="T298" s="15"/>
      <c r="U298" s="15"/>
      <c r="X298" s="25"/>
      <c r="Y298" s="25"/>
      <c r="Z298" s="25"/>
      <c r="AA298" s="25"/>
      <c r="AB298" s="25"/>
      <c r="AC298" s="25"/>
      <c r="AD298" s="25"/>
      <c r="AE298" s="25"/>
    </row>
    <row r="299" spans="1:31">
      <c r="A299" s="6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X299" s="25"/>
      <c r="Y299" s="25"/>
      <c r="Z299" s="25"/>
      <c r="AA299" s="25"/>
      <c r="AB299" s="25"/>
      <c r="AC299" s="25"/>
      <c r="AD299" s="25"/>
      <c r="AE299" s="25"/>
    </row>
    <row r="300" spans="1:31">
      <c r="A300" s="6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X300" s="25"/>
      <c r="Y300" s="25"/>
      <c r="Z300" s="25"/>
      <c r="AA300" s="25"/>
      <c r="AB300" s="25"/>
      <c r="AC300" s="25"/>
      <c r="AD300" s="25"/>
      <c r="AE300" s="25"/>
    </row>
    <row r="301" spans="1:31">
      <c r="A301" s="6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16"/>
      <c r="N301" s="6"/>
      <c r="O301" s="6"/>
      <c r="P301" s="6"/>
      <c r="Q301" s="6"/>
      <c r="R301" s="6"/>
      <c r="S301" s="6"/>
      <c r="T301" s="6"/>
      <c r="U301" s="6"/>
      <c r="X301" s="25"/>
      <c r="Y301" s="25"/>
      <c r="Z301" s="25"/>
      <c r="AA301" s="25"/>
      <c r="AB301" s="25"/>
      <c r="AC301" s="25"/>
      <c r="AD301" s="25"/>
      <c r="AE301" s="25"/>
    </row>
    <row r="302" spans="1:31">
      <c r="A302" s="6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X302" s="25"/>
      <c r="Y302" s="25"/>
      <c r="Z302" s="25"/>
      <c r="AA302" s="25"/>
      <c r="AB302" s="25"/>
      <c r="AC302" s="25"/>
      <c r="AD302" s="25"/>
      <c r="AE302" s="25"/>
    </row>
    <row r="303" spans="1:31">
      <c r="A303" s="6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X303" s="25"/>
      <c r="Y303" s="25"/>
      <c r="Z303" s="25"/>
      <c r="AA303" s="25"/>
      <c r="AB303" s="25"/>
      <c r="AC303" s="25"/>
      <c r="AD303" s="25"/>
      <c r="AE303" s="25"/>
    </row>
    <row r="304" spans="1:31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X304" s="25"/>
      <c r="Y304" s="25"/>
      <c r="Z304" s="25"/>
      <c r="AA304" s="25"/>
      <c r="AB304" s="25"/>
      <c r="AC304" s="25"/>
      <c r="AD304" s="25"/>
      <c r="AE304" s="25"/>
    </row>
    <row r="305" spans="1:31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X305" s="25"/>
      <c r="Y305" s="25"/>
      <c r="Z305" s="25"/>
      <c r="AA305" s="25"/>
      <c r="AB305" s="25"/>
      <c r="AC305" s="25"/>
      <c r="AD305" s="25"/>
      <c r="AE305" s="25"/>
    </row>
    <row r="306" spans="1:31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X306" s="25"/>
      <c r="Y306" s="25"/>
      <c r="Z306" s="25"/>
      <c r="AA306" s="25"/>
      <c r="AB306" s="25"/>
      <c r="AC306" s="25"/>
      <c r="AD306" s="25"/>
      <c r="AE306" s="25"/>
    </row>
    <row r="307" spans="1:31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X307" s="12" t="s">
        <v>21</v>
      </c>
      <c r="Y307" s="12" t="s">
        <v>78</v>
      </c>
      <c r="Z307" s="12" t="s">
        <v>22</v>
      </c>
      <c r="AA307" s="25"/>
      <c r="AB307" s="25"/>
      <c r="AC307" s="25"/>
      <c r="AD307" s="25"/>
      <c r="AE307" s="25"/>
    </row>
    <row r="308" spans="1:31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W308" s="19" t="str">
        <f>IF(入力!$C$4="","",入力!$C$4)</f>
        <v>2016.01.01</v>
      </c>
      <c r="X308" s="24" t="str">
        <f>IF(特定項目一覧_30!AL13="","",特定項目一覧_30!AL13)</f>
        <v/>
      </c>
      <c r="Y308" s="31" t="str">
        <f>IF(特定項目一覧_30!AK13="","",特定項目一覧_30!AK13)</f>
        <v/>
      </c>
      <c r="Z308" s="32" t="str">
        <f>IF(特定項目一覧_30!AM13="","",特定項目一覧_30!AM13)</f>
        <v/>
      </c>
      <c r="AA308" s="25"/>
      <c r="AB308" s="25"/>
      <c r="AC308" s="25"/>
      <c r="AD308" s="25"/>
      <c r="AE308" s="25"/>
    </row>
    <row r="309" spans="1:31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W309" s="19"/>
      <c r="X309" s="24"/>
      <c r="Y309" s="24"/>
      <c r="Z309" s="24"/>
      <c r="AA309" s="25"/>
      <c r="AB309" s="25"/>
      <c r="AC309" s="25"/>
      <c r="AD309" s="25"/>
      <c r="AE309" s="25"/>
    </row>
    <row r="310" spans="1:31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W310" s="19"/>
      <c r="X310" s="34"/>
      <c r="Y310" s="34"/>
      <c r="Z310" s="35"/>
      <c r="AA310" s="25"/>
      <c r="AB310" s="25"/>
      <c r="AC310" s="25"/>
      <c r="AD310" s="25"/>
      <c r="AE310" s="25"/>
    </row>
    <row r="311" spans="1:31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X311" s="25"/>
      <c r="Y311" s="25"/>
      <c r="Z311" s="25"/>
      <c r="AA311" s="25"/>
      <c r="AB311" s="25"/>
      <c r="AC311" s="25"/>
      <c r="AD311" s="25"/>
      <c r="AE311" s="25"/>
    </row>
    <row r="312" spans="1:31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X312" s="25"/>
      <c r="Y312" s="25"/>
      <c r="Z312" s="25"/>
      <c r="AA312" s="25"/>
      <c r="AB312" s="25"/>
      <c r="AC312" s="25"/>
      <c r="AD312" s="25"/>
      <c r="AE312" s="25"/>
    </row>
    <row r="313" spans="1:31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X313" s="25"/>
      <c r="Y313" s="25"/>
      <c r="Z313" s="25"/>
      <c r="AA313" s="25"/>
      <c r="AB313" s="25"/>
      <c r="AC313" s="25"/>
      <c r="AD313" s="25"/>
      <c r="AE313" s="25"/>
    </row>
    <row r="314" spans="1:31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X314" s="25"/>
      <c r="Y314" s="25"/>
      <c r="Z314" s="25"/>
      <c r="AA314" s="25"/>
      <c r="AB314" s="25"/>
      <c r="AC314" s="25"/>
      <c r="AD314" s="25"/>
      <c r="AE314" s="25"/>
    </row>
    <row r="315" spans="1:31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X315" s="25"/>
      <c r="Y315" s="25"/>
      <c r="Z315" s="25"/>
      <c r="AA315" s="25"/>
      <c r="AB315" s="25"/>
      <c r="AC315" s="25"/>
      <c r="AD315" s="25"/>
      <c r="AE315" s="25"/>
    </row>
    <row r="316" spans="1:31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X316" s="25"/>
      <c r="Y316" s="25"/>
      <c r="Z316" s="25"/>
      <c r="AA316" s="25"/>
      <c r="AB316" s="25"/>
      <c r="AC316" s="25"/>
      <c r="AD316" s="25"/>
      <c r="AE316" s="25"/>
    </row>
    <row r="317" spans="1:31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X317" s="25"/>
      <c r="Y317" s="25"/>
      <c r="Z317" s="25"/>
      <c r="AA317" s="25"/>
      <c r="AB317" s="25"/>
      <c r="AC317" s="25"/>
      <c r="AD317" s="25"/>
      <c r="AE317" s="25"/>
    </row>
    <row r="318" spans="1:31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X318" s="25"/>
      <c r="Y318" s="25"/>
      <c r="Z318" s="25"/>
      <c r="AA318" s="25"/>
      <c r="AB318" s="25"/>
      <c r="AC318" s="25"/>
      <c r="AD318" s="25"/>
      <c r="AE318" s="25"/>
    </row>
    <row r="319" spans="1:31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X319" s="25"/>
      <c r="Y319" s="25"/>
      <c r="Z319" s="25"/>
      <c r="AA319" s="25"/>
      <c r="AB319" s="25"/>
      <c r="AC319" s="25"/>
      <c r="AD319" s="25"/>
      <c r="AE319" s="25"/>
    </row>
    <row r="320" spans="1:31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X320" s="25"/>
      <c r="Y320" s="25"/>
      <c r="Z320" s="25"/>
      <c r="AA320" s="25"/>
      <c r="AB320" s="25"/>
      <c r="AC320" s="25"/>
      <c r="AD320" s="25"/>
      <c r="AE320" s="25"/>
    </row>
    <row r="321" spans="1:31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X321" s="25" t="s">
        <v>270</v>
      </c>
      <c r="Y321" s="25"/>
      <c r="Z321" s="25"/>
      <c r="AA321" s="25"/>
      <c r="AB321" s="25"/>
      <c r="AC321" s="25"/>
      <c r="AD321" s="25"/>
      <c r="AE321" s="25"/>
    </row>
    <row r="322" spans="1:31">
      <c r="X322" s="458" t="str">
        <f>IF(全体項目一覧_30!AN71="","",全体項目一覧_30!AN71)</f>
        <v/>
      </c>
      <c r="Y322" s="25"/>
      <c r="Z322" s="25"/>
      <c r="AA322" s="25"/>
      <c r="AB322" s="25"/>
      <c r="AC322" s="25"/>
      <c r="AD322" s="25"/>
      <c r="AE322" s="25"/>
    </row>
    <row r="323" spans="1:31">
      <c r="X323" s="25"/>
      <c r="Y323" s="25"/>
      <c r="Z323" s="25"/>
      <c r="AA323" s="25"/>
      <c r="AB323" s="25"/>
      <c r="AC323" s="25"/>
      <c r="AD323" s="25"/>
      <c r="AE323" s="25"/>
    </row>
    <row r="324" spans="1:31">
      <c r="X324" s="25"/>
      <c r="Y324" s="25"/>
      <c r="Z324" s="25"/>
      <c r="AA324" s="25"/>
      <c r="AB324" s="25"/>
      <c r="AC324" s="25"/>
      <c r="AD324" s="25"/>
      <c r="AE324" s="25"/>
    </row>
    <row r="325" spans="1:31">
      <c r="A325" s="675"/>
      <c r="B325" s="676"/>
      <c r="C325" s="676"/>
      <c r="D325" s="676"/>
      <c r="E325" s="676"/>
      <c r="F325" s="676"/>
      <c r="G325" s="676"/>
      <c r="H325" s="676"/>
      <c r="I325" s="676"/>
      <c r="J325" s="676"/>
      <c r="K325" s="677"/>
      <c r="L325" s="12" t="s">
        <v>18</v>
      </c>
      <c r="M325" s="669" t="s">
        <v>29</v>
      </c>
      <c r="N325" s="669"/>
      <c r="O325" s="669"/>
      <c r="P325" s="669"/>
      <c r="Q325" s="669"/>
      <c r="R325" s="669"/>
      <c r="S325" s="669"/>
      <c r="T325" s="670" t="s">
        <v>269</v>
      </c>
      <c r="U325" s="670"/>
      <c r="X325" s="12"/>
      <c r="Y325" s="150"/>
      <c r="Z325" s="150"/>
      <c r="AA325" s="150"/>
      <c r="AB325" s="150"/>
      <c r="AC325" s="150"/>
      <c r="AD325" s="150"/>
      <c r="AE325" s="150"/>
    </row>
    <row r="326" spans="1:31">
      <c r="A326" s="678"/>
      <c r="B326" s="679"/>
      <c r="C326" s="679"/>
      <c r="D326" s="679"/>
      <c r="E326" s="679"/>
      <c r="F326" s="679"/>
      <c r="G326" s="679"/>
      <c r="H326" s="679"/>
      <c r="I326" s="679"/>
      <c r="J326" s="679"/>
      <c r="K326" s="680"/>
      <c r="L326" s="12" t="s">
        <v>18</v>
      </c>
      <c r="M326" s="665" t="s">
        <v>30</v>
      </c>
      <c r="N326" s="665"/>
      <c r="O326" s="665"/>
      <c r="P326" s="665"/>
      <c r="Q326" s="665"/>
      <c r="R326" s="665"/>
      <c r="S326" s="665"/>
      <c r="T326" s="666" t="str">
        <f>X322</f>
        <v/>
      </c>
      <c r="U326" s="667"/>
      <c r="X326" s="12"/>
      <c r="Y326" s="151"/>
      <c r="Z326" s="151"/>
      <c r="AA326" s="151"/>
      <c r="AB326" s="151"/>
      <c r="AC326" s="151"/>
      <c r="AD326" s="151"/>
      <c r="AE326" s="151"/>
    </row>
    <row r="327" spans="1:31" ht="14.25">
      <c r="A327" s="691" t="str">
        <f>$A$40</f>
        <v>フォーマット作成者　：　Komuro Consulting Group　小室匡史</v>
      </c>
      <c r="B327" s="691"/>
      <c r="C327" s="691"/>
      <c r="D327" s="691"/>
      <c r="E327" s="691"/>
      <c r="F327" s="691"/>
      <c r="G327" s="691"/>
      <c r="H327" s="691"/>
      <c r="I327" s="691"/>
      <c r="J327" s="691"/>
      <c r="K327" s="691"/>
      <c r="L327" s="411" t="s">
        <v>18</v>
      </c>
      <c r="M327" s="668" t="s">
        <v>90</v>
      </c>
      <c r="N327" s="668"/>
      <c r="O327" s="668"/>
      <c r="P327" s="668"/>
      <c r="Q327" s="668"/>
      <c r="R327" s="668"/>
      <c r="S327" s="668"/>
      <c r="T327" s="667"/>
      <c r="U327" s="667"/>
      <c r="X327" s="12"/>
      <c r="Y327" s="152"/>
      <c r="Z327" s="152"/>
      <c r="AA327" s="152"/>
      <c r="AB327" s="152"/>
      <c r="AC327" s="152"/>
      <c r="AD327" s="152"/>
      <c r="AE327" s="152"/>
    </row>
    <row r="329" spans="1:31" ht="30" customHeight="1">
      <c r="A329" s="671" t="str">
        <f>$A$1</f>
        <v>●●チームバレーボール体力指数　レーダーチャート</v>
      </c>
      <c r="B329" s="671"/>
      <c r="C329" s="671"/>
      <c r="D329" s="671"/>
      <c r="E329" s="671"/>
      <c r="F329" s="671"/>
      <c r="G329" s="671"/>
      <c r="H329" s="671"/>
      <c r="I329" s="671"/>
      <c r="J329" s="671"/>
      <c r="K329" s="671"/>
      <c r="L329" s="671"/>
      <c r="M329" s="671"/>
      <c r="N329" s="671"/>
      <c r="O329" s="671"/>
      <c r="P329" s="671"/>
      <c r="Q329" s="671"/>
      <c r="R329" s="671"/>
      <c r="S329" s="671"/>
      <c r="T329" s="671"/>
      <c r="U329" s="671"/>
      <c r="X329" s="25"/>
      <c r="Y329" s="25"/>
      <c r="Z329" s="25"/>
      <c r="AA329" s="25"/>
      <c r="AB329" s="25"/>
      <c r="AC329" s="25"/>
      <c r="AD329" s="25"/>
      <c r="AE329" s="25"/>
    </row>
    <row r="330" spans="1:31" ht="22.5" customHeight="1">
      <c r="A330" s="10" t="s">
        <v>10</v>
      </c>
      <c r="B330" s="672" t="str">
        <f>IF(表示変換!B14="","",表示変換!B14)</f>
        <v/>
      </c>
      <c r="C330" s="672"/>
      <c r="D330" s="9"/>
      <c r="E330" s="10" t="s">
        <v>11</v>
      </c>
      <c r="F330" s="673" t="str">
        <f>IF(表示変換!I14="","",表示変換!I14)</f>
        <v/>
      </c>
      <c r="G330" s="673"/>
      <c r="H330" s="13" t="s">
        <v>12</v>
      </c>
      <c r="I330" s="14"/>
      <c r="J330" s="13" t="s">
        <v>13</v>
      </c>
      <c r="K330" s="673" t="str">
        <f>IF(表示変換!J14="","",表示変換!J14)</f>
        <v/>
      </c>
      <c r="L330" s="673"/>
      <c r="M330" s="10" t="s">
        <v>14</v>
      </c>
      <c r="N330" s="6"/>
      <c r="O330" s="672" t="s">
        <v>15</v>
      </c>
      <c r="P330" s="672"/>
      <c r="Q330" s="672" t="str">
        <f>IF(表示変換!H14="","",表示変換!H14)</f>
        <v/>
      </c>
      <c r="R330" s="672"/>
      <c r="S330" s="674" t="str">
        <f>IF(入力!$C$4="","",入力!$C$4)</f>
        <v>2016.01.01</v>
      </c>
      <c r="T330" s="674"/>
      <c r="U330" s="9" t="s">
        <v>84</v>
      </c>
      <c r="X330" s="25"/>
      <c r="Y330" s="25"/>
      <c r="Z330" s="25"/>
      <c r="AA330" s="25"/>
      <c r="AB330" s="25"/>
      <c r="AC330" s="25"/>
      <c r="AD330" s="25"/>
      <c r="AE330" s="25"/>
    </row>
    <row r="331" spans="1:31" ht="12" customHeight="1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X331" s="25"/>
      <c r="Y331" s="25"/>
      <c r="Z331" s="25"/>
      <c r="AA331" s="25"/>
      <c r="AB331" s="25"/>
      <c r="AC331" s="25"/>
      <c r="AD331" s="25"/>
      <c r="AE331" s="25"/>
    </row>
    <row r="332" spans="1:31" ht="22.5" customHeight="1">
      <c r="A332" s="685" t="s">
        <v>5</v>
      </c>
      <c r="B332" s="688" t="s">
        <v>6</v>
      </c>
      <c r="C332" s="692" t="s">
        <v>0</v>
      </c>
      <c r="D332" s="683" t="s">
        <v>31</v>
      </c>
      <c r="E332" s="684"/>
      <c r="F332" s="683" t="s">
        <v>43</v>
      </c>
      <c r="G332" s="684"/>
      <c r="H332" s="683" t="s">
        <v>297</v>
      </c>
      <c r="I332" s="684"/>
      <c r="J332" s="683" t="s">
        <v>27</v>
      </c>
      <c r="K332" s="684"/>
      <c r="L332" s="681" t="s">
        <v>44</v>
      </c>
      <c r="M332" s="682"/>
      <c r="N332" s="681" t="s">
        <v>45</v>
      </c>
      <c r="O332" s="682"/>
      <c r="P332" s="681" t="s">
        <v>28</v>
      </c>
      <c r="Q332" s="682"/>
      <c r="R332" s="683" t="s">
        <v>32</v>
      </c>
      <c r="S332" s="684"/>
      <c r="T332" s="156" t="s">
        <v>1</v>
      </c>
      <c r="U332" s="157" t="s">
        <v>2</v>
      </c>
      <c r="X332" s="25"/>
      <c r="Y332" s="25"/>
      <c r="Z332" s="25"/>
      <c r="AA332" s="25"/>
      <c r="AB332" s="25"/>
      <c r="AC332" s="25"/>
      <c r="AD332" s="25"/>
      <c r="AE332" s="25"/>
    </row>
    <row r="333" spans="1:31">
      <c r="A333" s="686"/>
      <c r="B333" s="689"/>
      <c r="C333" s="693"/>
      <c r="D333" s="1" t="s">
        <v>3</v>
      </c>
      <c r="E333" s="3" t="s">
        <v>4</v>
      </c>
      <c r="F333" s="1" t="s">
        <v>3</v>
      </c>
      <c r="G333" s="3" t="s">
        <v>4</v>
      </c>
      <c r="H333" s="1" t="s">
        <v>3</v>
      </c>
      <c r="I333" s="3" t="s">
        <v>4</v>
      </c>
      <c r="J333" s="1" t="s">
        <v>3</v>
      </c>
      <c r="K333" s="3" t="s">
        <v>4</v>
      </c>
      <c r="L333" s="1" t="s">
        <v>3</v>
      </c>
      <c r="M333" s="3" t="s">
        <v>4</v>
      </c>
      <c r="N333" s="1" t="s">
        <v>3</v>
      </c>
      <c r="O333" s="3" t="s">
        <v>4</v>
      </c>
      <c r="P333" s="1" t="s">
        <v>3</v>
      </c>
      <c r="Q333" s="3" t="s">
        <v>4</v>
      </c>
      <c r="R333" s="1" t="s">
        <v>3</v>
      </c>
      <c r="S333" s="3" t="s">
        <v>4</v>
      </c>
      <c r="T333" s="7"/>
      <c r="U333" s="8"/>
      <c r="X333" s="25"/>
      <c r="Y333" s="25"/>
      <c r="Z333" s="25"/>
      <c r="AA333" s="25"/>
      <c r="AB333" s="25"/>
      <c r="AC333" s="25"/>
      <c r="AD333" s="25"/>
      <c r="AE333" s="25"/>
    </row>
    <row r="334" spans="1:31">
      <c r="A334" s="687"/>
      <c r="B334" s="690"/>
      <c r="C334" s="694"/>
      <c r="D334" s="2" t="str">
        <f>IF(表示変換!$N$5="","",表示変換!$N$5)</f>
        <v>sec</v>
      </c>
      <c r="E334" s="4" t="s">
        <v>7</v>
      </c>
      <c r="F334" s="2" t="str">
        <f>IF(表示変換!$O$5="","",表示変換!$O$5)</f>
        <v>sec</v>
      </c>
      <c r="G334" s="4" t="s">
        <v>7</v>
      </c>
      <c r="H334" s="2" t="str">
        <f>IF(表示変換!$P$5="","",表示変換!$P$5)</f>
        <v>m</v>
      </c>
      <c r="I334" s="4" t="s">
        <v>7</v>
      </c>
      <c r="J334" s="2" t="str">
        <f>IF(表示変換!$Q$5="","",表示変換!$Q$5)</f>
        <v>cm</v>
      </c>
      <c r="K334" s="4" t="s">
        <v>7</v>
      </c>
      <c r="L334" s="2" t="str">
        <f>IF(表示変換!$R$5="","",表示変換!$R$5)</f>
        <v>cm</v>
      </c>
      <c r="M334" s="4" t="s">
        <v>7</v>
      </c>
      <c r="N334" s="2" t="str">
        <f>IF(表示変換!$S$5="","",表示変換!$S$5)</f>
        <v>m</v>
      </c>
      <c r="O334" s="4" t="s">
        <v>7</v>
      </c>
      <c r="P334" s="2" t="str">
        <f>IF(表示変換!$T$5="","",表示変換!$T$5)</f>
        <v>回</v>
      </c>
      <c r="Q334" s="4" t="s">
        <v>7</v>
      </c>
      <c r="R334" s="2" t="str">
        <f>IF(表示変換!$U$5="","",表示変換!$U$5)</f>
        <v>m</v>
      </c>
      <c r="S334" s="4" t="s">
        <v>7</v>
      </c>
      <c r="T334" s="2" t="s">
        <v>8</v>
      </c>
      <c r="U334" s="5" t="s">
        <v>9</v>
      </c>
      <c r="X334" s="26" t="s">
        <v>16</v>
      </c>
      <c r="Y334" s="26" t="s">
        <v>17</v>
      </c>
      <c r="Z334" s="26" t="s">
        <v>276</v>
      </c>
      <c r="AA334" s="26" t="s">
        <v>24</v>
      </c>
      <c r="AB334" s="26" t="s">
        <v>59</v>
      </c>
      <c r="AC334" s="26" t="s">
        <v>51</v>
      </c>
      <c r="AD334" s="26" t="s">
        <v>62</v>
      </c>
      <c r="AE334" s="11" t="s">
        <v>61</v>
      </c>
    </row>
    <row r="335" spans="1:31">
      <c r="A335" s="17" t="str">
        <f>IF(入力!$C$4="","",入力!$C$4)</f>
        <v>2016.01.01</v>
      </c>
      <c r="B335" s="20">
        <f>IF(表示変換!A14="","",表示変換!A14)</f>
        <v>9</v>
      </c>
      <c r="C335" s="18" t="str">
        <f>IF(表示変換!B14="","",表示変換!B14)</f>
        <v/>
      </c>
      <c r="D335" s="21" t="str">
        <f>IF(特定項目一覧_30!G14="","",特定項目一覧_30!G14)</f>
        <v/>
      </c>
      <c r="E335" s="27" t="str">
        <f>IF(特定項目一覧_30!H14="","",特定項目一覧_30!H14)</f>
        <v/>
      </c>
      <c r="F335" s="21" t="str">
        <f>IF(特定項目一覧_30!I14="","",特定項目一覧_30!I14)</f>
        <v/>
      </c>
      <c r="G335" s="22" t="str">
        <f>IF(特定項目一覧_30!J14="","",特定項目一覧_30!J14)</f>
        <v/>
      </c>
      <c r="H335" s="29" t="str">
        <f>IF(特定項目一覧_30!K14="","",特定項目一覧_30!K14)</f>
        <v/>
      </c>
      <c r="I335" s="27" t="str">
        <f>IF(特定項目一覧_30!L14="","",特定項目一覧_30!L14)</f>
        <v/>
      </c>
      <c r="J335" s="20" t="str">
        <f>IF(特定項目一覧_30!M14="","",特定項目一覧_30!M14)</f>
        <v/>
      </c>
      <c r="K335" s="22" t="str">
        <f>IF(特定項目一覧_30!N14="","",特定項目一覧_30!N14)</f>
        <v/>
      </c>
      <c r="L335" s="28" t="str">
        <f>IF(特定項目一覧_30!O14="","",特定項目一覧_30!O14)</f>
        <v/>
      </c>
      <c r="M335" s="27" t="str">
        <f>IF(特定項目一覧_30!P14="","",特定項目一覧_30!P14)</f>
        <v/>
      </c>
      <c r="N335" s="21" t="str">
        <f>IF(特定項目一覧_30!Q14="","",特定項目一覧_30!Q14)</f>
        <v/>
      </c>
      <c r="O335" s="22" t="str">
        <f>IF(特定項目一覧_30!R14="","",特定項目一覧_30!R14)</f>
        <v/>
      </c>
      <c r="P335" s="28" t="str">
        <f>IF(特定項目一覧_30!S14="","",特定項目一覧_30!S14)</f>
        <v/>
      </c>
      <c r="Q335" s="27" t="str">
        <f>IF(特定項目一覧_30!T14="","",特定項目一覧_30!T14)</f>
        <v/>
      </c>
      <c r="R335" s="20" t="str">
        <f>IF(特定項目一覧_30!U14="","",特定項目一覧_30!U14)</f>
        <v/>
      </c>
      <c r="S335" s="22" t="str">
        <f>IF(特定項目一覧_30!V14="","",特定項目一覧_30!V14)</f>
        <v/>
      </c>
      <c r="T335" s="28" t="str">
        <f>IF(特定項目一覧_30!W14="","",特定項目一覧_30!W14)</f>
        <v/>
      </c>
      <c r="U335" s="22" t="str">
        <f>IF(特定項目一覧_30!X14="","",特定項目一覧_30!X14)</f>
        <v/>
      </c>
      <c r="W335" s="19" t="str">
        <f>IF(入力!$C$4="","",入力!$C$4)</f>
        <v>2016.01.01</v>
      </c>
      <c r="X335" s="30" t="str">
        <f>E335</f>
        <v/>
      </c>
      <c r="Y335" s="30" t="str">
        <f>G335</f>
        <v/>
      </c>
      <c r="Z335" s="30" t="str">
        <f>I335</f>
        <v/>
      </c>
      <c r="AA335" s="30" t="str">
        <f>K335</f>
        <v/>
      </c>
      <c r="AB335" s="30" t="str">
        <f>M335</f>
        <v/>
      </c>
      <c r="AC335" s="30" t="str">
        <f>O335</f>
        <v/>
      </c>
      <c r="AD335" s="30" t="str">
        <f>Q335</f>
        <v/>
      </c>
      <c r="AE335" s="30" t="str">
        <f>S335</f>
        <v/>
      </c>
    </row>
    <row r="336" spans="1:31">
      <c r="A336" s="66"/>
      <c r="B336" s="67"/>
      <c r="C336" s="68"/>
      <c r="D336" s="69"/>
      <c r="E336" s="70"/>
      <c r="F336" s="71"/>
      <c r="G336" s="72"/>
      <c r="H336" s="73"/>
      <c r="I336" s="70"/>
      <c r="J336" s="71"/>
      <c r="K336" s="72"/>
      <c r="L336" s="69"/>
      <c r="M336" s="70"/>
      <c r="N336" s="71"/>
      <c r="O336" s="72"/>
      <c r="P336" s="69"/>
      <c r="Q336" s="70"/>
      <c r="R336" s="67"/>
      <c r="S336" s="72"/>
      <c r="T336" s="73"/>
      <c r="U336" s="72"/>
      <c r="W336" s="19"/>
      <c r="X336" s="23"/>
      <c r="Y336" s="23"/>
      <c r="Z336" s="23"/>
      <c r="AA336" s="23"/>
      <c r="AB336" s="23"/>
      <c r="AC336" s="23"/>
      <c r="AD336" s="23"/>
      <c r="AE336" s="23"/>
    </row>
    <row r="337" spans="1:31">
      <c r="A337" s="74"/>
      <c r="B337" s="67"/>
      <c r="C337" s="72"/>
      <c r="D337" s="71"/>
      <c r="E337" s="72"/>
      <c r="F337" s="71"/>
      <c r="G337" s="72"/>
      <c r="H337" s="67"/>
      <c r="I337" s="72"/>
      <c r="J337" s="71"/>
      <c r="K337" s="72"/>
      <c r="L337" s="71"/>
      <c r="M337" s="72"/>
      <c r="N337" s="71"/>
      <c r="O337" s="72"/>
      <c r="P337" s="71"/>
      <c r="Q337" s="72"/>
      <c r="R337" s="67"/>
      <c r="S337" s="72"/>
      <c r="T337" s="67"/>
      <c r="U337" s="72"/>
      <c r="W337" s="19"/>
      <c r="X337" s="23"/>
      <c r="Y337" s="23"/>
      <c r="Z337" s="23"/>
      <c r="AA337" s="23"/>
      <c r="AB337" s="23"/>
      <c r="AC337" s="23"/>
      <c r="AD337" s="23"/>
      <c r="AE337" s="23"/>
    </row>
    <row r="338" spans="1:31">
      <c r="A338" s="74"/>
      <c r="B338" s="75"/>
      <c r="C338" s="76"/>
      <c r="D338" s="71"/>
      <c r="E338" s="70"/>
      <c r="F338" s="71"/>
      <c r="G338" s="72"/>
      <c r="H338" s="73"/>
      <c r="I338" s="70"/>
      <c r="J338" s="71"/>
      <c r="K338" s="72"/>
      <c r="L338" s="69"/>
      <c r="M338" s="70"/>
      <c r="N338" s="71"/>
      <c r="O338" s="72"/>
      <c r="P338" s="69"/>
      <c r="Q338" s="70"/>
      <c r="R338" s="67"/>
      <c r="S338" s="72"/>
      <c r="T338" s="73"/>
      <c r="U338" s="72"/>
      <c r="X338" s="25"/>
      <c r="Y338" s="25"/>
      <c r="Z338" s="25"/>
      <c r="AA338" s="25"/>
      <c r="AB338" s="25"/>
      <c r="AC338" s="25"/>
      <c r="AD338" s="25"/>
      <c r="AE338" s="25"/>
    </row>
    <row r="339" spans="1:31">
      <c r="A339" s="15"/>
      <c r="B339" s="15"/>
      <c r="C339" s="15"/>
      <c r="D339" s="15"/>
      <c r="E339" s="15"/>
      <c r="F339" s="15"/>
      <c r="G339" s="15"/>
      <c r="H339" s="15"/>
      <c r="I339" s="15"/>
      <c r="J339" s="15"/>
      <c r="K339" s="15"/>
      <c r="L339" s="15"/>
      <c r="M339" s="15"/>
      <c r="N339" s="15"/>
      <c r="O339" s="15"/>
      <c r="P339" s="15"/>
      <c r="Q339" s="15"/>
      <c r="R339" s="15"/>
      <c r="S339" s="15"/>
      <c r="T339" s="15"/>
      <c r="U339" s="15"/>
      <c r="X339" s="25"/>
      <c r="Y339" s="25"/>
      <c r="Z339" s="25"/>
      <c r="AA339" s="25"/>
      <c r="AB339" s="25"/>
      <c r="AC339" s="25"/>
      <c r="AD339" s="25"/>
      <c r="AE339" s="25"/>
    </row>
    <row r="340" spans="1:31">
      <c r="A340" s="6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X340" s="25"/>
      <c r="Y340" s="25"/>
      <c r="Z340" s="25"/>
      <c r="AA340" s="25"/>
      <c r="AB340" s="25"/>
      <c r="AC340" s="25"/>
      <c r="AD340" s="25"/>
      <c r="AE340" s="25"/>
    </row>
    <row r="341" spans="1:31">
      <c r="A341" s="6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X341" s="25"/>
      <c r="Y341" s="25"/>
      <c r="Z341" s="25"/>
      <c r="AA341" s="25"/>
      <c r="AB341" s="25"/>
      <c r="AC341" s="25"/>
      <c r="AD341" s="25"/>
      <c r="AE341" s="25"/>
    </row>
    <row r="342" spans="1:31">
      <c r="A342" s="6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16"/>
      <c r="N342" s="6"/>
      <c r="O342" s="6"/>
      <c r="P342" s="6"/>
      <c r="Q342" s="6"/>
      <c r="R342" s="6"/>
      <c r="S342" s="6"/>
      <c r="T342" s="6"/>
      <c r="U342" s="6"/>
      <c r="X342" s="25"/>
      <c r="Y342" s="25"/>
      <c r="Z342" s="25"/>
      <c r="AA342" s="25"/>
      <c r="AB342" s="25"/>
      <c r="AC342" s="25"/>
      <c r="AD342" s="25"/>
      <c r="AE342" s="25"/>
    </row>
    <row r="343" spans="1:31">
      <c r="A343" s="6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X343" s="25"/>
      <c r="Y343" s="25"/>
      <c r="Z343" s="25"/>
      <c r="AA343" s="25"/>
      <c r="AB343" s="25"/>
      <c r="AC343" s="25"/>
      <c r="AD343" s="25"/>
      <c r="AE343" s="25"/>
    </row>
    <row r="344" spans="1:31">
      <c r="A344" s="6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X344" s="25"/>
      <c r="Y344" s="25"/>
      <c r="Z344" s="25"/>
      <c r="AA344" s="25"/>
      <c r="AB344" s="25"/>
      <c r="AC344" s="25"/>
      <c r="AD344" s="25"/>
      <c r="AE344" s="25"/>
    </row>
    <row r="345" spans="1:31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X345" s="25"/>
      <c r="Y345" s="25"/>
      <c r="Z345" s="25"/>
      <c r="AA345" s="25"/>
      <c r="AB345" s="25"/>
      <c r="AC345" s="25"/>
      <c r="AD345" s="25"/>
      <c r="AE345" s="25"/>
    </row>
    <row r="346" spans="1:31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X346" s="25"/>
      <c r="Y346" s="25"/>
      <c r="Z346" s="25"/>
      <c r="AA346" s="25"/>
      <c r="AB346" s="25"/>
      <c r="AC346" s="25"/>
      <c r="AD346" s="25"/>
      <c r="AE346" s="25"/>
    </row>
    <row r="347" spans="1:31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X347" s="25"/>
      <c r="Y347" s="25"/>
      <c r="Z347" s="25"/>
      <c r="AA347" s="25"/>
      <c r="AB347" s="25"/>
      <c r="AC347" s="25"/>
      <c r="AD347" s="25"/>
      <c r="AE347" s="25"/>
    </row>
    <row r="348" spans="1:31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X348" s="12" t="s">
        <v>21</v>
      </c>
      <c r="Y348" s="12" t="s">
        <v>78</v>
      </c>
      <c r="Z348" s="12" t="s">
        <v>22</v>
      </c>
      <c r="AA348" s="25"/>
      <c r="AB348" s="25"/>
      <c r="AC348" s="25"/>
      <c r="AD348" s="25"/>
      <c r="AE348" s="25"/>
    </row>
    <row r="349" spans="1:31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W349" s="19" t="str">
        <f>IF(入力!$C$4="","",入力!$C$4)</f>
        <v>2016.01.01</v>
      </c>
      <c r="X349" s="24" t="str">
        <f>IF(特定項目一覧_30!AL14="","",特定項目一覧_30!AL14)</f>
        <v/>
      </c>
      <c r="Y349" s="31" t="str">
        <f>IF(特定項目一覧_30!AK14="","",特定項目一覧_30!AK14)</f>
        <v/>
      </c>
      <c r="Z349" s="32" t="str">
        <f>IF(特定項目一覧_30!AM14="","",特定項目一覧_30!AM14)</f>
        <v/>
      </c>
      <c r="AA349" s="25"/>
      <c r="AB349" s="25"/>
      <c r="AC349" s="25"/>
      <c r="AD349" s="25"/>
      <c r="AE349" s="25"/>
    </row>
    <row r="350" spans="1:31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W350" s="19"/>
      <c r="X350" s="24"/>
      <c r="Y350" s="24"/>
      <c r="Z350" s="24"/>
      <c r="AA350" s="25"/>
      <c r="AB350" s="25"/>
      <c r="AC350" s="25"/>
      <c r="AD350" s="25"/>
      <c r="AE350" s="25"/>
    </row>
    <row r="351" spans="1:31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W351" s="19"/>
      <c r="X351" s="34"/>
      <c r="Y351" s="34"/>
      <c r="Z351" s="35"/>
      <c r="AA351" s="25"/>
      <c r="AB351" s="25"/>
      <c r="AC351" s="25"/>
      <c r="AD351" s="25"/>
      <c r="AE351" s="25"/>
    </row>
    <row r="352" spans="1:31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X352" s="25"/>
      <c r="Y352" s="25"/>
      <c r="Z352" s="25"/>
      <c r="AA352" s="25"/>
      <c r="AB352" s="25"/>
      <c r="AC352" s="25"/>
      <c r="AD352" s="25"/>
      <c r="AE352" s="25"/>
    </row>
    <row r="353" spans="1:31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X353" s="25"/>
      <c r="Y353" s="25"/>
      <c r="Z353" s="25"/>
      <c r="AA353" s="25"/>
      <c r="AB353" s="25"/>
      <c r="AC353" s="25"/>
      <c r="AD353" s="25"/>
      <c r="AE353" s="25"/>
    </row>
    <row r="354" spans="1:31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X354" s="25"/>
      <c r="Y354" s="25"/>
      <c r="Z354" s="25"/>
      <c r="AA354" s="25"/>
      <c r="AB354" s="25"/>
      <c r="AC354" s="25"/>
      <c r="AD354" s="25"/>
      <c r="AE354" s="25"/>
    </row>
    <row r="355" spans="1:31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X355" s="25"/>
      <c r="Y355" s="25"/>
      <c r="Z355" s="25"/>
      <c r="AA355" s="25"/>
      <c r="AB355" s="25"/>
      <c r="AC355" s="25"/>
      <c r="AD355" s="25"/>
      <c r="AE355" s="25"/>
    </row>
    <row r="356" spans="1:31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X356" s="25"/>
      <c r="Y356" s="25"/>
      <c r="Z356" s="25"/>
      <c r="AA356" s="25"/>
      <c r="AB356" s="25"/>
      <c r="AC356" s="25"/>
      <c r="AD356" s="25"/>
      <c r="AE356" s="25"/>
    </row>
    <row r="357" spans="1:31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X357" s="25"/>
      <c r="Y357" s="25"/>
      <c r="Z357" s="25"/>
      <c r="AA357" s="25"/>
      <c r="AB357" s="25"/>
      <c r="AC357" s="25"/>
      <c r="AD357" s="25"/>
      <c r="AE357" s="25"/>
    </row>
    <row r="358" spans="1:31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X358" s="25"/>
      <c r="Y358" s="25"/>
      <c r="Z358" s="25"/>
      <c r="AA358" s="25"/>
      <c r="AB358" s="25"/>
      <c r="AC358" s="25"/>
      <c r="AD358" s="25"/>
      <c r="AE358" s="25"/>
    </row>
    <row r="359" spans="1:31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X359" s="25"/>
      <c r="Y359" s="25"/>
      <c r="Z359" s="25"/>
      <c r="AA359" s="25"/>
      <c r="AB359" s="25"/>
      <c r="AC359" s="25"/>
      <c r="AD359" s="25"/>
      <c r="AE359" s="25"/>
    </row>
    <row r="360" spans="1:31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X360" s="25"/>
      <c r="Y360" s="25"/>
      <c r="Z360" s="25"/>
      <c r="AA360" s="25"/>
      <c r="AB360" s="25"/>
      <c r="AC360" s="25"/>
      <c r="AD360" s="25"/>
      <c r="AE360" s="25"/>
    </row>
    <row r="361" spans="1:31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X361" s="25"/>
      <c r="Y361" s="25"/>
      <c r="Z361" s="25"/>
      <c r="AA361" s="25"/>
      <c r="AB361" s="25"/>
      <c r="AC361" s="25"/>
      <c r="AD361" s="25"/>
      <c r="AE361" s="25"/>
    </row>
    <row r="362" spans="1:31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X362" s="25" t="s">
        <v>270</v>
      </c>
      <c r="Y362" s="25"/>
      <c r="Z362" s="25"/>
      <c r="AA362" s="25"/>
      <c r="AB362" s="25"/>
      <c r="AC362" s="25"/>
      <c r="AD362" s="25"/>
      <c r="AE362" s="25"/>
    </row>
    <row r="363" spans="1:31">
      <c r="X363" s="458" t="str">
        <f>IF(全体項目一覧_30!AN72="","",全体項目一覧_30!AN72)</f>
        <v/>
      </c>
      <c r="Y363" s="25"/>
      <c r="Z363" s="25"/>
      <c r="AA363" s="25"/>
      <c r="AB363" s="25"/>
      <c r="AC363" s="25"/>
      <c r="AD363" s="25"/>
      <c r="AE363" s="25"/>
    </row>
    <row r="364" spans="1:31">
      <c r="X364" s="25"/>
      <c r="Y364" s="25"/>
      <c r="Z364" s="25"/>
      <c r="AA364" s="25"/>
      <c r="AB364" s="25"/>
      <c r="AC364" s="25"/>
      <c r="AD364" s="25"/>
      <c r="AE364" s="25"/>
    </row>
    <row r="365" spans="1:31">
      <c r="X365" s="25"/>
      <c r="Y365" s="25"/>
      <c r="Z365" s="25"/>
      <c r="AA365" s="25"/>
      <c r="AB365" s="25"/>
      <c r="AC365" s="25"/>
      <c r="AD365" s="25"/>
      <c r="AE365" s="25"/>
    </row>
    <row r="366" spans="1:31">
      <c r="A366" s="675"/>
      <c r="B366" s="676"/>
      <c r="C366" s="676"/>
      <c r="D366" s="676"/>
      <c r="E366" s="676"/>
      <c r="F366" s="676"/>
      <c r="G366" s="676"/>
      <c r="H366" s="676"/>
      <c r="I366" s="676"/>
      <c r="J366" s="676"/>
      <c r="K366" s="677"/>
      <c r="L366" s="12" t="s">
        <v>18</v>
      </c>
      <c r="M366" s="669" t="s">
        <v>29</v>
      </c>
      <c r="N366" s="669"/>
      <c r="O366" s="669"/>
      <c r="P366" s="669"/>
      <c r="Q366" s="669"/>
      <c r="R366" s="669"/>
      <c r="S366" s="669"/>
      <c r="T366" s="670" t="s">
        <v>269</v>
      </c>
      <c r="U366" s="670"/>
      <c r="X366" s="12"/>
      <c r="Y366" s="150"/>
      <c r="Z366" s="150"/>
      <c r="AA366" s="150"/>
      <c r="AB366" s="150"/>
      <c r="AC366" s="150"/>
      <c r="AD366" s="150"/>
      <c r="AE366" s="150"/>
    </row>
    <row r="367" spans="1:31">
      <c r="A367" s="678"/>
      <c r="B367" s="679"/>
      <c r="C367" s="679"/>
      <c r="D367" s="679"/>
      <c r="E367" s="679"/>
      <c r="F367" s="679"/>
      <c r="G367" s="679"/>
      <c r="H367" s="679"/>
      <c r="I367" s="679"/>
      <c r="J367" s="679"/>
      <c r="K367" s="680"/>
      <c r="L367" s="12" t="s">
        <v>18</v>
      </c>
      <c r="M367" s="665" t="s">
        <v>30</v>
      </c>
      <c r="N367" s="665"/>
      <c r="O367" s="665"/>
      <c r="P367" s="665"/>
      <c r="Q367" s="665"/>
      <c r="R367" s="665"/>
      <c r="S367" s="665"/>
      <c r="T367" s="666" t="str">
        <f>X363</f>
        <v/>
      </c>
      <c r="U367" s="667"/>
      <c r="X367" s="12"/>
      <c r="Y367" s="151"/>
      <c r="Z367" s="151"/>
      <c r="AA367" s="151"/>
      <c r="AB367" s="151"/>
      <c r="AC367" s="151"/>
      <c r="AD367" s="151"/>
      <c r="AE367" s="151"/>
    </row>
    <row r="368" spans="1:31" ht="14.25">
      <c r="A368" s="691" t="str">
        <f>$A$40</f>
        <v>フォーマット作成者　：　Komuro Consulting Group　小室匡史</v>
      </c>
      <c r="B368" s="691"/>
      <c r="C368" s="691"/>
      <c r="D368" s="691"/>
      <c r="E368" s="691"/>
      <c r="F368" s="691"/>
      <c r="G368" s="691"/>
      <c r="H368" s="691"/>
      <c r="I368" s="691"/>
      <c r="J368" s="691"/>
      <c r="K368" s="691"/>
      <c r="L368" s="411" t="s">
        <v>18</v>
      </c>
      <c r="M368" s="668" t="s">
        <v>90</v>
      </c>
      <c r="N368" s="668"/>
      <c r="O368" s="668"/>
      <c r="P368" s="668"/>
      <c r="Q368" s="668"/>
      <c r="R368" s="668"/>
      <c r="S368" s="668"/>
      <c r="T368" s="667"/>
      <c r="U368" s="667"/>
      <c r="X368" s="12"/>
      <c r="Y368" s="152"/>
      <c r="Z368" s="152"/>
      <c r="AA368" s="152"/>
      <c r="AB368" s="152"/>
      <c r="AC368" s="152"/>
      <c r="AD368" s="152"/>
      <c r="AE368" s="152"/>
    </row>
    <row r="370" spans="1:31" ht="30" customHeight="1">
      <c r="A370" s="671" t="str">
        <f>$A$1</f>
        <v>●●チームバレーボール体力指数　レーダーチャート</v>
      </c>
      <c r="B370" s="671"/>
      <c r="C370" s="671"/>
      <c r="D370" s="671"/>
      <c r="E370" s="671"/>
      <c r="F370" s="671"/>
      <c r="G370" s="671"/>
      <c r="H370" s="671"/>
      <c r="I370" s="671"/>
      <c r="J370" s="671"/>
      <c r="K370" s="671"/>
      <c r="L370" s="671"/>
      <c r="M370" s="671"/>
      <c r="N370" s="671"/>
      <c r="O370" s="671"/>
      <c r="P370" s="671"/>
      <c r="Q370" s="671"/>
      <c r="R370" s="671"/>
      <c r="S370" s="671"/>
      <c r="T370" s="671"/>
      <c r="U370" s="671"/>
      <c r="X370" s="25"/>
      <c r="Y370" s="25"/>
      <c r="Z370" s="25"/>
      <c r="AA370" s="25"/>
      <c r="AB370" s="25"/>
      <c r="AC370" s="25"/>
      <c r="AD370" s="25"/>
      <c r="AE370" s="25"/>
    </row>
    <row r="371" spans="1:31" ht="22.5" customHeight="1">
      <c r="A371" s="10" t="s">
        <v>10</v>
      </c>
      <c r="B371" s="672" t="str">
        <f>IF(表示変換!B15="","",表示変換!B15)</f>
        <v/>
      </c>
      <c r="C371" s="672"/>
      <c r="D371" s="9"/>
      <c r="E371" s="10" t="s">
        <v>11</v>
      </c>
      <c r="F371" s="673" t="str">
        <f>IF(表示変換!I15="","",表示変換!I15)</f>
        <v/>
      </c>
      <c r="G371" s="673"/>
      <c r="H371" s="13" t="s">
        <v>12</v>
      </c>
      <c r="I371" s="14"/>
      <c r="J371" s="13" t="s">
        <v>13</v>
      </c>
      <c r="K371" s="673" t="str">
        <f>IF(表示変換!J15="","",表示変換!J15)</f>
        <v/>
      </c>
      <c r="L371" s="673"/>
      <c r="M371" s="10" t="s">
        <v>14</v>
      </c>
      <c r="N371" s="6"/>
      <c r="O371" s="672" t="s">
        <v>15</v>
      </c>
      <c r="P371" s="672"/>
      <c r="Q371" s="672" t="str">
        <f>IF(表示変換!H15="","",表示変換!H15)</f>
        <v/>
      </c>
      <c r="R371" s="672"/>
      <c r="S371" s="674" t="str">
        <f>IF(入力!$C$4="","",入力!$C$4)</f>
        <v>2016.01.01</v>
      </c>
      <c r="T371" s="674"/>
      <c r="U371" s="9" t="s">
        <v>84</v>
      </c>
      <c r="X371" s="25"/>
      <c r="Y371" s="25"/>
      <c r="Z371" s="25"/>
      <c r="AA371" s="25"/>
      <c r="AB371" s="25"/>
      <c r="AC371" s="25"/>
      <c r="AD371" s="25"/>
      <c r="AE371" s="25"/>
    </row>
    <row r="372" spans="1:31" ht="12" customHeight="1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X372" s="25"/>
      <c r="Y372" s="25"/>
      <c r="Z372" s="25"/>
      <c r="AA372" s="25"/>
      <c r="AB372" s="25"/>
      <c r="AC372" s="25"/>
      <c r="AD372" s="25"/>
      <c r="AE372" s="25"/>
    </row>
    <row r="373" spans="1:31" ht="22.5" customHeight="1">
      <c r="A373" s="685" t="s">
        <v>5</v>
      </c>
      <c r="B373" s="688" t="s">
        <v>6</v>
      </c>
      <c r="C373" s="692" t="s">
        <v>0</v>
      </c>
      <c r="D373" s="683" t="s">
        <v>31</v>
      </c>
      <c r="E373" s="684"/>
      <c r="F373" s="683" t="s">
        <v>43</v>
      </c>
      <c r="G373" s="684"/>
      <c r="H373" s="683" t="s">
        <v>297</v>
      </c>
      <c r="I373" s="684"/>
      <c r="J373" s="683" t="s">
        <v>27</v>
      </c>
      <c r="K373" s="684"/>
      <c r="L373" s="681" t="s">
        <v>44</v>
      </c>
      <c r="M373" s="682"/>
      <c r="N373" s="681" t="s">
        <v>45</v>
      </c>
      <c r="O373" s="682"/>
      <c r="P373" s="681" t="s">
        <v>28</v>
      </c>
      <c r="Q373" s="682"/>
      <c r="R373" s="683" t="s">
        <v>32</v>
      </c>
      <c r="S373" s="684"/>
      <c r="T373" s="156" t="s">
        <v>1</v>
      </c>
      <c r="U373" s="157" t="s">
        <v>2</v>
      </c>
      <c r="X373" s="25"/>
      <c r="Y373" s="25"/>
      <c r="Z373" s="25"/>
      <c r="AA373" s="25"/>
      <c r="AB373" s="25"/>
      <c r="AC373" s="25"/>
      <c r="AD373" s="25"/>
      <c r="AE373" s="25"/>
    </row>
    <row r="374" spans="1:31">
      <c r="A374" s="686"/>
      <c r="B374" s="689"/>
      <c r="C374" s="693"/>
      <c r="D374" s="1" t="s">
        <v>3</v>
      </c>
      <c r="E374" s="3" t="s">
        <v>4</v>
      </c>
      <c r="F374" s="1" t="s">
        <v>3</v>
      </c>
      <c r="G374" s="3" t="s">
        <v>4</v>
      </c>
      <c r="H374" s="1" t="s">
        <v>3</v>
      </c>
      <c r="I374" s="3" t="s">
        <v>4</v>
      </c>
      <c r="J374" s="1" t="s">
        <v>3</v>
      </c>
      <c r="K374" s="3" t="s">
        <v>4</v>
      </c>
      <c r="L374" s="1" t="s">
        <v>3</v>
      </c>
      <c r="M374" s="3" t="s">
        <v>4</v>
      </c>
      <c r="N374" s="1" t="s">
        <v>3</v>
      </c>
      <c r="O374" s="3" t="s">
        <v>4</v>
      </c>
      <c r="P374" s="1" t="s">
        <v>3</v>
      </c>
      <c r="Q374" s="3" t="s">
        <v>4</v>
      </c>
      <c r="R374" s="1" t="s">
        <v>3</v>
      </c>
      <c r="S374" s="3" t="s">
        <v>4</v>
      </c>
      <c r="T374" s="7"/>
      <c r="U374" s="8"/>
      <c r="X374" s="25"/>
      <c r="Y374" s="25"/>
      <c r="Z374" s="25"/>
      <c r="AA374" s="25"/>
      <c r="AB374" s="25"/>
      <c r="AC374" s="25"/>
      <c r="AD374" s="25"/>
      <c r="AE374" s="25"/>
    </row>
    <row r="375" spans="1:31">
      <c r="A375" s="687"/>
      <c r="B375" s="690"/>
      <c r="C375" s="694"/>
      <c r="D375" s="2" t="str">
        <f>IF(表示変換!$N$5="","",表示変換!$N$5)</f>
        <v>sec</v>
      </c>
      <c r="E375" s="4" t="s">
        <v>7</v>
      </c>
      <c r="F375" s="2" t="str">
        <f>IF(表示変換!$O$5="","",表示変換!$O$5)</f>
        <v>sec</v>
      </c>
      <c r="G375" s="4" t="s">
        <v>7</v>
      </c>
      <c r="H375" s="2" t="str">
        <f>IF(表示変換!$P$5="","",表示変換!$P$5)</f>
        <v>m</v>
      </c>
      <c r="I375" s="4" t="s">
        <v>7</v>
      </c>
      <c r="J375" s="2" t="str">
        <f>IF(表示変換!$Q$5="","",表示変換!$Q$5)</f>
        <v>cm</v>
      </c>
      <c r="K375" s="4" t="s">
        <v>7</v>
      </c>
      <c r="L375" s="2" t="str">
        <f>IF(表示変換!$R$5="","",表示変換!$R$5)</f>
        <v>cm</v>
      </c>
      <c r="M375" s="4" t="s">
        <v>7</v>
      </c>
      <c r="N375" s="2" t="str">
        <f>IF(表示変換!$S$5="","",表示変換!$S$5)</f>
        <v>m</v>
      </c>
      <c r="O375" s="4" t="s">
        <v>7</v>
      </c>
      <c r="P375" s="2" t="str">
        <f>IF(表示変換!$T$5="","",表示変換!$T$5)</f>
        <v>回</v>
      </c>
      <c r="Q375" s="4" t="s">
        <v>7</v>
      </c>
      <c r="R375" s="2" t="str">
        <f>IF(表示変換!$U$5="","",表示変換!$U$5)</f>
        <v>m</v>
      </c>
      <c r="S375" s="4" t="s">
        <v>7</v>
      </c>
      <c r="T375" s="2" t="s">
        <v>8</v>
      </c>
      <c r="U375" s="5" t="s">
        <v>9</v>
      </c>
      <c r="X375" s="26" t="s">
        <v>16</v>
      </c>
      <c r="Y375" s="26" t="s">
        <v>17</v>
      </c>
      <c r="Z375" s="26" t="s">
        <v>276</v>
      </c>
      <c r="AA375" s="26" t="s">
        <v>24</v>
      </c>
      <c r="AB375" s="26" t="s">
        <v>59</v>
      </c>
      <c r="AC375" s="26" t="s">
        <v>51</v>
      </c>
      <c r="AD375" s="26" t="s">
        <v>62</v>
      </c>
      <c r="AE375" s="11" t="s">
        <v>61</v>
      </c>
    </row>
    <row r="376" spans="1:31">
      <c r="A376" s="17" t="str">
        <f>IF(入力!$C$4="","",入力!$C$4)</f>
        <v>2016.01.01</v>
      </c>
      <c r="B376" s="20">
        <f>IF(表示変換!A15="","",表示変換!A15)</f>
        <v>10</v>
      </c>
      <c r="C376" s="18" t="str">
        <f>IF(表示変換!B15="","",表示変換!B15)</f>
        <v/>
      </c>
      <c r="D376" s="21" t="str">
        <f>IF(特定項目一覧_30!G15="","",特定項目一覧_30!G15)</f>
        <v/>
      </c>
      <c r="E376" s="27" t="str">
        <f>IF(特定項目一覧_30!H15="","",特定項目一覧_30!H15)</f>
        <v/>
      </c>
      <c r="F376" s="21" t="str">
        <f>IF(特定項目一覧_30!I15="","",特定項目一覧_30!I15)</f>
        <v/>
      </c>
      <c r="G376" s="22" t="str">
        <f>IF(特定項目一覧_30!J15="","",特定項目一覧_30!J15)</f>
        <v/>
      </c>
      <c r="H376" s="29" t="str">
        <f>IF(特定項目一覧_30!K15="","",特定項目一覧_30!K15)</f>
        <v/>
      </c>
      <c r="I376" s="27" t="str">
        <f>IF(特定項目一覧_30!L15="","",特定項目一覧_30!L15)</f>
        <v/>
      </c>
      <c r="J376" s="20" t="str">
        <f>IF(特定項目一覧_30!M15="","",特定項目一覧_30!M15)</f>
        <v/>
      </c>
      <c r="K376" s="22" t="str">
        <f>IF(特定項目一覧_30!N15="","",特定項目一覧_30!N15)</f>
        <v/>
      </c>
      <c r="L376" s="28" t="str">
        <f>IF(特定項目一覧_30!O15="","",特定項目一覧_30!O15)</f>
        <v/>
      </c>
      <c r="M376" s="27" t="str">
        <f>IF(特定項目一覧_30!P15="","",特定項目一覧_30!P15)</f>
        <v/>
      </c>
      <c r="N376" s="21" t="str">
        <f>IF(特定項目一覧_30!Q15="","",特定項目一覧_30!Q15)</f>
        <v/>
      </c>
      <c r="O376" s="22" t="str">
        <f>IF(特定項目一覧_30!R15="","",特定項目一覧_30!R15)</f>
        <v/>
      </c>
      <c r="P376" s="28" t="str">
        <f>IF(特定項目一覧_30!S15="","",特定項目一覧_30!S15)</f>
        <v/>
      </c>
      <c r="Q376" s="27" t="str">
        <f>IF(特定項目一覧_30!T15="","",特定項目一覧_30!T15)</f>
        <v/>
      </c>
      <c r="R376" s="20" t="str">
        <f>IF(特定項目一覧_30!U15="","",特定項目一覧_30!U15)</f>
        <v/>
      </c>
      <c r="S376" s="22" t="str">
        <f>IF(特定項目一覧_30!V15="","",特定項目一覧_30!V15)</f>
        <v/>
      </c>
      <c r="T376" s="28" t="str">
        <f>IF(特定項目一覧_30!W15="","",特定項目一覧_30!W15)</f>
        <v/>
      </c>
      <c r="U376" s="22" t="str">
        <f>IF(特定項目一覧_30!X15="","",特定項目一覧_30!X15)</f>
        <v/>
      </c>
      <c r="W376" s="19" t="str">
        <f>IF(入力!$C$4="","",入力!$C$4)</f>
        <v>2016.01.01</v>
      </c>
      <c r="X376" s="30" t="str">
        <f>E376</f>
        <v/>
      </c>
      <c r="Y376" s="30" t="str">
        <f>G376</f>
        <v/>
      </c>
      <c r="Z376" s="30" t="str">
        <f>I376</f>
        <v/>
      </c>
      <c r="AA376" s="30" t="str">
        <f>K376</f>
        <v/>
      </c>
      <c r="AB376" s="30" t="str">
        <f>M376</f>
        <v/>
      </c>
      <c r="AC376" s="30" t="str">
        <f>O376</f>
        <v/>
      </c>
      <c r="AD376" s="30" t="str">
        <f>Q376</f>
        <v/>
      </c>
      <c r="AE376" s="30" t="str">
        <f>S376</f>
        <v/>
      </c>
    </row>
    <row r="377" spans="1:31">
      <c r="A377" s="66"/>
      <c r="B377" s="67"/>
      <c r="C377" s="68"/>
      <c r="D377" s="69"/>
      <c r="E377" s="70"/>
      <c r="F377" s="71"/>
      <c r="G377" s="72"/>
      <c r="H377" s="73"/>
      <c r="I377" s="70"/>
      <c r="J377" s="71"/>
      <c r="K377" s="72"/>
      <c r="L377" s="69"/>
      <c r="M377" s="70"/>
      <c r="N377" s="71"/>
      <c r="O377" s="72"/>
      <c r="P377" s="69"/>
      <c r="Q377" s="70"/>
      <c r="R377" s="67"/>
      <c r="S377" s="72"/>
      <c r="T377" s="73"/>
      <c r="U377" s="72"/>
      <c r="W377" s="19"/>
      <c r="X377" s="23"/>
      <c r="Y377" s="23"/>
      <c r="Z377" s="23"/>
      <c r="AA377" s="23"/>
      <c r="AB377" s="23"/>
      <c r="AC377" s="23"/>
      <c r="AD377" s="23"/>
      <c r="AE377" s="23"/>
    </row>
    <row r="378" spans="1:31">
      <c r="A378" s="74"/>
      <c r="B378" s="67"/>
      <c r="C378" s="72"/>
      <c r="D378" s="71"/>
      <c r="E378" s="72"/>
      <c r="F378" s="71"/>
      <c r="G378" s="72"/>
      <c r="H378" s="67"/>
      <c r="I378" s="72"/>
      <c r="J378" s="71"/>
      <c r="K378" s="72"/>
      <c r="L378" s="71"/>
      <c r="M378" s="72"/>
      <c r="N378" s="71"/>
      <c r="O378" s="72"/>
      <c r="P378" s="71"/>
      <c r="Q378" s="72"/>
      <c r="R378" s="67"/>
      <c r="S378" s="72"/>
      <c r="T378" s="67"/>
      <c r="U378" s="72"/>
      <c r="W378" s="19"/>
      <c r="X378" s="23"/>
      <c r="Y378" s="23"/>
      <c r="Z378" s="23"/>
      <c r="AA378" s="23"/>
      <c r="AB378" s="23"/>
      <c r="AC378" s="23"/>
      <c r="AD378" s="23"/>
      <c r="AE378" s="23"/>
    </row>
    <row r="379" spans="1:31">
      <c r="A379" s="74"/>
      <c r="B379" s="75"/>
      <c r="C379" s="76"/>
      <c r="D379" s="71"/>
      <c r="E379" s="70"/>
      <c r="F379" s="71"/>
      <c r="G379" s="72"/>
      <c r="H379" s="73"/>
      <c r="I379" s="70"/>
      <c r="J379" s="71"/>
      <c r="K379" s="72"/>
      <c r="L379" s="69"/>
      <c r="M379" s="70"/>
      <c r="N379" s="71"/>
      <c r="O379" s="72"/>
      <c r="P379" s="69"/>
      <c r="Q379" s="70"/>
      <c r="R379" s="67"/>
      <c r="S379" s="72"/>
      <c r="T379" s="73"/>
      <c r="U379" s="72"/>
      <c r="X379" s="25"/>
      <c r="Y379" s="25"/>
      <c r="Z379" s="25"/>
      <c r="AA379" s="25"/>
      <c r="AB379" s="25"/>
      <c r="AC379" s="25"/>
      <c r="AD379" s="25"/>
      <c r="AE379" s="25"/>
    </row>
    <row r="380" spans="1:31">
      <c r="A380" s="15"/>
      <c r="B380" s="15"/>
      <c r="C380" s="15"/>
      <c r="D380" s="15"/>
      <c r="E380" s="15"/>
      <c r="F380" s="15"/>
      <c r="G380" s="15"/>
      <c r="H380" s="15"/>
      <c r="I380" s="15"/>
      <c r="J380" s="15"/>
      <c r="K380" s="15"/>
      <c r="L380" s="15"/>
      <c r="M380" s="15"/>
      <c r="N380" s="15"/>
      <c r="O380" s="15"/>
      <c r="P380" s="15"/>
      <c r="Q380" s="15"/>
      <c r="R380" s="15"/>
      <c r="S380" s="15"/>
      <c r="T380" s="15"/>
      <c r="U380" s="15"/>
      <c r="X380" s="25"/>
      <c r="Y380" s="25"/>
      <c r="Z380" s="25"/>
      <c r="AA380" s="25"/>
      <c r="AB380" s="25"/>
      <c r="AC380" s="25"/>
      <c r="AD380" s="25"/>
      <c r="AE380" s="25"/>
    </row>
    <row r="381" spans="1:31">
      <c r="A381" s="6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X381" s="25"/>
      <c r="Y381" s="25"/>
      <c r="Z381" s="25"/>
      <c r="AA381" s="25"/>
      <c r="AB381" s="25"/>
      <c r="AC381" s="25"/>
      <c r="AD381" s="25"/>
      <c r="AE381" s="25"/>
    </row>
    <row r="382" spans="1:31">
      <c r="A382" s="6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X382" s="25"/>
      <c r="Y382" s="25"/>
      <c r="Z382" s="25"/>
      <c r="AA382" s="25"/>
      <c r="AB382" s="25"/>
      <c r="AC382" s="25"/>
      <c r="AD382" s="25"/>
      <c r="AE382" s="25"/>
    </row>
    <row r="383" spans="1:31">
      <c r="A383" s="6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16"/>
      <c r="N383" s="6"/>
      <c r="O383" s="6"/>
      <c r="P383" s="6"/>
      <c r="Q383" s="6"/>
      <c r="R383" s="6"/>
      <c r="S383" s="6"/>
      <c r="T383" s="6"/>
      <c r="U383" s="6"/>
      <c r="X383" s="25"/>
      <c r="Y383" s="25"/>
      <c r="Z383" s="25"/>
      <c r="AA383" s="25"/>
      <c r="AB383" s="25"/>
      <c r="AC383" s="25"/>
      <c r="AD383" s="25"/>
      <c r="AE383" s="25"/>
    </row>
    <row r="384" spans="1:31">
      <c r="A384" s="6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X384" s="25"/>
      <c r="Y384" s="25"/>
      <c r="Z384" s="25"/>
      <c r="AA384" s="25"/>
      <c r="AB384" s="25"/>
      <c r="AC384" s="25"/>
      <c r="AD384" s="25"/>
      <c r="AE384" s="25"/>
    </row>
    <row r="385" spans="1:31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X385" s="25"/>
      <c r="Y385" s="25"/>
      <c r="Z385" s="25"/>
      <c r="AA385" s="25"/>
      <c r="AB385" s="25"/>
      <c r="AC385" s="25"/>
      <c r="AD385" s="25"/>
      <c r="AE385" s="25"/>
    </row>
    <row r="386" spans="1:31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X386" s="25"/>
      <c r="Y386" s="25"/>
      <c r="Z386" s="25"/>
      <c r="AA386" s="25"/>
      <c r="AB386" s="25"/>
      <c r="AC386" s="25"/>
      <c r="AD386" s="25"/>
      <c r="AE386" s="25"/>
    </row>
    <row r="387" spans="1:31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X387" s="25"/>
      <c r="Y387" s="25"/>
      <c r="Z387" s="25"/>
      <c r="AA387" s="25"/>
      <c r="AB387" s="25"/>
      <c r="AC387" s="25"/>
      <c r="AD387" s="25"/>
      <c r="AE387" s="25"/>
    </row>
    <row r="388" spans="1:31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X388" s="25"/>
      <c r="Y388" s="25"/>
      <c r="Z388" s="25"/>
      <c r="AA388" s="25"/>
      <c r="AB388" s="25"/>
      <c r="AC388" s="25"/>
      <c r="AD388" s="25"/>
      <c r="AE388" s="25"/>
    </row>
    <row r="389" spans="1:31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X389" s="12" t="s">
        <v>21</v>
      </c>
      <c r="Y389" s="12" t="s">
        <v>78</v>
      </c>
      <c r="Z389" s="12" t="s">
        <v>22</v>
      </c>
      <c r="AA389" s="25"/>
      <c r="AB389" s="25"/>
      <c r="AC389" s="25"/>
      <c r="AD389" s="25"/>
      <c r="AE389" s="25"/>
    </row>
    <row r="390" spans="1:31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W390" s="19" t="str">
        <f>IF(入力!$C$4="","",入力!$C$4)</f>
        <v>2016.01.01</v>
      </c>
      <c r="X390" s="24" t="str">
        <f>IF(特定項目一覧_30!AL15="","",特定項目一覧_30!AL15)</f>
        <v/>
      </c>
      <c r="Y390" s="31" t="str">
        <f>IF(特定項目一覧_30!AK15="","",特定項目一覧_30!AK15)</f>
        <v/>
      </c>
      <c r="Z390" s="32" t="str">
        <f>IF(特定項目一覧_30!AM15="","",特定項目一覧_30!AM15)</f>
        <v/>
      </c>
      <c r="AA390" s="25"/>
      <c r="AB390" s="25"/>
      <c r="AC390" s="25"/>
      <c r="AD390" s="25"/>
      <c r="AE390" s="25"/>
    </row>
    <row r="391" spans="1:31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W391" s="19"/>
      <c r="X391" s="24"/>
      <c r="Y391" s="24"/>
      <c r="Z391" s="24"/>
      <c r="AA391" s="25"/>
      <c r="AB391" s="25"/>
      <c r="AC391" s="25"/>
      <c r="AD391" s="25"/>
      <c r="AE391" s="25"/>
    </row>
    <row r="392" spans="1:31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W392" s="19"/>
      <c r="X392" s="34"/>
      <c r="Y392" s="34"/>
      <c r="Z392" s="35"/>
      <c r="AA392" s="25"/>
      <c r="AB392" s="25"/>
      <c r="AC392" s="25"/>
      <c r="AD392" s="25"/>
      <c r="AE392" s="25"/>
    </row>
    <row r="393" spans="1:31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X393" s="25"/>
      <c r="Y393" s="25"/>
      <c r="Z393" s="25"/>
      <c r="AA393" s="25"/>
      <c r="AB393" s="25"/>
      <c r="AC393" s="25"/>
      <c r="AD393" s="25"/>
      <c r="AE393" s="25"/>
    </row>
    <row r="394" spans="1:31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X394" s="25"/>
      <c r="Y394" s="25"/>
      <c r="Z394" s="25"/>
      <c r="AA394" s="25"/>
      <c r="AB394" s="25"/>
      <c r="AC394" s="25"/>
      <c r="AD394" s="25"/>
      <c r="AE394" s="25"/>
    </row>
    <row r="395" spans="1:31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X395" s="25"/>
      <c r="Y395" s="25"/>
      <c r="Z395" s="25"/>
      <c r="AA395" s="25"/>
      <c r="AB395" s="25"/>
      <c r="AC395" s="25"/>
      <c r="AD395" s="25"/>
      <c r="AE395" s="25"/>
    </row>
    <row r="396" spans="1:31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X396" s="25"/>
      <c r="Y396" s="25"/>
      <c r="Z396" s="25"/>
      <c r="AA396" s="25"/>
      <c r="AB396" s="25"/>
      <c r="AC396" s="25"/>
      <c r="AD396" s="25"/>
      <c r="AE396" s="25"/>
    </row>
    <row r="397" spans="1:31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X397" s="25"/>
      <c r="Y397" s="25"/>
      <c r="Z397" s="25"/>
      <c r="AA397" s="25"/>
      <c r="AB397" s="25"/>
      <c r="AC397" s="25"/>
      <c r="AD397" s="25"/>
      <c r="AE397" s="25"/>
    </row>
    <row r="398" spans="1:31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X398" s="25"/>
      <c r="Y398" s="25"/>
      <c r="Z398" s="25"/>
      <c r="AA398" s="25"/>
      <c r="AB398" s="25"/>
      <c r="AC398" s="25"/>
      <c r="AD398" s="25"/>
      <c r="AE398" s="25"/>
    </row>
    <row r="399" spans="1:31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X399" s="25"/>
      <c r="Y399" s="25"/>
      <c r="Z399" s="25"/>
      <c r="AA399" s="25"/>
      <c r="AB399" s="25"/>
      <c r="AC399" s="25"/>
      <c r="AD399" s="25"/>
      <c r="AE399" s="25"/>
    </row>
    <row r="400" spans="1:31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X400" s="25"/>
      <c r="Y400" s="25"/>
      <c r="Z400" s="25"/>
      <c r="AA400" s="25"/>
      <c r="AB400" s="25"/>
      <c r="AC400" s="25"/>
      <c r="AD400" s="25"/>
      <c r="AE400" s="25"/>
    </row>
    <row r="401" spans="1:31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X401" s="25"/>
      <c r="Y401" s="25"/>
      <c r="Z401" s="25"/>
      <c r="AA401" s="25"/>
      <c r="AB401" s="25"/>
      <c r="AC401" s="25"/>
      <c r="AD401" s="25"/>
      <c r="AE401" s="25"/>
    </row>
    <row r="402" spans="1:31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X402" s="25"/>
      <c r="Y402" s="25"/>
      <c r="Z402" s="25"/>
      <c r="AA402" s="25"/>
      <c r="AB402" s="25"/>
      <c r="AC402" s="25"/>
      <c r="AD402" s="25"/>
      <c r="AE402" s="25"/>
    </row>
    <row r="403" spans="1:31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X403" s="25" t="s">
        <v>270</v>
      </c>
      <c r="Y403" s="25"/>
      <c r="Z403" s="25"/>
      <c r="AA403" s="25"/>
      <c r="AB403" s="25"/>
      <c r="AC403" s="25"/>
      <c r="AD403" s="25"/>
      <c r="AE403" s="25"/>
    </row>
    <row r="404" spans="1:31">
      <c r="X404" s="458" t="str">
        <f>IF(全体項目一覧_30!AN73="","",全体項目一覧_30!AN73)</f>
        <v/>
      </c>
      <c r="Y404" s="25"/>
      <c r="Z404" s="25"/>
      <c r="AA404" s="25"/>
      <c r="AB404" s="25"/>
      <c r="AC404" s="25"/>
      <c r="AD404" s="25"/>
      <c r="AE404" s="25"/>
    </row>
    <row r="405" spans="1:31">
      <c r="X405" s="25"/>
      <c r="Y405" s="25"/>
      <c r="Z405" s="25"/>
      <c r="AA405" s="25"/>
      <c r="AB405" s="25"/>
      <c r="AC405" s="25"/>
      <c r="AD405" s="25"/>
      <c r="AE405" s="25"/>
    </row>
    <row r="406" spans="1:31">
      <c r="X406" s="25"/>
      <c r="Y406" s="25"/>
      <c r="Z406" s="25"/>
      <c r="AA406" s="25"/>
      <c r="AB406" s="25"/>
      <c r="AC406" s="25"/>
      <c r="AD406" s="25"/>
      <c r="AE406" s="25"/>
    </row>
    <row r="407" spans="1:31">
      <c r="A407" s="675"/>
      <c r="B407" s="676"/>
      <c r="C407" s="676"/>
      <c r="D407" s="676"/>
      <c r="E407" s="676"/>
      <c r="F407" s="676"/>
      <c r="G407" s="676"/>
      <c r="H407" s="676"/>
      <c r="I407" s="676"/>
      <c r="J407" s="676"/>
      <c r="K407" s="677"/>
      <c r="L407" s="12" t="s">
        <v>18</v>
      </c>
      <c r="M407" s="669" t="s">
        <v>29</v>
      </c>
      <c r="N407" s="669"/>
      <c r="O407" s="669"/>
      <c r="P407" s="669"/>
      <c r="Q407" s="669"/>
      <c r="R407" s="669"/>
      <c r="S407" s="669"/>
      <c r="T407" s="670" t="s">
        <v>269</v>
      </c>
      <c r="U407" s="670"/>
      <c r="X407" s="12"/>
      <c r="Y407" s="150"/>
      <c r="Z407" s="150"/>
      <c r="AA407" s="150"/>
      <c r="AB407" s="150"/>
      <c r="AC407" s="150"/>
      <c r="AD407" s="150"/>
      <c r="AE407" s="150"/>
    </row>
    <row r="408" spans="1:31">
      <c r="A408" s="678"/>
      <c r="B408" s="679"/>
      <c r="C408" s="679"/>
      <c r="D408" s="679"/>
      <c r="E408" s="679"/>
      <c r="F408" s="679"/>
      <c r="G408" s="679"/>
      <c r="H408" s="679"/>
      <c r="I408" s="679"/>
      <c r="J408" s="679"/>
      <c r="K408" s="680"/>
      <c r="L408" s="12" t="s">
        <v>18</v>
      </c>
      <c r="M408" s="665" t="s">
        <v>30</v>
      </c>
      <c r="N408" s="665"/>
      <c r="O408" s="665"/>
      <c r="P408" s="665"/>
      <c r="Q408" s="665"/>
      <c r="R408" s="665"/>
      <c r="S408" s="665"/>
      <c r="T408" s="666" t="str">
        <f>X404</f>
        <v/>
      </c>
      <c r="U408" s="667"/>
      <c r="X408" s="12"/>
      <c r="Y408" s="151"/>
      <c r="Z408" s="151"/>
      <c r="AA408" s="151"/>
      <c r="AB408" s="151"/>
      <c r="AC408" s="151"/>
      <c r="AD408" s="151"/>
      <c r="AE408" s="151"/>
    </row>
    <row r="409" spans="1:31" ht="14.25">
      <c r="A409" s="691" t="str">
        <f>$A$40</f>
        <v>フォーマット作成者　：　Komuro Consulting Group　小室匡史</v>
      </c>
      <c r="B409" s="691"/>
      <c r="C409" s="691"/>
      <c r="D409" s="691"/>
      <c r="E409" s="691"/>
      <c r="F409" s="691"/>
      <c r="G409" s="691"/>
      <c r="H409" s="691"/>
      <c r="I409" s="691"/>
      <c r="J409" s="691"/>
      <c r="K409" s="691"/>
      <c r="L409" s="411" t="s">
        <v>18</v>
      </c>
      <c r="M409" s="668" t="s">
        <v>90</v>
      </c>
      <c r="N409" s="668"/>
      <c r="O409" s="668"/>
      <c r="P409" s="668"/>
      <c r="Q409" s="668"/>
      <c r="R409" s="668"/>
      <c r="S409" s="668"/>
      <c r="T409" s="667"/>
      <c r="U409" s="667"/>
      <c r="X409" s="12"/>
      <c r="Y409" s="152"/>
      <c r="Z409" s="152"/>
      <c r="AA409" s="152"/>
      <c r="AB409" s="152"/>
      <c r="AC409" s="152"/>
      <c r="AD409" s="152"/>
      <c r="AE409" s="152"/>
    </row>
    <row r="411" spans="1:31" ht="30" customHeight="1">
      <c r="A411" s="671" t="str">
        <f>$A$1</f>
        <v>●●チームバレーボール体力指数　レーダーチャート</v>
      </c>
      <c r="B411" s="671"/>
      <c r="C411" s="671"/>
      <c r="D411" s="671"/>
      <c r="E411" s="671"/>
      <c r="F411" s="671"/>
      <c r="G411" s="671"/>
      <c r="H411" s="671"/>
      <c r="I411" s="671"/>
      <c r="J411" s="671"/>
      <c r="K411" s="671"/>
      <c r="L411" s="671"/>
      <c r="M411" s="671"/>
      <c r="N411" s="671"/>
      <c r="O411" s="671"/>
      <c r="P411" s="671"/>
      <c r="Q411" s="671"/>
      <c r="R411" s="671"/>
      <c r="S411" s="671"/>
      <c r="T411" s="671"/>
      <c r="U411" s="671"/>
      <c r="X411" s="25"/>
      <c r="Y411" s="25"/>
      <c r="Z411" s="25"/>
      <c r="AA411" s="25"/>
      <c r="AB411" s="25"/>
      <c r="AC411" s="25"/>
      <c r="AD411" s="25"/>
      <c r="AE411" s="25"/>
    </row>
    <row r="412" spans="1:31" ht="22.5" customHeight="1">
      <c r="A412" s="10" t="s">
        <v>10</v>
      </c>
      <c r="B412" s="672" t="str">
        <f>IF(表示変換!B16="","",表示変換!B16)</f>
        <v/>
      </c>
      <c r="C412" s="672"/>
      <c r="D412" s="9"/>
      <c r="E412" s="10" t="s">
        <v>11</v>
      </c>
      <c r="F412" s="673" t="str">
        <f>IF(表示変換!I16="","",表示変換!I16)</f>
        <v/>
      </c>
      <c r="G412" s="673"/>
      <c r="H412" s="13" t="s">
        <v>12</v>
      </c>
      <c r="I412" s="14"/>
      <c r="J412" s="13" t="s">
        <v>13</v>
      </c>
      <c r="K412" s="673" t="str">
        <f>IF(表示変換!J16="","",表示変換!J16)</f>
        <v/>
      </c>
      <c r="L412" s="673"/>
      <c r="M412" s="10" t="s">
        <v>14</v>
      </c>
      <c r="N412" s="6"/>
      <c r="O412" s="672" t="s">
        <v>15</v>
      </c>
      <c r="P412" s="672"/>
      <c r="Q412" s="672" t="str">
        <f>IF(表示変換!H16="","",表示変換!H16)</f>
        <v/>
      </c>
      <c r="R412" s="672"/>
      <c r="S412" s="674" t="str">
        <f>IF(入力!$C$4="","",入力!$C$4)</f>
        <v>2016.01.01</v>
      </c>
      <c r="T412" s="674"/>
      <c r="U412" s="9" t="s">
        <v>84</v>
      </c>
      <c r="X412" s="25"/>
      <c r="Y412" s="25"/>
      <c r="Z412" s="25"/>
      <c r="AA412" s="25"/>
      <c r="AB412" s="25"/>
      <c r="AC412" s="25"/>
      <c r="AD412" s="25"/>
      <c r="AE412" s="25"/>
    </row>
    <row r="413" spans="1:31" ht="12" customHeight="1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X413" s="25"/>
      <c r="Y413" s="25"/>
      <c r="Z413" s="25"/>
      <c r="AA413" s="25"/>
      <c r="AB413" s="25"/>
      <c r="AC413" s="25"/>
      <c r="AD413" s="25"/>
      <c r="AE413" s="25"/>
    </row>
    <row r="414" spans="1:31" ht="22.5" customHeight="1">
      <c r="A414" s="685" t="s">
        <v>5</v>
      </c>
      <c r="B414" s="688" t="s">
        <v>6</v>
      </c>
      <c r="C414" s="692" t="s">
        <v>0</v>
      </c>
      <c r="D414" s="683" t="s">
        <v>31</v>
      </c>
      <c r="E414" s="684"/>
      <c r="F414" s="683" t="s">
        <v>43</v>
      </c>
      <c r="G414" s="684"/>
      <c r="H414" s="683" t="s">
        <v>297</v>
      </c>
      <c r="I414" s="684"/>
      <c r="J414" s="683" t="s">
        <v>27</v>
      </c>
      <c r="K414" s="684"/>
      <c r="L414" s="681" t="s">
        <v>44</v>
      </c>
      <c r="M414" s="682"/>
      <c r="N414" s="681" t="s">
        <v>45</v>
      </c>
      <c r="O414" s="682"/>
      <c r="P414" s="681" t="s">
        <v>28</v>
      </c>
      <c r="Q414" s="682"/>
      <c r="R414" s="683" t="s">
        <v>32</v>
      </c>
      <c r="S414" s="684"/>
      <c r="T414" s="156" t="s">
        <v>1</v>
      </c>
      <c r="U414" s="157" t="s">
        <v>2</v>
      </c>
      <c r="X414" s="25"/>
      <c r="Y414" s="25"/>
      <c r="Z414" s="25"/>
      <c r="AA414" s="25"/>
      <c r="AB414" s="25"/>
      <c r="AC414" s="25"/>
      <c r="AD414" s="25"/>
      <c r="AE414" s="25"/>
    </row>
    <row r="415" spans="1:31">
      <c r="A415" s="686"/>
      <c r="B415" s="689"/>
      <c r="C415" s="693"/>
      <c r="D415" s="1" t="s">
        <v>3</v>
      </c>
      <c r="E415" s="3" t="s">
        <v>4</v>
      </c>
      <c r="F415" s="1" t="s">
        <v>3</v>
      </c>
      <c r="G415" s="3" t="s">
        <v>4</v>
      </c>
      <c r="H415" s="1" t="s">
        <v>3</v>
      </c>
      <c r="I415" s="3" t="s">
        <v>4</v>
      </c>
      <c r="J415" s="1" t="s">
        <v>3</v>
      </c>
      <c r="K415" s="3" t="s">
        <v>4</v>
      </c>
      <c r="L415" s="1" t="s">
        <v>3</v>
      </c>
      <c r="M415" s="3" t="s">
        <v>4</v>
      </c>
      <c r="N415" s="1" t="s">
        <v>3</v>
      </c>
      <c r="O415" s="3" t="s">
        <v>4</v>
      </c>
      <c r="P415" s="1" t="s">
        <v>3</v>
      </c>
      <c r="Q415" s="3" t="s">
        <v>4</v>
      </c>
      <c r="R415" s="1" t="s">
        <v>3</v>
      </c>
      <c r="S415" s="3" t="s">
        <v>4</v>
      </c>
      <c r="T415" s="7"/>
      <c r="U415" s="8"/>
      <c r="X415" s="25"/>
      <c r="Y415" s="25"/>
      <c r="Z415" s="25"/>
      <c r="AA415" s="25"/>
      <c r="AB415" s="25"/>
      <c r="AC415" s="25"/>
      <c r="AD415" s="25"/>
      <c r="AE415" s="25"/>
    </row>
    <row r="416" spans="1:31">
      <c r="A416" s="687"/>
      <c r="B416" s="690"/>
      <c r="C416" s="694"/>
      <c r="D416" s="2" t="str">
        <f>IF(表示変換!$N$5="","",表示変換!$N$5)</f>
        <v>sec</v>
      </c>
      <c r="E416" s="4" t="s">
        <v>7</v>
      </c>
      <c r="F416" s="2" t="str">
        <f>IF(表示変換!$O$5="","",表示変換!$O$5)</f>
        <v>sec</v>
      </c>
      <c r="G416" s="4" t="s">
        <v>7</v>
      </c>
      <c r="H416" s="2" t="str">
        <f>IF(表示変換!$P$5="","",表示変換!$P$5)</f>
        <v>m</v>
      </c>
      <c r="I416" s="4" t="s">
        <v>7</v>
      </c>
      <c r="J416" s="2" t="str">
        <f>IF(表示変換!$Q$5="","",表示変換!$Q$5)</f>
        <v>cm</v>
      </c>
      <c r="K416" s="4" t="s">
        <v>7</v>
      </c>
      <c r="L416" s="2" t="str">
        <f>IF(表示変換!$R$5="","",表示変換!$R$5)</f>
        <v>cm</v>
      </c>
      <c r="M416" s="4" t="s">
        <v>7</v>
      </c>
      <c r="N416" s="2" t="str">
        <f>IF(表示変換!$S$5="","",表示変換!$S$5)</f>
        <v>m</v>
      </c>
      <c r="O416" s="4" t="s">
        <v>7</v>
      </c>
      <c r="P416" s="2" t="str">
        <f>IF(表示変換!$T$5="","",表示変換!$T$5)</f>
        <v>回</v>
      </c>
      <c r="Q416" s="4" t="s">
        <v>7</v>
      </c>
      <c r="R416" s="2" t="str">
        <f>IF(表示変換!$U$5="","",表示変換!$U$5)</f>
        <v>m</v>
      </c>
      <c r="S416" s="4" t="s">
        <v>7</v>
      </c>
      <c r="T416" s="2" t="s">
        <v>8</v>
      </c>
      <c r="U416" s="5" t="s">
        <v>9</v>
      </c>
      <c r="X416" s="26" t="s">
        <v>16</v>
      </c>
      <c r="Y416" s="26" t="s">
        <v>17</v>
      </c>
      <c r="Z416" s="26" t="s">
        <v>276</v>
      </c>
      <c r="AA416" s="26" t="s">
        <v>24</v>
      </c>
      <c r="AB416" s="26" t="s">
        <v>59</v>
      </c>
      <c r="AC416" s="26" t="s">
        <v>51</v>
      </c>
      <c r="AD416" s="26" t="s">
        <v>62</v>
      </c>
      <c r="AE416" s="11" t="s">
        <v>61</v>
      </c>
    </row>
    <row r="417" spans="1:31">
      <c r="A417" s="17" t="str">
        <f>IF(入力!$C$4="","",入力!$C$4)</f>
        <v>2016.01.01</v>
      </c>
      <c r="B417" s="20">
        <f>IF(表示変換!A16="","",表示変換!A16)</f>
        <v>11</v>
      </c>
      <c r="C417" s="18" t="str">
        <f>IF(表示変換!B16="","",表示変換!B16)</f>
        <v/>
      </c>
      <c r="D417" s="21" t="str">
        <f>IF(特定項目一覧_30!G16="","",特定項目一覧_30!G16)</f>
        <v/>
      </c>
      <c r="E417" s="27" t="str">
        <f>IF(特定項目一覧_30!H16="","",特定項目一覧_30!H16)</f>
        <v/>
      </c>
      <c r="F417" s="21" t="str">
        <f>IF(特定項目一覧_30!I16="","",特定項目一覧_30!I16)</f>
        <v/>
      </c>
      <c r="G417" s="22" t="str">
        <f>IF(特定項目一覧_30!J16="","",特定項目一覧_30!J16)</f>
        <v/>
      </c>
      <c r="H417" s="29" t="str">
        <f>IF(特定項目一覧_30!K16="","",特定項目一覧_30!K16)</f>
        <v/>
      </c>
      <c r="I417" s="27" t="str">
        <f>IF(特定項目一覧_30!L16="","",特定項目一覧_30!L16)</f>
        <v/>
      </c>
      <c r="J417" s="20" t="str">
        <f>IF(特定項目一覧_30!M16="","",特定項目一覧_30!M16)</f>
        <v/>
      </c>
      <c r="K417" s="22" t="str">
        <f>IF(特定項目一覧_30!N16="","",特定項目一覧_30!N16)</f>
        <v/>
      </c>
      <c r="L417" s="28" t="str">
        <f>IF(特定項目一覧_30!O16="","",特定項目一覧_30!O16)</f>
        <v/>
      </c>
      <c r="M417" s="27" t="str">
        <f>IF(特定項目一覧_30!P16="","",特定項目一覧_30!P16)</f>
        <v/>
      </c>
      <c r="N417" s="21" t="str">
        <f>IF(特定項目一覧_30!Q16="","",特定項目一覧_30!Q16)</f>
        <v/>
      </c>
      <c r="O417" s="22" t="str">
        <f>IF(特定項目一覧_30!R16="","",特定項目一覧_30!R16)</f>
        <v/>
      </c>
      <c r="P417" s="28" t="str">
        <f>IF(特定項目一覧_30!S16="","",特定項目一覧_30!S16)</f>
        <v/>
      </c>
      <c r="Q417" s="27" t="str">
        <f>IF(特定項目一覧_30!T16="","",特定項目一覧_30!T16)</f>
        <v/>
      </c>
      <c r="R417" s="20" t="str">
        <f>IF(特定項目一覧_30!U16="","",特定項目一覧_30!U16)</f>
        <v/>
      </c>
      <c r="S417" s="22" t="str">
        <f>IF(特定項目一覧_30!V16="","",特定項目一覧_30!V16)</f>
        <v/>
      </c>
      <c r="T417" s="28" t="str">
        <f>IF(特定項目一覧_30!W16="","",特定項目一覧_30!W16)</f>
        <v/>
      </c>
      <c r="U417" s="22" t="str">
        <f>IF(特定項目一覧_30!X16="","",特定項目一覧_30!X16)</f>
        <v/>
      </c>
      <c r="W417" s="19" t="str">
        <f>IF(入力!$C$4="","",入力!$C$4)</f>
        <v>2016.01.01</v>
      </c>
      <c r="X417" s="30" t="str">
        <f>E417</f>
        <v/>
      </c>
      <c r="Y417" s="30" t="str">
        <f>G417</f>
        <v/>
      </c>
      <c r="Z417" s="30" t="str">
        <f>I417</f>
        <v/>
      </c>
      <c r="AA417" s="30" t="str">
        <f>K417</f>
        <v/>
      </c>
      <c r="AB417" s="30" t="str">
        <f>M417</f>
        <v/>
      </c>
      <c r="AC417" s="30" t="str">
        <f>O417</f>
        <v/>
      </c>
      <c r="AD417" s="30" t="str">
        <f>Q417</f>
        <v/>
      </c>
      <c r="AE417" s="30" t="str">
        <f>S417</f>
        <v/>
      </c>
    </row>
    <row r="418" spans="1:31">
      <c r="A418" s="66"/>
      <c r="B418" s="67"/>
      <c r="C418" s="68"/>
      <c r="D418" s="69"/>
      <c r="E418" s="70"/>
      <c r="F418" s="71"/>
      <c r="G418" s="72"/>
      <c r="H418" s="73"/>
      <c r="I418" s="70"/>
      <c r="J418" s="71"/>
      <c r="K418" s="72"/>
      <c r="L418" s="69"/>
      <c r="M418" s="70"/>
      <c r="N418" s="71"/>
      <c r="O418" s="72"/>
      <c r="P418" s="69"/>
      <c r="Q418" s="70"/>
      <c r="R418" s="67"/>
      <c r="S418" s="72"/>
      <c r="T418" s="73"/>
      <c r="U418" s="72"/>
      <c r="W418" s="19"/>
      <c r="X418" s="23"/>
      <c r="Y418" s="23"/>
      <c r="Z418" s="23"/>
      <c r="AA418" s="23"/>
      <c r="AB418" s="23"/>
      <c r="AC418" s="23"/>
      <c r="AD418" s="23"/>
      <c r="AE418" s="23"/>
    </row>
    <row r="419" spans="1:31">
      <c r="A419" s="74"/>
      <c r="B419" s="67"/>
      <c r="C419" s="72"/>
      <c r="D419" s="71"/>
      <c r="E419" s="72"/>
      <c r="F419" s="71"/>
      <c r="G419" s="72"/>
      <c r="H419" s="67"/>
      <c r="I419" s="72"/>
      <c r="J419" s="71"/>
      <c r="K419" s="72"/>
      <c r="L419" s="71"/>
      <c r="M419" s="72"/>
      <c r="N419" s="71"/>
      <c r="O419" s="72"/>
      <c r="P419" s="71"/>
      <c r="Q419" s="72"/>
      <c r="R419" s="67"/>
      <c r="S419" s="72"/>
      <c r="T419" s="67"/>
      <c r="U419" s="72"/>
      <c r="W419" s="19"/>
      <c r="X419" s="23"/>
      <c r="Y419" s="23"/>
      <c r="Z419" s="23"/>
      <c r="AA419" s="23"/>
      <c r="AB419" s="23"/>
      <c r="AC419" s="23"/>
      <c r="AD419" s="23"/>
      <c r="AE419" s="23"/>
    </row>
    <row r="420" spans="1:31">
      <c r="A420" s="74"/>
      <c r="B420" s="75"/>
      <c r="C420" s="76"/>
      <c r="D420" s="71"/>
      <c r="E420" s="70"/>
      <c r="F420" s="71"/>
      <c r="G420" s="72"/>
      <c r="H420" s="73"/>
      <c r="I420" s="70"/>
      <c r="J420" s="71"/>
      <c r="K420" s="72"/>
      <c r="L420" s="69"/>
      <c r="M420" s="70"/>
      <c r="N420" s="71"/>
      <c r="O420" s="72"/>
      <c r="P420" s="69"/>
      <c r="Q420" s="70"/>
      <c r="R420" s="67"/>
      <c r="S420" s="72"/>
      <c r="T420" s="73"/>
      <c r="U420" s="72"/>
      <c r="X420" s="25"/>
      <c r="Y420" s="25"/>
      <c r="Z420" s="25"/>
      <c r="AA420" s="25"/>
      <c r="AB420" s="25"/>
      <c r="AC420" s="25"/>
      <c r="AD420" s="25"/>
      <c r="AE420" s="25"/>
    </row>
    <row r="421" spans="1:31">
      <c r="A421" s="15"/>
      <c r="B421" s="15"/>
      <c r="C421" s="15"/>
      <c r="D421" s="15"/>
      <c r="E421" s="15"/>
      <c r="F421" s="15"/>
      <c r="G421" s="15"/>
      <c r="H421" s="15"/>
      <c r="I421" s="15"/>
      <c r="J421" s="15"/>
      <c r="K421" s="15"/>
      <c r="L421" s="15"/>
      <c r="M421" s="15"/>
      <c r="N421" s="15"/>
      <c r="O421" s="15"/>
      <c r="P421" s="15"/>
      <c r="Q421" s="15"/>
      <c r="R421" s="15"/>
      <c r="S421" s="15"/>
      <c r="T421" s="15"/>
      <c r="U421" s="15"/>
      <c r="X421" s="25"/>
      <c r="Y421" s="25"/>
      <c r="Z421" s="25"/>
      <c r="AA421" s="25"/>
      <c r="AB421" s="25"/>
      <c r="AC421" s="25"/>
      <c r="AD421" s="25"/>
      <c r="AE421" s="25"/>
    </row>
    <row r="422" spans="1:31">
      <c r="A422" s="6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X422" s="25"/>
      <c r="Y422" s="25"/>
      <c r="Z422" s="25"/>
      <c r="AA422" s="25"/>
      <c r="AB422" s="25"/>
      <c r="AC422" s="25"/>
      <c r="AD422" s="25"/>
      <c r="AE422" s="25"/>
    </row>
    <row r="423" spans="1:31">
      <c r="A423" s="6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X423" s="25"/>
      <c r="Y423" s="25"/>
      <c r="Z423" s="25"/>
      <c r="AA423" s="25"/>
      <c r="AB423" s="25"/>
      <c r="AC423" s="25"/>
      <c r="AD423" s="25"/>
      <c r="AE423" s="25"/>
    </row>
    <row r="424" spans="1:31">
      <c r="A424" s="6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16"/>
      <c r="N424" s="6"/>
      <c r="O424" s="6"/>
      <c r="P424" s="6"/>
      <c r="Q424" s="6"/>
      <c r="R424" s="6"/>
      <c r="S424" s="6"/>
      <c r="T424" s="6"/>
      <c r="U424" s="6"/>
      <c r="X424" s="25"/>
      <c r="Y424" s="25"/>
      <c r="Z424" s="25"/>
      <c r="AA424" s="25"/>
      <c r="AB424" s="25"/>
      <c r="AC424" s="25"/>
      <c r="AD424" s="25"/>
      <c r="AE424" s="25"/>
    </row>
    <row r="425" spans="1:31">
      <c r="A425" s="6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X425" s="25"/>
      <c r="Y425" s="25"/>
      <c r="Z425" s="25"/>
      <c r="AA425" s="25"/>
      <c r="AB425" s="25"/>
      <c r="AC425" s="25"/>
      <c r="AD425" s="25"/>
      <c r="AE425" s="25"/>
    </row>
    <row r="426" spans="1:31">
      <c r="A426" s="6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X426" s="25"/>
      <c r="Y426" s="25"/>
      <c r="Z426" s="25"/>
      <c r="AA426" s="25"/>
      <c r="AB426" s="25"/>
      <c r="AC426" s="25"/>
      <c r="AD426" s="25"/>
      <c r="AE426" s="25"/>
    </row>
    <row r="427" spans="1:31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X427" s="25"/>
      <c r="Y427" s="25"/>
      <c r="Z427" s="25"/>
      <c r="AA427" s="25"/>
      <c r="AB427" s="25"/>
      <c r="AC427" s="25"/>
      <c r="AD427" s="25"/>
      <c r="AE427" s="25"/>
    </row>
    <row r="428" spans="1:31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X428" s="25"/>
      <c r="Y428" s="25"/>
      <c r="Z428" s="25"/>
      <c r="AA428" s="25"/>
      <c r="AB428" s="25"/>
      <c r="AC428" s="25"/>
      <c r="AD428" s="25"/>
      <c r="AE428" s="25"/>
    </row>
    <row r="429" spans="1:31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X429" s="25"/>
      <c r="Y429" s="25"/>
      <c r="Z429" s="25"/>
      <c r="AA429" s="25"/>
      <c r="AB429" s="25"/>
      <c r="AC429" s="25"/>
      <c r="AD429" s="25"/>
      <c r="AE429" s="25"/>
    </row>
    <row r="430" spans="1:31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X430" s="12" t="s">
        <v>21</v>
      </c>
      <c r="Y430" s="12" t="s">
        <v>78</v>
      </c>
      <c r="Z430" s="12" t="s">
        <v>22</v>
      </c>
      <c r="AA430" s="25"/>
      <c r="AB430" s="25"/>
      <c r="AC430" s="25"/>
      <c r="AD430" s="25"/>
      <c r="AE430" s="25"/>
    </row>
    <row r="431" spans="1:31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W431" s="19" t="str">
        <f>IF(入力!$C$4="","",入力!$C$4)</f>
        <v>2016.01.01</v>
      </c>
      <c r="X431" s="24" t="str">
        <f>IF(特定項目一覧_30!AL16="","",特定項目一覧_30!AL16)</f>
        <v/>
      </c>
      <c r="Y431" s="31" t="str">
        <f>IF(特定項目一覧_30!AK16="","",特定項目一覧_30!AK16)</f>
        <v/>
      </c>
      <c r="Z431" s="32" t="str">
        <f>IF(特定項目一覧_30!AM16="","",特定項目一覧_30!AM16)</f>
        <v/>
      </c>
      <c r="AA431" s="25"/>
      <c r="AB431" s="25"/>
      <c r="AC431" s="25"/>
      <c r="AD431" s="25"/>
      <c r="AE431" s="25"/>
    </row>
    <row r="432" spans="1:31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W432" s="19"/>
      <c r="X432" s="24"/>
      <c r="Y432" s="24"/>
      <c r="Z432" s="24"/>
      <c r="AA432" s="25"/>
      <c r="AB432" s="25"/>
      <c r="AC432" s="25"/>
      <c r="AD432" s="25"/>
      <c r="AE432" s="25"/>
    </row>
    <row r="433" spans="1:31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W433" s="19"/>
      <c r="X433" s="34"/>
      <c r="Y433" s="34"/>
      <c r="Z433" s="35"/>
      <c r="AA433" s="25"/>
      <c r="AB433" s="25"/>
      <c r="AC433" s="25"/>
      <c r="AD433" s="25"/>
      <c r="AE433" s="25"/>
    </row>
    <row r="434" spans="1:31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X434" s="25"/>
      <c r="Y434" s="25"/>
      <c r="Z434" s="25"/>
      <c r="AA434" s="25"/>
      <c r="AB434" s="25"/>
      <c r="AC434" s="25"/>
      <c r="AD434" s="25"/>
      <c r="AE434" s="25"/>
    </row>
    <row r="435" spans="1:31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X435" s="25"/>
      <c r="Y435" s="25"/>
      <c r="Z435" s="25"/>
      <c r="AA435" s="25"/>
      <c r="AB435" s="25"/>
      <c r="AC435" s="25"/>
      <c r="AD435" s="25"/>
      <c r="AE435" s="25"/>
    </row>
    <row r="436" spans="1:31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X436" s="25"/>
      <c r="Y436" s="25"/>
      <c r="Z436" s="25"/>
      <c r="AA436" s="25"/>
      <c r="AB436" s="25"/>
      <c r="AC436" s="25"/>
      <c r="AD436" s="25"/>
      <c r="AE436" s="25"/>
    </row>
    <row r="437" spans="1:31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X437" s="25"/>
      <c r="Y437" s="25"/>
      <c r="Z437" s="25"/>
      <c r="AA437" s="25"/>
      <c r="AB437" s="25"/>
      <c r="AC437" s="25"/>
      <c r="AD437" s="25"/>
      <c r="AE437" s="25"/>
    </row>
    <row r="438" spans="1:31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X438" s="25"/>
      <c r="Y438" s="25"/>
      <c r="Z438" s="25"/>
      <c r="AA438" s="25"/>
      <c r="AB438" s="25"/>
      <c r="AC438" s="25"/>
      <c r="AD438" s="25"/>
      <c r="AE438" s="25"/>
    </row>
    <row r="439" spans="1:31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X439" s="25"/>
      <c r="Y439" s="25"/>
      <c r="Z439" s="25"/>
      <c r="AA439" s="25"/>
      <c r="AB439" s="25"/>
      <c r="AC439" s="25"/>
      <c r="AD439" s="25"/>
      <c r="AE439" s="25"/>
    </row>
    <row r="440" spans="1:31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X440" s="25"/>
      <c r="Y440" s="25"/>
      <c r="Z440" s="25"/>
      <c r="AA440" s="25"/>
      <c r="AB440" s="25"/>
      <c r="AC440" s="25"/>
      <c r="AD440" s="25"/>
      <c r="AE440" s="25"/>
    </row>
    <row r="441" spans="1:31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X441" s="25"/>
      <c r="Y441" s="25"/>
      <c r="Z441" s="25"/>
      <c r="AA441" s="25"/>
      <c r="AB441" s="25"/>
      <c r="AC441" s="25"/>
      <c r="AD441" s="25"/>
      <c r="AE441" s="25"/>
    </row>
    <row r="442" spans="1:31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X442" s="25"/>
      <c r="Y442" s="25"/>
      <c r="Z442" s="25"/>
      <c r="AA442" s="25"/>
      <c r="AB442" s="25"/>
      <c r="AC442" s="25"/>
      <c r="AD442" s="25"/>
      <c r="AE442" s="25"/>
    </row>
    <row r="443" spans="1:31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X443" s="25"/>
      <c r="Y443" s="25"/>
      <c r="Z443" s="25"/>
      <c r="AA443" s="25"/>
      <c r="AB443" s="25"/>
      <c r="AC443" s="25"/>
      <c r="AD443" s="25"/>
      <c r="AE443" s="25"/>
    </row>
    <row r="444" spans="1:31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X444" s="25" t="s">
        <v>270</v>
      </c>
      <c r="Y444" s="25"/>
      <c r="Z444" s="25"/>
      <c r="AA444" s="25"/>
      <c r="AB444" s="25"/>
      <c r="AC444" s="25"/>
      <c r="AD444" s="25"/>
      <c r="AE444" s="25"/>
    </row>
    <row r="445" spans="1:31">
      <c r="X445" s="458" t="str">
        <f>IF(全体項目一覧_30!AN74="","",全体項目一覧_30!AN74)</f>
        <v/>
      </c>
      <c r="Y445" s="25"/>
      <c r="Z445" s="25"/>
      <c r="AA445" s="25"/>
      <c r="AB445" s="25"/>
      <c r="AC445" s="25"/>
      <c r="AD445" s="25"/>
      <c r="AE445" s="25"/>
    </row>
    <row r="446" spans="1:31">
      <c r="X446" s="25"/>
      <c r="Y446" s="25"/>
      <c r="Z446" s="25"/>
      <c r="AA446" s="25"/>
      <c r="AB446" s="25"/>
      <c r="AC446" s="25"/>
      <c r="AD446" s="25"/>
      <c r="AE446" s="25"/>
    </row>
    <row r="447" spans="1:31">
      <c r="X447" s="25"/>
      <c r="Y447" s="25"/>
      <c r="Z447" s="25"/>
      <c r="AA447" s="25"/>
      <c r="AB447" s="25"/>
      <c r="AC447" s="25"/>
      <c r="AD447" s="25"/>
      <c r="AE447" s="25"/>
    </row>
    <row r="448" spans="1:31">
      <c r="A448" s="675"/>
      <c r="B448" s="676"/>
      <c r="C448" s="676"/>
      <c r="D448" s="676"/>
      <c r="E448" s="676"/>
      <c r="F448" s="676"/>
      <c r="G448" s="676"/>
      <c r="H448" s="676"/>
      <c r="I448" s="676"/>
      <c r="J448" s="676"/>
      <c r="K448" s="677"/>
      <c r="L448" s="12" t="s">
        <v>18</v>
      </c>
      <c r="M448" s="669" t="s">
        <v>29</v>
      </c>
      <c r="N448" s="669"/>
      <c r="O448" s="669"/>
      <c r="P448" s="669"/>
      <c r="Q448" s="669"/>
      <c r="R448" s="669"/>
      <c r="S448" s="669"/>
      <c r="T448" s="670" t="s">
        <v>269</v>
      </c>
      <c r="U448" s="670"/>
      <c r="X448" s="12"/>
      <c r="Y448" s="150"/>
      <c r="Z448" s="150"/>
      <c r="AA448" s="150"/>
      <c r="AB448" s="150"/>
      <c r="AC448" s="150"/>
      <c r="AD448" s="150"/>
      <c r="AE448" s="150"/>
    </row>
    <row r="449" spans="1:31">
      <c r="A449" s="678"/>
      <c r="B449" s="679"/>
      <c r="C449" s="679"/>
      <c r="D449" s="679"/>
      <c r="E449" s="679"/>
      <c r="F449" s="679"/>
      <c r="G449" s="679"/>
      <c r="H449" s="679"/>
      <c r="I449" s="679"/>
      <c r="J449" s="679"/>
      <c r="K449" s="680"/>
      <c r="L449" s="12" t="s">
        <v>18</v>
      </c>
      <c r="M449" s="665" t="s">
        <v>30</v>
      </c>
      <c r="N449" s="665"/>
      <c r="O449" s="665"/>
      <c r="P449" s="665"/>
      <c r="Q449" s="665"/>
      <c r="R449" s="665"/>
      <c r="S449" s="665"/>
      <c r="T449" s="666" t="str">
        <f>X445</f>
        <v/>
      </c>
      <c r="U449" s="667"/>
      <c r="X449" s="12"/>
      <c r="Y449" s="151"/>
      <c r="Z449" s="151"/>
      <c r="AA449" s="151"/>
      <c r="AB449" s="151"/>
      <c r="AC449" s="151"/>
      <c r="AD449" s="151"/>
      <c r="AE449" s="151"/>
    </row>
    <row r="450" spans="1:31" ht="14.25">
      <c r="A450" s="691" t="str">
        <f>$A$40</f>
        <v>フォーマット作成者　：　Komuro Consulting Group　小室匡史</v>
      </c>
      <c r="B450" s="691"/>
      <c r="C450" s="691"/>
      <c r="D450" s="691"/>
      <c r="E450" s="691"/>
      <c r="F450" s="691"/>
      <c r="G450" s="691"/>
      <c r="H450" s="691"/>
      <c r="I450" s="691"/>
      <c r="J450" s="691"/>
      <c r="K450" s="691"/>
      <c r="L450" s="411" t="s">
        <v>18</v>
      </c>
      <c r="M450" s="668" t="s">
        <v>90</v>
      </c>
      <c r="N450" s="668"/>
      <c r="O450" s="668"/>
      <c r="P450" s="668"/>
      <c r="Q450" s="668"/>
      <c r="R450" s="668"/>
      <c r="S450" s="668"/>
      <c r="T450" s="667"/>
      <c r="U450" s="667"/>
      <c r="X450" s="12"/>
      <c r="Y450" s="152"/>
      <c r="Z450" s="152"/>
      <c r="AA450" s="152"/>
      <c r="AB450" s="152"/>
      <c r="AC450" s="152"/>
      <c r="AD450" s="152"/>
      <c r="AE450" s="152"/>
    </row>
    <row r="452" spans="1:31" ht="30" customHeight="1">
      <c r="A452" s="671" t="str">
        <f>$A$1</f>
        <v>●●チームバレーボール体力指数　レーダーチャート</v>
      </c>
      <c r="B452" s="671"/>
      <c r="C452" s="671"/>
      <c r="D452" s="671"/>
      <c r="E452" s="671"/>
      <c r="F452" s="671"/>
      <c r="G452" s="671"/>
      <c r="H452" s="671"/>
      <c r="I452" s="671"/>
      <c r="J452" s="671"/>
      <c r="K452" s="671"/>
      <c r="L452" s="671"/>
      <c r="M452" s="671"/>
      <c r="N452" s="671"/>
      <c r="O452" s="671"/>
      <c r="P452" s="671"/>
      <c r="Q452" s="671"/>
      <c r="R452" s="671"/>
      <c r="S452" s="671"/>
      <c r="T452" s="671"/>
      <c r="U452" s="671"/>
      <c r="X452" s="25"/>
      <c r="Y452" s="25"/>
      <c r="Z452" s="25"/>
      <c r="AA452" s="25"/>
      <c r="AB452" s="25"/>
      <c r="AC452" s="25"/>
      <c r="AD452" s="25"/>
      <c r="AE452" s="25"/>
    </row>
    <row r="453" spans="1:31" ht="22.5" customHeight="1">
      <c r="A453" s="10" t="s">
        <v>10</v>
      </c>
      <c r="B453" s="672" t="str">
        <f>IF(表示変換!B17="","",表示変換!B17)</f>
        <v/>
      </c>
      <c r="C453" s="672"/>
      <c r="D453" s="9"/>
      <c r="E453" s="10" t="s">
        <v>11</v>
      </c>
      <c r="F453" s="673" t="str">
        <f>IF(表示変換!I17="","",表示変換!I17)</f>
        <v/>
      </c>
      <c r="G453" s="673"/>
      <c r="H453" s="13" t="s">
        <v>12</v>
      </c>
      <c r="I453" s="14"/>
      <c r="J453" s="13" t="s">
        <v>13</v>
      </c>
      <c r="K453" s="673" t="str">
        <f>IF(表示変換!J17="","",表示変換!J17)</f>
        <v/>
      </c>
      <c r="L453" s="673"/>
      <c r="M453" s="10" t="s">
        <v>14</v>
      </c>
      <c r="N453" s="6"/>
      <c r="O453" s="672" t="s">
        <v>15</v>
      </c>
      <c r="P453" s="672"/>
      <c r="Q453" s="672" t="str">
        <f>IF(表示変換!H17="","",表示変換!H17)</f>
        <v/>
      </c>
      <c r="R453" s="672"/>
      <c r="S453" s="674" t="str">
        <f>IF(入力!$C$4="","",入力!$C$4)</f>
        <v>2016.01.01</v>
      </c>
      <c r="T453" s="674"/>
      <c r="U453" s="9" t="s">
        <v>84</v>
      </c>
      <c r="X453" s="25"/>
      <c r="Y453" s="25"/>
      <c r="Z453" s="25"/>
      <c r="AA453" s="25"/>
      <c r="AB453" s="25"/>
      <c r="AC453" s="25"/>
      <c r="AD453" s="25"/>
      <c r="AE453" s="25"/>
    </row>
    <row r="454" spans="1:31" ht="12" customHeight="1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X454" s="25"/>
      <c r="Y454" s="25"/>
      <c r="Z454" s="25"/>
      <c r="AA454" s="25"/>
      <c r="AB454" s="25"/>
      <c r="AC454" s="25"/>
      <c r="AD454" s="25"/>
      <c r="AE454" s="25"/>
    </row>
    <row r="455" spans="1:31" ht="22.5" customHeight="1">
      <c r="A455" s="685" t="s">
        <v>5</v>
      </c>
      <c r="B455" s="688" t="s">
        <v>6</v>
      </c>
      <c r="C455" s="692" t="s">
        <v>0</v>
      </c>
      <c r="D455" s="683" t="s">
        <v>31</v>
      </c>
      <c r="E455" s="684"/>
      <c r="F455" s="683" t="s">
        <v>43</v>
      </c>
      <c r="G455" s="684"/>
      <c r="H455" s="683" t="s">
        <v>297</v>
      </c>
      <c r="I455" s="684"/>
      <c r="J455" s="683" t="s">
        <v>27</v>
      </c>
      <c r="K455" s="684"/>
      <c r="L455" s="681" t="s">
        <v>44</v>
      </c>
      <c r="M455" s="682"/>
      <c r="N455" s="681" t="s">
        <v>45</v>
      </c>
      <c r="O455" s="682"/>
      <c r="P455" s="681" t="s">
        <v>28</v>
      </c>
      <c r="Q455" s="682"/>
      <c r="R455" s="683" t="s">
        <v>32</v>
      </c>
      <c r="S455" s="684"/>
      <c r="T455" s="156" t="s">
        <v>1</v>
      </c>
      <c r="U455" s="157" t="s">
        <v>2</v>
      </c>
      <c r="X455" s="25"/>
      <c r="Y455" s="25"/>
      <c r="Z455" s="25"/>
      <c r="AA455" s="25"/>
      <c r="AB455" s="25"/>
      <c r="AC455" s="25"/>
      <c r="AD455" s="25"/>
      <c r="AE455" s="25"/>
    </row>
    <row r="456" spans="1:31">
      <c r="A456" s="686"/>
      <c r="B456" s="689"/>
      <c r="C456" s="693"/>
      <c r="D456" s="1" t="s">
        <v>3</v>
      </c>
      <c r="E456" s="3" t="s">
        <v>4</v>
      </c>
      <c r="F456" s="1" t="s">
        <v>3</v>
      </c>
      <c r="G456" s="3" t="s">
        <v>4</v>
      </c>
      <c r="H456" s="1" t="s">
        <v>3</v>
      </c>
      <c r="I456" s="3" t="s">
        <v>4</v>
      </c>
      <c r="J456" s="1" t="s">
        <v>3</v>
      </c>
      <c r="K456" s="3" t="s">
        <v>4</v>
      </c>
      <c r="L456" s="1" t="s">
        <v>3</v>
      </c>
      <c r="M456" s="3" t="s">
        <v>4</v>
      </c>
      <c r="N456" s="1" t="s">
        <v>3</v>
      </c>
      <c r="O456" s="3" t="s">
        <v>4</v>
      </c>
      <c r="P456" s="1" t="s">
        <v>3</v>
      </c>
      <c r="Q456" s="3" t="s">
        <v>4</v>
      </c>
      <c r="R456" s="1" t="s">
        <v>3</v>
      </c>
      <c r="S456" s="3" t="s">
        <v>4</v>
      </c>
      <c r="T456" s="7"/>
      <c r="U456" s="8"/>
      <c r="X456" s="25"/>
      <c r="Y456" s="25"/>
      <c r="Z456" s="25"/>
      <c r="AA456" s="25"/>
      <c r="AB456" s="25"/>
      <c r="AC456" s="25"/>
      <c r="AD456" s="25"/>
      <c r="AE456" s="25"/>
    </row>
    <row r="457" spans="1:31">
      <c r="A457" s="687"/>
      <c r="B457" s="690"/>
      <c r="C457" s="694"/>
      <c r="D457" s="2" t="str">
        <f>IF(表示変換!$N$5="","",表示変換!$N$5)</f>
        <v>sec</v>
      </c>
      <c r="E457" s="4" t="s">
        <v>7</v>
      </c>
      <c r="F457" s="2" t="str">
        <f>IF(表示変換!$O$5="","",表示変換!$O$5)</f>
        <v>sec</v>
      </c>
      <c r="G457" s="4" t="s">
        <v>7</v>
      </c>
      <c r="H457" s="2" t="str">
        <f>IF(表示変換!$P$5="","",表示変換!$P$5)</f>
        <v>m</v>
      </c>
      <c r="I457" s="4" t="s">
        <v>7</v>
      </c>
      <c r="J457" s="2" t="str">
        <f>IF(表示変換!$Q$5="","",表示変換!$Q$5)</f>
        <v>cm</v>
      </c>
      <c r="K457" s="4" t="s">
        <v>7</v>
      </c>
      <c r="L457" s="2" t="str">
        <f>IF(表示変換!$R$5="","",表示変換!$R$5)</f>
        <v>cm</v>
      </c>
      <c r="M457" s="4" t="s">
        <v>7</v>
      </c>
      <c r="N457" s="2" t="str">
        <f>IF(表示変換!$S$5="","",表示変換!$S$5)</f>
        <v>m</v>
      </c>
      <c r="O457" s="4" t="s">
        <v>7</v>
      </c>
      <c r="P457" s="2" t="str">
        <f>IF(表示変換!$T$5="","",表示変換!$T$5)</f>
        <v>回</v>
      </c>
      <c r="Q457" s="4" t="s">
        <v>7</v>
      </c>
      <c r="R457" s="2" t="str">
        <f>IF(表示変換!$U$5="","",表示変換!$U$5)</f>
        <v>m</v>
      </c>
      <c r="S457" s="4" t="s">
        <v>7</v>
      </c>
      <c r="T457" s="2" t="s">
        <v>8</v>
      </c>
      <c r="U457" s="5" t="s">
        <v>9</v>
      </c>
      <c r="X457" s="26" t="s">
        <v>16</v>
      </c>
      <c r="Y457" s="26" t="s">
        <v>17</v>
      </c>
      <c r="Z457" s="26" t="s">
        <v>276</v>
      </c>
      <c r="AA457" s="26" t="s">
        <v>24</v>
      </c>
      <c r="AB457" s="26" t="s">
        <v>59</v>
      </c>
      <c r="AC457" s="26" t="s">
        <v>51</v>
      </c>
      <c r="AD457" s="26" t="s">
        <v>62</v>
      </c>
      <c r="AE457" s="11" t="s">
        <v>61</v>
      </c>
    </row>
    <row r="458" spans="1:31">
      <c r="A458" s="17" t="str">
        <f>IF(入力!$C$4="","",入力!$C$4)</f>
        <v>2016.01.01</v>
      </c>
      <c r="B458" s="20">
        <f>IF(表示変換!A17="","",表示変換!A17)</f>
        <v>12</v>
      </c>
      <c r="C458" s="18" t="str">
        <f>IF(表示変換!B17="","",表示変換!B17)</f>
        <v/>
      </c>
      <c r="D458" s="21" t="str">
        <f>IF(特定項目一覧_30!G17="","",特定項目一覧_30!G17)</f>
        <v/>
      </c>
      <c r="E458" s="27" t="str">
        <f>IF(特定項目一覧_30!H17="","",特定項目一覧_30!H17)</f>
        <v/>
      </c>
      <c r="F458" s="21" t="str">
        <f>IF(特定項目一覧_30!I17="","",特定項目一覧_30!I17)</f>
        <v/>
      </c>
      <c r="G458" s="22" t="str">
        <f>IF(特定項目一覧_30!J17="","",特定項目一覧_30!J17)</f>
        <v/>
      </c>
      <c r="H458" s="29" t="str">
        <f>IF(特定項目一覧_30!K17="","",特定項目一覧_30!K17)</f>
        <v/>
      </c>
      <c r="I458" s="27" t="str">
        <f>IF(特定項目一覧_30!L17="","",特定項目一覧_30!L17)</f>
        <v/>
      </c>
      <c r="J458" s="20" t="str">
        <f>IF(特定項目一覧_30!M17="","",特定項目一覧_30!M17)</f>
        <v/>
      </c>
      <c r="K458" s="22" t="str">
        <f>IF(特定項目一覧_30!N17="","",特定項目一覧_30!N17)</f>
        <v/>
      </c>
      <c r="L458" s="28" t="str">
        <f>IF(特定項目一覧_30!O17="","",特定項目一覧_30!O17)</f>
        <v/>
      </c>
      <c r="M458" s="27" t="str">
        <f>IF(特定項目一覧_30!P17="","",特定項目一覧_30!P17)</f>
        <v/>
      </c>
      <c r="N458" s="21" t="str">
        <f>IF(特定項目一覧_30!Q17="","",特定項目一覧_30!Q17)</f>
        <v/>
      </c>
      <c r="O458" s="22" t="str">
        <f>IF(特定項目一覧_30!R17="","",特定項目一覧_30!R17)</f>
        <v/>
      </c>
      <c r="P458" s="28" t="str">
        <f>IF(特定項目一覧_30!S17="","",特定項目一覧_30!S17)</f>
        <v/>
      </c>
      <c r="Q458" s="27" t="str">
        <f>IF(特定項目一覧_30!T17="","",特定項目一覧_30!T17)</f>
        <v/>
      </c>
      <c r="R458" s="20" t="str">
        <f>IF(特定項目一覧_30!U17="","",特定項目一覧_30!U17)</f>
        <v/>
      </c>
      <c r="S458" s="22" t="str">
        <f>IF(特定項目一覧_30!V17="","",特定項目一覧_30!V17)</f>
        <v/>
      </c>
      <c r="T458" s="28" t="str">
        <f>IF(特定項目一覧_30!W17="","",特定項目一覧_30!W17)</f>
        <v/>
      </c>
      <c r="U458" s="22" t="str">
        <f>IF(特定項目一覧_30!X17="","",特定項目一覧_30!X17)</f>
        <v/>
      </c>
      <c r="W458" s="19" t="str">
        <f>IF(入力!$C$4="","",入力!$C$4)</f>
        <v>2016.01.01</v>
      </c>
      <c r="X458" s="30" t="str">
        <f>E458</f>
        <v/>
      </c>
      <c r="Y458" s="30" t="str">
        <f>G458</f>
        <v/>
      </c>
      <c r="Z458" s="30" t="str">
        <f>I458</f>
        <v/>
      </c>
      <c r="AA458" s="30" t="str">
        <f>K458</f>
        <v/>
      </c>
      <c r="AB458" s="30" t="str">
        <f>M458</f>
        <v/>
      </c>
      <c r="AC458" s="30" t="str">
        <f>O458</f>
        <v/>
      </c>
      <c r="AD458" s="30" t="str">
        <f>Q458</f>
        <v/>
      </c>
      <c r="AE458" s="30" t="str">
        <f>S458</f>
        <v/>
      </c>
    </row>
    <row r="459" spans="1:31">
      <c r="A459" s="66"/>
      <c r="B459" s="67"/>
      <c r="C459" s="68"/>
      <c r="D459" s="69"/>
      <c r="E459" s="70"/>
      <c r="F459" s="71"/>
      <c r="G459" s="72"/>
      <c r="H459" s="73"/>
      <c r="I459" s="70"/>
      <c r="J459" s="71"/>
      <c r="K459" s="72"/>
      <c r="L459" s="69"/>
      <c r="M459" s="70"/>
      <c r="N459" s="71"/>
      <c r="O459" s="72"/>
      <c r="P459" s="69"/>
      <c r="Q459" s="70"/>
      <c r="R459" s="67"/>
      <c r="S459" s="72"/>
      <c r="T459" s="73"/>
      <c r="U459" s="72"/>
      <c r="W459" s="19"/>
      <c r="X459" s="23"/>
      <c r="Y459" s="23"/>
      <c r="Z459" s="23"/>
      <c r="AA459" s="23"/>
      <c r="AB459" s="23"/>
      <c r="AC459" s="23"/>
      <c r="AD459" s="23"/>
      <c r="AE459" s="23"/>
    </row>
    <row r="460" spans="1:31">
      <c r="A460" s="74"/>
      <c r="B460" s="67"/>
      <c r="C460" s="72"/>
      <c r="D460" s="71"/>
      <c r="E460" s="72"/>
      <c r="F460" s="71"/>
      <c r="G460" s="72"/>
      <c r="H460" s="67"/>
      <c r="I460" s="72"/>
      <c r="J460" s="71"/>
      <c r="K460" s="72"/>
      <c r="L460" s="71"/>
      <c r="M460" s="72"/>
      <c r="N460" s="71"/>
      <c r="O460" s="72"/>
      <c r="P460" s="71"/>
      <c r="Q460" s="72"/>
      <c r="R460" s="67"/>
      <c r="S460" s="72"/>
      <c r="T460" s="67"/>
      <c r="U460" s="72"/>
      <c r="W460" s="19"/>
      <c r="X460" s="23"/>
      <c r="Y460" s="23"/>
      <c r="Z460" s="23"/>
      <c r="AA460" s="23"/>
      <c r="AB460" s="23"/>
      <c r="AC460" s="23"/>
      <c r="AD460" s="23"/>
      <c r="AE460" s="23"/>
    </row>
    <row r="461" spans="1:31">
      <c r="A461" s="74"/>
      <c r="B461" s="75"/>
      <c r="C461" s="76"/>
      <c r="D461" s="71"/>
      <c r="E461" s="70"/>
      <c r="F461" s="71"/>
      <c r="G461" s="72"/>
      <c r="H461" s="73"/>
      <c r="I461" s="70"/>
      <c r="J461" s="71"/>
      <c r="K461" s="72"/>
      <c r="L461" s="69"/>
      <c r="M461" s="70"/>
      <c r="N461" s="71"/>
      <c r="O461" s="72"/>
      <c r="P461" s="69"/>
      <c r="Q461" s="70"/>
      <c r="R461" s="67"/>
      <c r="S461" s="72"/>
      <c r="T461" s="73"/>
      <c r="U461" s="72"/>
      <c r="X461" s="25"/>
      <c r="Y461" s="25"/>
      <c r="Z461" s="25"/>
      <c r="AA461" s="25"/>
      <c r="AB461" s="25"/>
      <c r="AC461" s="25"/>
      <c r="AD461" s="25"/>
      <c r="AE461" s="25"/>
    </row>
    <row r="462" spans="1:31">
      <c r="A462" s="15"/>
      <c r="B462" s="15"/>
      <c r="C462" s="15"/>
      <c r="D462" s="15"/>
      <c r="E462" s="15"/>
      <c r="F462" s="15"/>
      <c r="G462" s="15"/>
      <c r="H462" s="15"/>
      <c r="I462" s="15"/>
      <c r="J462" s="15"/>
      <c r="K462" s="15"/>
      <c r="L462" s="15"/>
      <c r="M462" s="15"/>
      <c r="N462" s="15"/>
      <c r="O462" s="15"/>
      <c r="P462" s="15"/>
      <c r="Q462" s="15"/>
      <c r="R462" s="15"/>
      <c r="S462" s="15"/>
      <c r="T462" s="15"/>
      <c r="U462" s="15"/>
      <c r="X462" s="25"/>
      <c r="Y462" s="25"/>
      <c r="Z462" s="25"/>
      <c r="AA462" s="25"/>
      <c r="AB462" s="25"/>
      <c r="AC462" s="25"/>
      <c r="AD462" s="25"/>
      <c r="AE462" s="25"/>
    </row>
    <row r="463" spans="1:31">
      <c r="A463" s="6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X463" s="25"/>
      <c r="Y463" s="25"/>
      <c r="Z463" s="25"/>
      <c r="AA463" s="25"/>
      <c r="AB463" s="25"/>
      <c r="AC463" s="25"/>
      <c r="AD463" s="25"/>
      <c r="AE463" s="25"/>
    </row>
    <row r="464" spans="1:31">
      <c r="A464" s="6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X464" s="25"/>
      <c r="Y464" s="25"/>
      <c r="Z464" s="25"/>
      <c r="AA464" s="25"/>
      <c r="AB464" s="25"/>
      <c r="AC464" s="25"/>
      <c r="AD464" s="25"/>
      <c r="AE464" s="25"/>
    </row>
    <row r="465" spans="1:31">
      <c r="A465" s="6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16"/>
      <c r="N465" s="6"/>
      <c r="O465" s="6"/>
      <c r="P465" s="6"/>
      <c r="Q465" s="6"/>
      <c r="R465" s="6"/>
      <c r="S465" s="6"/>
      <c r="T465" s="6"/>
      <c r="U465" s="6"/>
      <c r="X465" s="25"/>
      <c r="Y465" s="25"/>
      <c r="Z465" s="25"/>
      <c r="AA465" s="25"/>
      <c r="AB465" s="25"/>
      <c r="AC465" s="25"/>
      <c r="AD465" s="25"/>
      <c r="AE465" s="25"/>
    </row>
    <row r="466" spans="1:31">
      <c r="A466" s="6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X466" s="25"/>
      <c r="Y466" s="25"/>
      <c r="Z466" s="25"/>
      <c r="AA466" s="25"/>
      <c r="AB466" s="25"/>
      <c r="AC466" s="25"/>
      <c r="AD466" s="25"/>
      <c r="AE466" s="25"/>
    </row>
    <row r="467" spans="1:31">
      <c r="A467" s="6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X467" s="25"/>
      <c r="Y467" s="25"/>
      <c r="Z467" s="25"/>
      <c r="AA467" s="25"/>
      <c r="AB467" s="25"/>
      <c r="AC467" s="25"/>
      <c r="AD467" s="25"/>
      <c r="AE467" s="25"/>
    </row>
    <row r="468" spans="1:31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X468" s="25"/>
      <c r="Y468" s="25"/>
      <c r="Z468" s="25"/>
      <c r="AA468" s="25"/>
      <c r="AB468" s="25"/>
      <c r="AC468" s="25"/>
      <c r="AD468" s="25"/>
      <c r="AE468" s="25"/>
    </row>
    <row r="469" spans="1:31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X469" s="25"/>
      <c r="Y469" s="25"/>
      <c r="Z469" s="25"/>
      <c r="AA469" s="25"/>
      <c r="AB469" s="25"/>
      <c r="AC469" s="25"/>
      <c r="AD469" s="25"/>
      <c r="AE469" s="25"/>
    </row>
    <row r="470" spans="1:31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X470" s="25"/>
      <c r="Y470" s="25"/>
      <c r="Z470" s="25"/>
      <c r="AA470" s="25"/>
      <c r="AB470" s="25"/>
      <c r="AC470" s="25"/>
      <c r="AD470" s="25"/>
      <c r="AE470" s="25"/>
    </row>
    <row r="471" spans="1:31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X471" s="12" t="s">
        <v>21</v>
      </c>
      <c r="Y471" s="12" t="s">
        <v>78</v>
      </c>
      <c r="Z471" s="12" t="s">
        <v>22</v>
      </c>
      <c r="AA471" s="25"/>
      <c r="AB471" s="25"/>
      <c r="AC471" s="25"/>
      <c r="AD471" s="25"/>
      <c r="AE471" s="25"/>
    </row>
    <row r="472" spans="1:31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W472" s="19" t="str">
        <f>IF(入力!$C$4="","",入力!$C$4)</f>
        <v>2016.01.01</v>
      </c>
      <c r="X472" s="24" t="str">
        <f>IF(特定項目一覧_30!AL17="","",特定項目一覧_30!AL17)</f>
        <v/>
      </c>
      <c r="Y472" s="31" t="str">
        <f>IF(特定項目一覧_30!AK17="","",特定項目一覧_30!AK17)</f>
        <v/>
      </c>
      <c r="Z472" s="32" t="str">
        <f>IF(特定項目一覧_30!AM17="","",特定項目一覧_30!AM17)</f>
        <v/>
      </c>
      <c r="AA472" s="25"/>
      <c r="AB472" s="25"/>
      <c r="AC472" s="25"/>
      <c r="AD472" s="25"/>
      <c r="AE472" s="25"/>
    </row>
    <row r="473" spans="1:31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W473" s="19"/>
      <c r="X473" s="24"/>
      <c r="Y473" s="24"/>
      <c r="Z473" s="24"/>
      <c r="AA473" s="25"/>
      <c r="AB473" s="25"/>
      <c r="AC473" s="25"/>
      <c r="AD473" s="25"/>
      <c r="AE473" s="25"/>
    </row>
    <row r="474" spans="1:31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W474" s="19"/>
      <c r="X474" s="34"/>
      <c r="Y474" s="34"/>
      <c r="Z474" s="35"/>
      <c r="AA474" s="25"/>
      <c r="AB474" s="25"/>
      <c r="AC474" s="25"/>
      <c r="AD474" s="25"/>
      <c r="AE474" s="25"/>
    </row>
    <row r="475" spans="1:31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X475" s="25"/>
      <c r="Y475" s="25"/>
      <c r="Z475" s="25"/>
      <c r="AA475" s="25"/>
      <c r="AB475" s="25"/>
      <c r="AC475" s="25"/>
      <c r="AD475" s="25"/>
      <c r="AE475" s="25"/>
    </row>
    <row r="476" spans="1:31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X476" s="25"/>
      <c r="Y476" s="25"/>
      <c r="Z476" s="25"/>
      <c r="AA476" s="25"/>
      <c r="AB476" s="25"/>
      <c r="AC476" s="25"/>
      <c r="AD476" s="25"/>
      <c r="AE476" s="25"/>
    </row>
    <row r="477" spans="1:31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X477" s="25"/>
      <c r="Y477" s="25"/>
      <c r="Z477" s="25"/>
      <c r="AA477" s="25"/>
      <c r="AB477" s="25"/>
      <c r="AC477" s="25"/>
      <c r="AD477" s="25"/>
      <c r="AE477" s="25"/>
    </row>
    <row r="478" spans="1:31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X478" s="25"/>
      <c r="Y478" s="25"/>
      <c r="Z478" s="25"/>
      <c r="AA478" s="25"/>
      <c r="AB478" s="25"/>
      <c r="AC478" s="25"/>
      <c r="AD478" s="25"/>
      <c r="AE478" s="25"/>
    </row>
    <row r="479" spans="1:31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X479" s="25"/>
      <c r="Y479" s="25"/>
      <c r="Z479" s="25"/>
      <c r="AA479" s="25"/>
      <c r="AB479" s="25"/>
      <c r="AC479" s="25"/>
      <c r="AD479" s="25"/>
      <c r="AE479" s="25"/>
    </row>
    <row r="480" spans="1:31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X480" s="25"/>
      <c r="Y480" s="25"/>
      <c r="Z480" s="25"/>
      <c r="AA480" s="25"/>
      <c r="AB480" s="25"/>
      <c r="AC480" s="25"/>
      <c r="AD480" s="25"/>
      <c r="AE480" s="25"/>
    </row>
    <row r="481" spans="1:31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X481" s="25"/>
      <c r="Y481" s="25"/>
      <c r="Z481" s="25"/>
      <c r="AA481" s="25"/>
      <c r="AB481" s="25"/>
      <c r="AC481" s="25"/>
      <c r="AD481" s="25"/>
      <c r="AE481" s="25"/>
    </row>
    <row r="482" spans="1:31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X482" s="25"/>
      <c r="Y482" s="25"/>
      <c r="Z482" s="25"/>
      <c r="AA482" s="25"/>
      <c r="AB482" s="25"/>
      <c r="AC482" s="25"/>
      <c r="AD482" s="25"/>
      <c r="AE482" s="25"/>
    </row>
    <row r="483" spans="1:31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X483" s="25"/>
      <c r="Y483" s="25"/>
      <c r="Z483" s="25"/>
      <c r="AA483" s="25"/>
      <c r="AB483" s="25"/>
      <c r="AC483" s="25"/>
      <c r="AD483" s="25"/>
      <c r="AE483" s="25"/>
    </row>
    <row r="484" spans="1:31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X484" s="25"/>
      <c r="Y484" s="25"/>
      <c r="Z484" s="25"/>
      <c r="AA484" s="25"/>
      <c r="AB484" s="25"/>
      <c r="AC484" s="25"/>
      <c r="AD484" s="25"/>
      <c r="AE484" s="25"/>
    </row>
    <row r="485" spans="1:31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X485" s="25" t="s">
        <v>270</v>
      </c>
      <c r="Y485" s="25"/>
      <c r="Z485" s="25"/>
      <c r="AA485" s="25"/>
      <c r="AB485" s="25"/>
      <c r="AC485" s="25"/>
      <c r="AD485" s="25"/>
      <c r="AE485" s="25"/>
    </row>
    <row r="486" spans="1:31">
      <c r="X486" s="458" t="str">
        <f>IF(全体項目一覧_30!AN75="","",全体項目一覧_30!AN75)</f>
        <v/>
      </c>
      <c r="Y486" s="25"/>
      <c r="Z486" s="25"/>
      <c r="AA486" s="25"/>
      <c r="AB486" s="25"/>
      <c r="AC486" s="25"/>
      <c r="AD486" s="25"/>
      <c r="AE486" s="25"/>
    </row>
    <row r="487" spans="1:31">
      <c r="X487" s="25"/>
      <c r="Y487" s="25"/>
      <c r="Z487" s="25"/>
      <c r="AA487" s="25"/>
      <c r="AB487" s="25"/>
      <c r="AC487" s="25"/>
      <c r="AD487" s="25"/>
      <c r="AE487" s="25"/>
    </row>
    <row r="488" spans="1:31">
      <c r="X488" s="25"/>
      <c r="Y488" s="25"/>
      <c r="Z488" s="25"/>
      <c r="AA488" s="25"/>
      <c r="AB488" s="25"/>
      <c r="AC488" s="25"/>
      <c r="AD488" s="25"/>
      <c r="AE488" s="25"/>
    </row>
    <row r="489" spans="1:31">
      <c r="A489" s="675"/>
      <c r="B489" s="676"/>
      <c r="C489" s="676"/>
      <c r="D489" s="676"/>
      <c r="E489" s="676"/>
      <c r="F489" s="676"/>
      <c r="G489" s="676"/>
      <c r="H489" s="676"/>
      <c r="I489" s="676"/>
      <c r="J489" s="676"/>
      <c r="K489" s="677"/>
      <c r="L489" s="12" t="s">
        <v>18</v>
      </c>
      <c r="M489" s="669" t="s">
        <v>29</v>
      </c>
      <c r="N489" s="669"/>
      <c r="O489" s="669"/>
      <c r="P489" s="669"/>
      <c r="Q489" s="669"/>
      <c r="R489" s="669"/>
      <c r="S489" s="669"/>
      <c r="T489" s="670" t="s">
        <v>269</v>
      </c>
      <c r="U489" s="670"/>
      <c r="X489" s="12"/>
      <c r="Y489" s="150"/>
      <c r="Z489" s="150"/>
      <c r="AA489" s="150"/>
      <c r="AB489" s="150"/>
      <c r="AC489" s="150"/>
      <c r="AD489" s="150"/>
      <c r="AE489" s="150"/>
    </row>
    <row r="490" spans="1:31">
      <c r="A490" s="678"/>
      <c r="B490" s="679"/>
      <c r="C490" s="679"/>
      <c r="D490" s="679"/>
      <c r="E490" s="679"/>
      <c r="F490" s="679"/>
      <c r="G490" s="679"/>
      <c r="H490" s="679"/>
      <c r="I490" s="679"/>
      <c r="J490" s="679"/>
      <c r="K490" s="680"/>
      <c r="L490" s="12" t="s">
        <v>18</v>
      </c>
      <c r="M490" s="665" t="s">
        <v>30</v>
      </c>
      <c r="N490" s="665"/>
      <c r="O490" s="665"/>
      <c r="P490" s="665"/>
      <c r="Q490" s="665"/>
      <c r="R490" s="665"/>
      <c r="S490" s="665"/>
      <c r="T490" s="666" t="str">
        <f>X486</f>
        <v/>
      </c>
      <c r="U490" s="667"/>
      <c r="X490" s="12"/>
      <c r="Y490" s="151"/>
      <c r="Z490" s="151"/>
      <c r="AA490" s="151"/>
      <c r="AB490" s="151"/>
      <c r="AC490" s="151"/>
      <c r="AD490" s="151"/>
      <c r="AE490" s="151"/>
    </row>
    <row r="491" spans="1:31" ht="14.25">
      <c r="A491" s="691" t="str">
        <f>$A$40</f>
        <v>フォーマット作成者　：　Komuro Consulting Group　小室匡史</v>
      </c>
      <c r="B491" s="691"/>
      <c r="C491" s="691"/>
      <c r="D491" s="691"/>
      <c r="E491" s="691"/>
      <c r="F491" s="691"/>
      <c r="G491" s="691"/>
      <c r="H491" s="691"/>
      <c r="I491" s="691"/>
      <c r="J491" s="691"/>
      <c r="K491" s="691"/>
      <c r="L491" s="411" t="s">
        <v>18</v>
      </c>
      <c r="M491" s="668" t="s">
        <v>90</v>
      </c>
      <c r="N491" s="668"/>
      <c r="O491" s="668"/>
      <c r="P491" s="668"/>
      <c r="Q491" s="668"/>
      <c r="R491" s="668"/>
      <c r="S491" s="668"/>
      <c r="T491" s="667"/>
      <c r="U491" s="667"/>
      <c r="X491" s="12"/>
      <c r="Y491" s="152"/>
      <c r="Z491" s="152"/>
      <c r="AA491" s="152"/>
      <c r="AB491" s="152"/>
      <c r="AC491" s="152"/>
      <c r="AD491" s="152"/>
      <c r="AE491" s="152"/>
    </row>
    <row r="493" spans="1:31" ht="30" customHeight="1">
      <c r="A493" s="671" t="str">
        <f>$A$1</f>
        <v>●●チームバレーボール体力指数　レーダーチャート</v>
      </c>
      <c r="B493" s="671"/>
      <c r="C493" s="671"/>
      <c r="D493" s="671"/>
      <c r="E493" s="671"/>
      <c r="F493" s="671"/>
      <c r="G493" s="671"/>
      <c r="H493" s="671"/>
      <c r="I493" s="671"/>
      <c r="J493" s="671"/>
      <c r="K493" s="671"/>
      <c r="L493" s="671"/>
      <c r="M493" s="671"/>
      <c r="N493" s="671"/>
      <c r="O493" s="671"/>
      <c r="P493" s="671"/>
      <c r="Q493" s="671"/>
      <c r="R493" s="671"/>
      <c r="S493" s="671"/>
      <c r="T493" s="671"/>
      <c r="U493" s="671"/>
      <c r="X493" s="25"/>
      <c r="Y493" s="25"/>
      <c r="Z493" s="25"/>
      <c r="AA493" s="25"/>
      <c r="AB493" s="25"/>
      <c r="AC493" s="25"/>
      <c r="AD493" s="25"/>
      <c r="AE493" s="25"/>
    </row>
    <row r="494" spans="1:31" ht="22.5" customHeight="1">
      <c r="A494" s="10" t="s">
        <v>10</v>
      </c>
      <c r="B494" s="672" t="str">
        <f>IF(表示変換!B18="","",表示変換!B18)</f>
        <v/>
      </c>
      <c r="C494" s="672"/>
      <c r="D494" s="9"/>
      <c r="E494" s="10" t="s">
        <v>11</v>
      </c>
      <c r="F494" s="673" t="str">
        <f>IF(表示変換!I18="","",表示変換!I18)</f>
        <v/>
      </c>
      <c r="G494" s="673"/>
      <c r="H494" s="13" t="s">
        <v>12</v>
      </c>
      <c r="I494" s="14"/>
      <c r="J494" s="13" t="s">
        <v>13</v>
      </c>
      <c r="K494" s="673" t="str">
        <f>IF(表示変換!J18="","",表示変換!J18)</f>
        <v/>
      </c>
      <c r="L494" s="673"/>
      <c r="M494" s="10" t="s">
        <v>14</v>
      </c>
      <c r="N494" s="6"/>
      <c r="O494" s="672" t="s">
        <v>15</v>
      </c>
      <c r="P494" s="672"/>
      <c r="Q494" s="672" t="str">
        <f>IF(表示変換!H18="","",表示変換!H18)</f>
        <v/>
      </c>
      <c r="R494" s="672"/>
      <c r="S494" s="674" t="str">
        <f>IF(入力!$C$4="","",入力!$C$4)</f>
        <v>2016.01.01</v>
      </c>
      <c r="T494" s="674"/>
      <c r="U494" s="9" t="s">
        <v>84</v>
      </c>
      <c r="X494" s="25"/>
      <c r="Y494" s="25"/>
      <c r="Z494" s="25"/>
      <c r="AA494" s="25"/>
      <c r="AB494" s="25"/>
      <c r="AC494" s="25"/>
      <c r="AD494" s="25"/>
      <c r="AE494" s="25"/>
    </row>
    <row r="495" spans="1:31" ht="12" customHeight="1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X495" s="25"/>
      <c r="Y495" s="25"/>
      <c r="Z495" s="25"/>
      <c r="AA495" s="25"/>
      <c r="AB495" s="25"/>
      <c r="AC495" s="25"/>
      <c r="AD495" s="25"/>
      <c r="AE495" s="25"/>
    </row>
    <row r="496" spans="1:31" ht="22.5" customHeight="1">
      <c r="A496" s="685" t="s">
        <v>5</v>
      </c>
      <c r="B496" s="688" t="s">
        <v>6</v>
      </c>
      <c r="C496" s="692" t="s">
        <v>0</v>
      </c>
      <c r="D496" s="683" t="s">
        <v>31</v>
      </c>
      <c r="E496" s="684"/>
      <c r="F496" s="683" t="s">
        <v>43</v>
      </c>
      <c r="G496" s="684"/>
      <c r="H496" s="683" t="s">
        <v>297</v>
      </c>
      <c r="I496" s="684"/>
      <c r="J496" s="683" t="s">
        <v>27</v>
      </c>
      <c r="K496" s="684"/>
      <c r="L496" s="681" t="s">
        <v>44</v>
      </c>
      <c r="M496" s="682"/>
      <c r="N496" s="681" t="s">
        <v>45</v>
      </c>
      <c r="O496" s="682"/>
      <c r="P496" s="681" t="s">
        <v>28</v>
      </c>
      <c r="Q496" s="682"/>
      <c r="R496" s="683" t="s">
        <v>32</v>
      </c>
      <c r="S496" s="684"/>
      <c r="T496" s="156" t="s">
        <v>1</v>
      </c>
      <c r="U496" s="157" t="s">
        <v>2</v>
      </c>
      <c r="X496" s="25"/>
      <c r="Y496" s="25"/>
      <c r="Z496" s="25"/>
      <c r="AA496" s="25"/>
      <c r="AB496" s="25"/>
      <c r="AC496" s="25"/>
      <c r="AD496" s="25"/>
      <c r="AE496" s="25"/>
    </row>
    <row r="497" spans="1:31">
      <c r="A497" s="686"/>
      <c r="B497" s="689"/>
      <c r="C497" s="693"/>
      <c r="D497" s="1" t="s">
        <v>3</v>
      </c>
      <c r="E497" s="3" t="s">
        <v>4</v>
      </c>
      <c r="F497" s="1" t="s">
        <v>3</v>
      </c>
      <c r="G497" s="3" t="s">
        <v>4</v>
      </c>
      <c r="H497" s="1" t="s">
        <v>3</v>
      </c>
      <c r="I497" s="3" t="s">
        <v>4</v>
      </c>
      <c r="J497" s="1" t="s">
        <v>3</v>
      </c>
      <c r="K497" s="3" t="s">
        <v>4</v>
      </c>
      <c r="L497" s="1" t="s">
        <v>3</v>
      </c>
      <c r="M497" s="3" t="s">
        <v>4</v>
      </c>
      <c r="N497" s="1" t="s">
        <v>3</v>
      </c>
      <c r="O497" s="3" t="s">
        <v>4</v>
      </c>
      <c r="P497" s="1" t="s">
        <v>3</v>
      </c>
      <c r="Q497" s="3" t="s">
        <v>4</v>
      </c>
      <c r="R497" s="1" t="s">
        <v>3</v>
      </c>
      <c r="S497" s="3" t="s">
        <v>4</v>
      </c>
      <c r="T497" s="7"/>
      <c r="U497" s="8"/>
      <c r="X497" s="25"/>
      <c r="Y497" s="25"/>
      <c r="Z497" s="25"/>
      <c r="AA497" s="25"/>
      <c r="AB497" s="25"/>
      <c r="AC497" s="25"/>
      <c r="AD497" s="25"/>
      <c r="AE497" s="25"/>
    </row>
    <row r="498" spans="1:31">
      <c r="A498" s="687"/>
      <c r="B498" s="690"/>
      <c r="C498" s="694"/>
      <c r="D498" s="2" t="str">
        <f>IF(表示変換!$N$5="","",表示変換!$N$5)</f>
        <v>sec</v>
      </c>
      <c r="E498" s="4" t="s">
        <v>7</v>
      </c>
      <c r="F498" s="2" t="str">
        <f>IF(表示変換!$O$5="","",表示変換!$O$5)</f>
        <v>sec</v>
      </c>
      <c r="G498" s="4" t="s">
        <v>7</v>
      </c>
      <c r="H498" s="2" t="str">
        <f>IF(表示変換!$P$5="","",表示変換!$P$5)</f>
        <v>m</v>
      </c>
      <c r="I498" s="4" t="s">
        <v>7</v>
      </c>
      <c r="J498" s="2" t="str">
        <f>IF(表示変換!$Q$5="","",表示変換!$Q$5)</f>
        <v>cm</v>
      </c>
      <c r="K498" s="4" t="s">
        <v>7</v>
      </c>
      <c r="L498" s="2" t="str">
        <f>IF(表示変換!$R$5="","",表示変換!$R$5)</f>
        <v>cm</v>
      </c>
      <c r="M498" s="4" t="s">
        <v>7</v>
      </c>
      <c r="N498" s="2" t="str">
        <f>IF(表示変換!$S$5="","",表示変換!$S$5)</f>
        <v>m</v>
      </c>
      <c r="O498" s="4" t="s">
        <v>7</v>
      </c>
      <c r="P498" s="2" t="str">
        <f>IF(表示変換!$T$5="","",表示変換!$T$5)</f>
        <v>回</v>
      </c>
      <c r="Q498" s="4" t="s">
        <v>7</v>
      </c>
      <c r="R498" s="2" t="str">
        <f>IF(表示変換!$U$5="","",表示変換!$U$5)</f>
        <v>m</v>
      </c>
      <c r="S498" s="4" t="s">
        <v>7</v>
      </c>
      <c r="T498" s="2" t="s">
        <v>8</v>
      </c>
      <c r="U498" s="5" t="s">
        <v>9</v>
      </c>
      <c r="X498" s="26" t="s">
        <v>16</v>
      </c>
      <c r="Y498" s="26" t="s">
        <v>17</v>
      </c>
      <c r="Z498" s="26" t="s">
        <v>276</v>
      </c>
      <c r="AA498" s="26" t="s">
        <v>24</v>
      </c>
      <c r="AB498" s="26" t="s">
        <v>59</v>
      </c>
      <c r="AC498" s="26" t="s">
        <v>51</v>
      </c>
      <c r="AD498" s="26" t="s">
        <v>62</v>
      </c>
      <c r="AE498" s="11" t="s">
        <v>61</v>
      </c>
    </row>
    <row r="499" spans="1:31">
      <c r="A499" s="17" t="str">
        <f>IF(入力!$C$4="","",入力!$C$4)</f>
        <v>2016.01.01</v>
      </c>
      <c r="B499" s="20">
        <f>IF(表示変換!A18="","",表示変換!A18)</f>
        <v>13</v>
      </c>
      <c r="C499" s="18" t="str">
        <f>IF(表示変換!B18="","",表示変換!B18)</f>
        <v/>
      </c>
      <c r="D499" s="21" t="str">
        <f>IF(特定項目一覧_30!G18="","",特定項目一覧_30!G18)</f>
        <v/>
      </c>
      <c r="E499" s="27" t="str">
        <f>IF(特定項目一覧_30!H18="","",特定項目一覧_30!H18)</f>
        <v/>
      </c>
      <c r="F499" s="21" t="str">
        <f>IF(特定項目一覧_30!I18="","",特定項目一覧_30!I18)</f>
        <v/>
      </c>
      <c r="G499" s="22" t="str">
        <f>IF(特定項目一覧_30!J18="","",特定項目一覧_30!J18)</f>
        <v/>
      </c>
      <c r="H499" s="29" t="str">
        <f>IF(特定項目一覧_30!K18="","",特定項目一覧_30!K18)</f>
        <v/>
      </c>
      <c r="I499" s="27" t="str">
        <f>IF(特定項目一覧_30!L18="","",特定項目一覧_30!L18)</f>
        <v/>
      </c>
      <c r="J499" s="20" t="str">
        <f>IF(特定項目一覧_30!M18="","",特定項目一覧_30!M18)</f>
        <v/>
      </c>
      <c r="K499" s="22" t="str">
        <f>IF(特定項目一覧_30!N18="","",特定項目一覧_30!N18)</f>
        <v/>
      </c>
      <c r="L499" s="28" t="str">
        <f>IF(特定項目一覧_30!O18="","",特定項目一覧_30!O18)</f>
        <v/>
      </c>
      <c r="M499" s="27" t="str">
        <f>IF(特定項目一覧_30!P18="","",特定項目一覧_30!P18)</f>
        <v/>
      </c>
      <c r="N499" s="21" t="str">
        <f>IF(特定項目一覧_30!Q18="","",特定項目一覧_30!Q18)</f>
        <v/>
      </c>
      <c r="O499" s="22" t="str">
        <f>IF(特定項目一覧_30!R18="","",特定項目一覧_30!R18)</f>
        <v/>
      </c>
      <c r="P499" s="28" t="str">
        <f>IF(特定項目一覧_30!S18="","",特定項目一覧_30!S18)</f>
        <v/>
      </c>
      <c r="Q499" s="27" t="str">
        <f>IF(特定項目一覧_30!T18="","",特定項目一覧_30!T18)</f>
        <v/>
      </c>
      <c r="R499" s="20" t="str">
        <f>IF(特定項目一覧_30!U18="","",特定項目一覧_30!U18)</f>
        <v/>
      </c>
      <c r="S499" s="22" t="str">
        <f>IF(特定項目一覧_30!V18="","",特定項目一覧_30!V18)</f>
        <v/>
      </c>
      <c r="T499" s="28" t="str">
        <f>IF(特定項目一覧_30!W18="","",特定項目一覧_30!W18)</f>
        <v/>
      </c>
      <c r="U499" s="22" t="str">
        <f>IF(特定項目一覧_30!X18="","",特定項目一覧_30!X18)</f>
        <v/>
      </c>
      <c r="W499" s="19" t="str">
        <f>IF(入力!$C$4="","",入力!$C$4)</f>
        <v>2016.01.01</v>
      </c>
      <c r="X499" s="30" t="str">
        <f>E499</f>
        <v/>
      </c>
      <c r="Y499" s="30" t="str">
        <f>G499</f>
        <v/>
      </c>
      <c r="Z499" s="30" t="str">
        <f>I499</f>
        <v/>
      </c>
      <c r="AA499" s="30" t="str">
        <f>K499</f>
        <v/>
      </c>
      <c r="AB499" s="30" t="str">
        <f>M499</f>
        <v/>
      </c>
      <c r="AC499" s="30" t="str">
        <f>O499</f>
        <v/>
      </c>
      <c r="AD499" s="30" t="str">
        <f>Q499</f>
        <v/>
      </c>
      <c r="AE499" s="30" t="str">
        <f>S499</f>
        <v/>
      </c>
    </row>
    <row r="500" spans="1:31">
      <c r="A500" s="66"/>
      <c r="B500" s="67"/>
      <c r="C500" s="68"/>
      <c r="D500" s="69"/>
      <c r="E500" s="70"/>
      <c r="F500" s="71"/>
      <c r="G500" s="72"/>
      <c r="H500" s="73"/>
      <c r="I500" s="70"/>
      <c r="J500" s="71"/>
      <c r="K500" s="72"/>
      <c r="L500" s="69"/>
      <c r="M500" s="70"/>
      <c r="N500" s="71"/>
      <c r="O500" s="72"/>
      <c r="P500" s="69"/>
      <c r="Q500" s="70"/>
      <c r="R500" s="67"/>
      <c r="S500" s="72"/>
      <c r="T500" s="73"/>
      <c r="U500" s="72"/>
      <c r="W500" s="19"/>
      <c r="X500" s="23"/>
      <c r="Y500" s="23"/>
      <c r="Z500" s="23"/>
      <c r="AA500" s="23"/>
      <c r="AB500" s="23"/>
      <c r="AC500" s="23"/>
      <c r="AD500" s="23"/>
      <c r="AE500" s="23"/>
    </row>
    <row r="501" spans="1:31">
      <c r="A501" s="74"/>
      <c r="B501" s="67"/>
      <c r="C501" s="72"/>
      <c r="D501" s="71"/>
      <c r="E501" s="72"/>
      <c r="F501" s="71"/>
      <c r="G501" s="72"/>
      <c r="H501" s="67"/>
      <c r="I501" s="72"/>
      <c r="J501" s="71"/>
      <c r="K501" s="72"/>
      <c r="L501" s="71"/>
      <c r="M501" s="72"/>
      <c r="N501" s="71"/>
      <c r="O501" s="72"/>
      <c r="P501" s="71"/>
      <c r="Q501" s="72"/>
      <c r="R501" s="67"/>
      <c r="S501" s="72"/>
      <c r="T501" s="67"/>
      <c r="U501" s="72"/>
      <c r="W501" s="19"/>
      <c r="X501" s="23"/>
      <c r="Y501" s="23"/>
      <c r="Z501" s="23"/>
      <c r="AA501" s="23"/>
      <c r="AB501" s="23"/>
      <c r="AC501" s="23"/>
      <c r="AD501" s="23"/>
      <c r="AE501" s="23"/>
    </row>
    <row r="502" spans="1:31">
      <c r="A502" s="74"/>
      <c r="B502" s="75"/>
      <c r="C502" s="76"/>
      <c r="D502" s="71"/>
      <c r="E502" s="70"/>
      <c r="F502" s="71"/>
      <c r="G502" s="72"/>
      <c r="H502" s="73"/>
      <c r="I502" s="70"/>
      <c r="J502" s="71"/>
      <c r="K502" s="72"/>
      <c r="L502" s="69"/>
      <c r="M502" s="70"/>
      <c r="N502" s="71"/>
      <c r="O502" s="72"/>
      <c r="P502" s="69"/>
      <c r="Q502" s="70"/>
      <c r="R502" s="67"/>
      <c r="S502" s="72"/>
      <c r="T502" s="73"/>
      <c r="U502" s="72"/>
      <c r="X502" s="25"/>
      <c r="Y502" s="25"/>
      <c r="Z502" s="25"/>
      <c r="AA502" s="25"/>
      <c r="AB502" s="25"/>
      <c r="AC502" s="25"/>
      <c r="AD502" s="25"/>
      <c r="AE502" s="25"/>
    </row>
    <row r="503" spans="1:31">
      <c r="A503" s="15"/>
      <c r="B503" s="15"/>
      <c r="C503" s="15"/>
      <c r="D503" s="15"/>
      <c r="E503" s="15"/>
      <c r="F503" s="15"/>
      <c r="G503" s="15"/>
      <c r="H503" s="15"/>
      <c r="I503" s="15"/>
      <c r="J503" s="15"/>
      <c r="K503" s="15"/>
      <c r="L503" s="15"/>
      <c r="M503" s="15"/>
      <c r="N503" s="15"/>
      <c r="O503" s="15"/>
      <c r="P503" s="15"/>
      <c r="Q503" s="15"/>
      <c r="R503" s="15"/>
      <c r="S503" s="15"/>
      <c r="T503" s="15"/>
      <c r="U503" s="15"/>
      <c r="X503" s="25"/>
      <c r="Y503" s="25"/>
      <c r="Z503" s="25"/>
      <c r="AA503" s="25"/>
      <c r="AB503" s="25"/>
      <c r="AC503" s="25"/>
      <c r="AD503" s="25"/>
      <c r="AE503" s="25"/>
    </row>
    <row r="504" spans="1:31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X504" s="25"/>
      <c r="Y504" s="25"/>
      <c r="Z504" s="25"/>
      <c r="AA504" s="25"/>
      <c r="AB504" s="25"/>
      <c r="AC504" s="25"/>
      <c r="AD504" s="25"/>
      <c r="AE504" s="25"/>
    </row>
    <row r="505" spans="1:31">
      <c r="A505" s="6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X505" s="25"/>
      <c r="Y505" s="25"/>
      <c r="Z505" s="25"/>
      <c r="AA505" s="25"/>
      <c r="AB505" s="25"/>
      <c r="AC505" s="25"/>
      <c r="AD505" s="25"/>
      <c r="AE505" s="25"/>
    </row>
    <row r="506" spans="1:31">
      <c r="A506" s="6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16"/>
      <c r="N506" s="6"/>
      <c r="O506" s="6"/>
      <c r="P506" s="6"/>
      <c r="Q506" s="6"/>
      <c r="R506" s="6"/>
      <c r="S506" s="6"/>
      <c r="T506" s="6"/>
      <c r="U506" s="6"/>
      <c r="X506" s="25"/>
      <c r="Y506" s="25"/>
      <c r="Z506" s="25"/>
      <c r="AA506" s="25"/>
      <c r="AB506" s="25"/>
      <c r="AC506" s="25"/>
      <c r="AD506" s="25"/>
      <c r="AE506" s="25"/>
    </row>
    <row r="507" spans="1:31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X507" s="25"/>
      <c r="Y507" s="25"/>
      <c r="Z507" s="25"/>
      <c r="AA507" s="25"/>
      <c r="AB507" s="25"/>
      <c r="AC507" s="25"/>
      <c r="AD507" s="25"/>
      <c r="AE507" s="25"/>
    </row>
    <row r="508" spans="1:31">
      <c r="A508" s="6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X508" s="25"/>
      <c r="Y508" s="25"/>
      <c r="Z508" s="25"/>
      <c r="AA508" s="25"/>
      <c r="AB508" s="25"/>
      <c r="AC508" s="25"/>
      <c r="AD508" s="25"/>
      <c r="AE508" s="25"/>
    </row>
    <row r="509" spans="1:31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X509" s="25"/>
      <c r="Y509" s="25"/>
      <c r="Z509" s="25"/>
      <c r="AA509" s="25"/>
      <c r="AB509" s="25"/>
      <c r="AC509" s="25"/>
      <c r="AD509" s="25"/>
      <c r="AE509" s="25"/>
    </row>
    <row r="510" spans="1:31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X510" s="25"/>
      <c r="Y510" s="25"/>
      <c r="Z510" s="25"/>
      <c r="AA510" s="25"/>
      <c r="AB510" s="25"/>
      <c r="AC510" s="25"/>
      <c r="AD510" s="25"/>
      <c r="AE510" s="25"/>
    </row>
    <row r="511" spans="1:31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X511" s="25"/>
      <c r="Y511" s="25"/>
      <c r="Z511" s="25"/>
      <c r="AA511" s="25"/>
      <c r="AB511" s="25"/>
      <c r="AC511" s="25"/>
      <c r="AD511" s="25"/>
      <c r="AE511" s="25"/>
    </row>
    <row r="512" spans="1:31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X512" s="12" t="s">
        <v>21</v>
      </c>
      <c r="Y512" s="12" t="s">
        <v>78</v>
      </c>
      <c r="Z512" s="12" t="s">
        <v>22</v>
      </c>
      <c r="AA512" s="25"/>
      <c r="AB512" s="25"/>
      <c r="AC512" s="25"/>
      <c r="AD512" s="25"/>
      <c r="AE512" s="25"/>
    </row>
    <row r="513" spans="1:31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W513" s="19" t="str">
        <f>IF(入力!$C$4="","",入力!$C$4)</f>
        <v>2016.01.01</v>
      </c>
      <c r="X513" s="24" t="str">
        <f>IF(特定項目一覧_30!AL18="","",特定項目一覧_30!AL18)</f>
        <v/>
      </c>
      <c r="Y513" s="31" t="str">
        <f>IF(特定項目一覧_30!AK18="","",特定項目一覧_30!AK18)</f>
        <v/>
      </c>
      <c r="Z513" s="32" t="str">
        <f>IF(特定項目一覧_30!AM18="","",特定項目一覧_30!AM18)</f>
        <v/>
      </c>
      <c r="AA513" s="25"/>
      <c r="AB513" s="25"/>
      <c r="AC513" s="25"/>
      <c r="AD513" s="25"/>
      <c r="AE513" s="25"/>
    </row>
    <row r="514" spans="1:31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W514" s="19"/>
      <c r="X514" s="24"/>
      <c r="Y514" s="24"/>
      <c r="Z514" s="24"/>
      <c r="AA514" s="25"/>
      <c r="AB514" s="25"/>
      <c r="AC514" s="25"/>
      <c r="AD514" s="25"/>
      <c r="AE514" s="25"/>
    </row>
    <row r="515" spans="1:31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W515" s="19"/>
      <c r="X515" s="34"/>
      <c r="Y515" s="34"/>
      <c r="Z515" s="35"/>
      <c r="AA515" s="25"/>
      <c r="AB515" s="25"/>
      <c r="AC515" s="25"/>
      <c r="AD515" s="25"/>
      <c r="AE515" s="25"/>
    </row>
    <row r="516" spans="1:31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X516" s="25"/>
      <c r="Y516" s="25"/>
      <c r="Z516" s="25"/>
      <c r="AA516" s="25"/>
      <c r="AB516" s="25"/>
      <c r="AC516" s="25"/>
      <c r="AD516" s="25"/>
      <c r="AE516" s="25"/>
    </row>
    <row r="517" spans="1:31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X517" s="25"/>
      <c r="Y517" s="25"/>
      <c r="Z517" s="25"/>
      <c r="AA517" s="25"/>
      <c r="AB517" s="25"/>
      <c r="AC517" s="25"/>
      <c r="AD517" s="25"/>
      <c r="AE517" s="25"/>
    </row>
    <row r="518" spans="1:31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X518" s="25"/>
      <c r="Y518" s="25"/>
      <c r="Z518" s="25"/>
      <c r="AA518" s="25"/>
      <c r="AB518" s="25"/>
      <c r="AC518" s="25"/>
      <c r="AD518" s="25"/>
      <c r="AE518" s="25"/>
    </row>
    <row r="519" spans="1:31">
      <c r="A519" s="6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X519" s="25"/>
      <c r="Y519" s="25"/>
      <c r="Z519" s="25"/>
      <c r="AA519" s="25"/>
      <c r="AB519" s="25"/>
      <c r="AC519" s="25"/>
      <c r="AD519" s="25"/>
      <c r="AE519" s="25"/>
    </row>
    <row r="520" spans="1:31">
      <c r="A520" s="6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X520" s="25"/>
      <c r="Y520" s="25"/>
      <c r="Z520" s="25"/>
      <c r="AA520" s="25"/>
      <c r="AB520" s="25"/>
      <c r="AC520" s="25"/>
      <c r="AD520" s="25"/>
      <c r="AE520" s="25"/>
    </row>
    <row r="521" spans="1:31">
      <c r="A521" s="6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X521" s="25"/>
      <c r="Y521" s="25"/>
      <c r="Z521" s="25"/>
      <c r="AA521" s="25"/>
      <c r="AB521" s="25"/>
      <c r="AC521" s="25"/>
      <c r="AD521" s="25"/>
      <c r="AE521" s="25"/>
    </row>
    <row r="522" spans="1:31">
      <c r="A522" s="6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X522" s="25"/>
      <c r="Y522" s="25"/>
      <c r="Z522" s="25"/>
      <c r="AA522" s="25"/>
      <c r="AB522" s="25"/>
      <c r="AC522" s="25"/>
      <c r="AD522" s="25"/>
      <c r="AE522" s="25"/>
    </row>
    <row r="523" spans="1:31">
      <c r="A523" s="6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X523" s="25"/>
      <c r="Y523" s="25"/>
      <c r="Z523" s="25"/>
      <c r="AA523" s="25"/>
      <c r="AB523" s="25"/>
      <c r="AC523" s="25"/>
      <c r="AD523" s="25"/>
      <c r="AE523" s="25"/>
    </row>
    <row r="524" spans="1:31">
      <c r="A524" s="6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X524" s="25"/>
      <c r="Y524" s="25"/>
      <c r="Z524" s="25"/>
      <c r="AA524" s="25"/>
      <c r="AB524" s="25"/>
      <c r="AC524" s="25"/>
      <c r="AD524" s="25"/>
      <c r="AE524" s="25"/>
    </row>
    <row r="525" spans="1:31">
      <c r="A525" s="6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X525" s="25"/>
      <c r="Y525" s="25"/>
      <c r="Z525" s="25"/>
      <c r="AA525" s="25"/>
      <c r="AB525" s="25"/>
      <c r="AC525" s="25"/>
      <c r="AD525" s="25"/>
      <c r="AE525" s="25"/>
    </row>
    <row r="526" spans="1:31">
      <c r="A526" s="6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X526" s="25" t="s">
        <v>270</v>
      </c>
      <c r="Y526" s="25"/>
      <c r="Z526" s="25"/>
      <c r="AA526" s="25"/>
      <c r="AB526" s="25"/>
      <c r="AC526" s="25"/>
      <c r="AD526" s="25"/>
      <c r="AE526" s="25"/>
    </row>
    <row r="527" spans="1:31">
      <c r="X527" s="458" t="str">
        <f>IF(全体項目一覧_30!AN76="","",全体項目一覧_30!AN76)</f>
        <v/>
      </c>
      <c r="Y527" s="25"/>
      <c r="Z527" s="25"/>
      <c r="AA527" s="25"/>
      <c r="AB527" s="25"/>
      <c r="AC527" s="25"/>
      <c r="AD527" s="25"/>
      <c r="AE527" s="25"/>
    </row>
    <row r="528" spans="1:31">
      <c r="X528" s="25"/>
      <c r="Y528" s="25"/>
      <c r="Z528" s="25"/>
      <c r="AA528" s="25"/>
      <c r="AB528" s="25"/>
      <c r="AC528" s="25"/>
      <c r="AD528" s="25"/>
      <c r="AE528" s="25"/>
    </row>
    <row r="529" spans="1:31">
      <c r="X529" s="25"/>
      <c r="Y529" s="25"/>
      <c r="Z529" s="25"/>
      <c r="AA529" s="25"/>
      <c r="AB529" s="25"/>
      <c r="AC529" s="25"/>
      <c r="AD529" s="25"/>
      <c r="AE529" s="25"/>
    </row>
    <row r="530" spans="1:31">
      <c r="A530" s="675"/>
      <c r="B530" s="676"/>
      <c r="C530" s="676"/>
      <c r="D530" s="676"/>
      <c r="E530" s="676"/>
      <c r="F530" s="676"/>
      <c r="G530" s="676"/>
      <c r="H530" s="676"/>
      <c r="I530" s="676"/>
      <c r="J530" s="676"/>
      <c r="K530" s="677"/>
      <c r="L530" s="12" t="s">
        <v>18</v>
      </c>
      <c r="M530" s="669" t="s">
        <v>29</v>
      </c>
      <c r="N530" s="669"/>
      <c r="O530" s="669"/>
      <c r="P530" s="669"/>
      <c r="Q530" s="669"/>
      <c r="R530" s="669"/>
      <c r="S530" s="669"/>
      <c r="T530" s="670" t="s">
        <v>269</v>
      </c>
      <c r="U530" s="670"/>
      <c r="X530" s="12"/>
      <c r="Y530" s="150"/>
      <c r="Z530" s="150"/>
      <c r="AA530" s="150"/>
      <c r="AB530" s="150"/>
      <c r="AC530" s="150"/>
      <c r="AD530" s="150"/>
      <c r="AE530" s="150"/>
    </row>
    <row r="531" spans="1:31">
      <c r="A531" s="678"/>
      <c r="B531" s="679"/>
      <c r="C531" s="679"/>
      <c r="D531" s="679"/>
      <c r="E531" s="679"/>
      <c r="F531" s="679"/>
      <c r="G531" s="679"/>
      <c r="H531" s="679"/>
      <c r="I531" s="679"/>
      <c r="J531" s="679"/>
      <c r="K531" s="680"/>
      <c r="L531" s="12" t="s">
        <v>18</v>
      </c>
      <c r="M531" s="665" t="s">
        <v>30</v>
      </c>
      <c r="N531" s="665"/>
      <c r="O531" s="665"/>
      <c r="P531" s="665"/>
      <c r="Q531" s="665"/>
      <c r="R531" s="665"/>
      <c r="S531" s="665"/>
      <c r="T531" s="666" t="str">
        <f>X527</f>
        <v/>
      </c>
      <c r="U531" s="667"/>
      <c r="X531" s="12"/>
      <c r="Y531" s="151"/>
      <c r="Z531" s="151"/>
      <c r="AA531" s="151"/>
      <c r="AB531" s="151"/>
      <c r="AC531" s="151"/>
      <c r="AD531" s="151"/>
      <c r="AE531" s="151"/>
    </row>
    <row r="532" spans="1:31" ht="14.25">
      <c r="A532" s="691" t="str">
        <f>$A$40</f>
        <v>フォーマット作成者　：　Komuro Consulting Group　小室匡史</v>
      </c>
      <c r="B532" s="691"/>
      <c r="C532" s="691"/>
      <c r="D532" s="691"/>
      <c r="E532" s="691"/>
      <c r="F532" s="691"/>
      <c r="G532" s="691"/>
      <c r="H532" s="691"/>
      <c r="I532" s="691"/>
      <c r="J532" s="691"/>
      <c r="K532" s="691"/>
      <c r="L532" s="411" t="s">
        <v>18</v>
      </c>
      <c r="M532" s="668" t="s">
        <v>90</v>
      </c>
      <c r="N532" s="668"/>
      <c r="O532" s="668"/>
      <c r="P532" s="668"/>
      <c r="Q532" s="668"/>
      <c r="R532" s="668"/>
      <c r="S532" s="668"/>
      <c r="T532" s="667"/>
      <c r="U532" s="667"/>
      <c r="X532" s="12"/>
      <c r="Y532" s="152"/>
      <c r="Z532" s="152"/>
      <c r="AA532" s="152"/>
      <c r="AB532" s="152"/>
      <c r="AC532" s="152"/>
      <c r="AD532" s="152"/>
      <c r="AE532" s="152"/>
    </row>
    <row r="534" spans="1:31" ht="30" customHeight="1">
      <c r="A534" s="671" t="str">
        <f>$A$1</f>
        <v>●●チームバレーボール体力指数　レーダーチャート</v>
      </c>
      <c r="B534" s="671"/>
      <c r="C534" s="671"/>
      <c r="D534" s="671"/>
      <c r="E534" s="671"/>
      <c r="F534" s="671"/>
      <c r="G534" s="671"/>
      <c r="H534" s="671"/>
      <c r="I534" s="671"/>
      <c r="J534" s="671"/>
      <c r="K534" s="671"/>
      <c r="L534" s="671"/>
      <c r="M534" s="671"/>
      <c r="N534" s="671"/>
      <c r="O534" s="671"/>
      <c r="P534" s="671"/>
      <c r="Q534" s="671"/>
      <c r="R534" s="671"/>
      <c r="S534" s="671"/>
      <c r="T534" s="671"/>
      <c r="U534" s="671"/>
      <c r="X534" s="25"/>
      <c r="Y534" s="25"/>
      <c r="Z534" s="25"/>
      <c r="AA534" s="25"/>
      <c r="AB534" s="25"/>
      <c r="AC534" s="25"/>
      <c r="AD534" s="25"/>
      <c r="AE534" s="25"/>
    </row>
    <row r="535" spans="1:31" ht="22.5" customHeight="1">
      <c r="A535" s="10" t="s">
        <v>10</v>
      </c>
      <c r="B535" s="672" t="str">
        <f>IF(表示変換!B19="","",表示変換!B19)</f>
        <v/>
      </c>
      <c r="C535" s="672"/>
      <c r="D535" s="9"/>
      <c r="E535" s="10" t="s">
        <v>11</v>
      </c>
      <c r="F535" s="673" t="str">
        <f>IF(表示変換!I19="","",表示変換!I19)</f>
        <v/>
      </c>
      <c r="G535" s="673"/>
      <c r="H535" s="13" t="s">
        <v>12</v>
      </c>
      <c r="I535" s="14"/>
      <c r="J535" s="13" t="s">
        <v>13</v>
      </c>
      <c r="K535" s="673" t="str">
        <f>IF(表示変換!J19="","",表示変換!J19)</f>
        <v/>
      </c>
      <c r="L535" s="673"/>
      <c r="M535" s="10" t="s">
        <v>14</v>
      </c>
      <c r="N535" s="6"/>
      <c r="O535" s="672" t="s">
        <v>15</v>
      </c>
      <c r="P535" s="672"/>
      <c r="Q535" s="672" t="str">
        <f>IF(表示変換!H19="","",表示変換!H19)</f>
        <v/>
      </c>
      <c r="R535" s="672"/>
      <c r="S535" s="674" t="str">
        <f>IF(入力!$C$4="","",入力!$C$4)</f>
        <v>2016.01.01</v>
      </c>
      <c r="T535" s="674"/>
      <c r="U535" s="9" t="s">
        <v>84</v>
      </c>
      <c r="X535" s="25"/>
      <c r="Y535" s="25"/>
      <c r="Z535" s="25"/>
      <c r="AA535" s="25"/>
      <c r="AB535" s="25"/>
      <c r="AC535" s="25"/>
      <c r="AD535" s="25"/>
      <c r="AE535" s="25"/>
    </row>
    <row r="536" spans="1:31" ht="12" customHeight="1">
      <c r="A536" s="6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X536" s="25"/>
      <c r="Y536" s="25"/>
      <c r="Z536" s="25"/>
      <c r="AA536" s="25"/>
      <c r="AB536" s="25"/>
      <c r="AC536" s="25"/>
      <c r="AD536" s="25"/>
      <c r="AE536" s="25"/>
    </row>
    <row r="537" spans="1:31" ht="22.5" customHeight="1">
      <c r="A537" s="685" t="s">
        <v>5</v>
      </c>
      <c r="B537" s="688" t="s">
        <v>6</v>
      </c>
      <c r="C537" s="692" t="s">
        <v>0</v>
      </c>
      <c r="D537" s="683" t="s">
        <v>31</v>
      </c>
      <c r="E537" s="684"/>
      <c r="F537" s="683" t="s">
        <v>43</v>
      </c>
      <c r="G537" s="684"/>
      <c r="H537" s="683" t="s">
        <v>297</v>
      </c>
      <c r="I537" s="684"/>
      <c r="J537" s="683" t="s">
        <v>27</v>
      </c>
      <c r="K537" s="684"/>
      <c r="L537" s="681" t="s">
        <v>44</v>
      </c>
      <c r="M537" s="682"/>
      <c r="N537" s="681" t="s">
        <v>181</v>
      </c>
      <c r="O537" s="682"/>
      <c r="P537" s="681" t="s">
        <v>28</v>
      </c>
      <c r="Q537" s="682"/>
      <c r="R537" s="683" t="s">
        <v>32</v>
      </c>
      <c r="S537" s="684"/>
      <c r="T537" s="156" t="s">
        <v>1</v>
      </c>
      <c r="U537" s="157" t="s">
        <v>2</v>
      </c>
      <c r="X537" s="25"/>
      <c r="Y537" s="25"/>
      <c r="Z537" s="25"/>
      <c r="AA537" s="25"/>
      <c r="AB537" s="25"/>
      <c r="AC537" s="25"/>
      <c r="AD537" s="25"/>
      <c r="AE537" s="25"/>
    </row>
    <row r="538" spans="1:31">
      <c r="A538" s="686"/>
      <c r="B538" s="689"/>
      <c r="C538" s="693"/>
      <c r="D538" s="1" t="s">
        <v>3</v>
      </c>
      <c r="E538" s="3" t="s">
        <v>4</v>
      </c>
      <c r="F538" s="1" t="s">
        <v>3</v>
      </c>
      <c r="G538" s="3" t="s">
        <v>4</v>
      </c>
      <c r="H538" s="1" t="s">
        <v>3</v>
      </c>
      <c r="I538" s="3" t="s">
        <v>4</v>
      </c>
      <c r="J538" s="1" t="s">
        <v>3</v>
      </c>
      <c r="K538" s="3" t="s">
        <v>4</v>
      </c>
      <c r="L538" s="1" t="s">
        <v>3</v>
      </c>
      <c r="M538" s="3" t="s">
        <v>4</v>
      </c>
      <c r="N538" s="1" t="s">
        <v>3</v>
      </c>
      <c r="O538" s="3" t="s">
        <v>4</v>
      </c>
      <c r="P538" s="1" t="s">
        <v>3</v>
      </c>
      <c r="Q538" s="3" t="s">
        <v>4</v>
      </c>
      <c r="R538" s="1" t="s">
        <v>3</v>
      </c>
      <c r="S538" s="3" t="s">
        <v>4</v>
      </c>
      <c r="T538" s="7"/>
      <c r="U538" s="8"/>
      <c r="X538" s="25"/>
      <c r="Y538" s="25"/>
      <c r="Z538" s="25"/>
      <c r="AA538" s="25"/>
      <c r="AB538" s="25"/>
      <c r="AC538" s="25"/>
      <c r="AD538" s="25"/>
      <c r="AE538" s="25"/>
    </row>
    <row r="539" spans="1:31">
      <c r="A539" s="687"/>
      <c r="B539" s="690"/>
      <c r="C539" s="694"/>
      <c r="D539" s="2" t="str">
        <f>IF(表示変換!$N$5="","",表示変換!$N$5)</f>
        <v>sec</v>
      </c>
      <c r="E539" s="4" t="s">
        <v>7</v>
      </c>
      <c r="F539" s="2" t="str">
        <f>IF(表示変換!$O$5="","",表示変換!$O$5)</f>
        <v>sec</v>
      </c>
      <c r="G539" s="4" t="s">
        <v>7</v>
      </c>
      <c r="H539" s="2" t="str">
        <f>IF(表示変換!$P$5="","",表示変換!$P$5)</f>
        <v>m</v>
      </c>
      <c r="I539" s="4" t="s">
        <v>7</v>
      </c>
      <c r="J539" s="2" t="str">
        <f>IF(表示変換!$Q$5="","",表示変換!$Q$5)</f>
        <v>cm</v>
      </c>
      <c r="K539" s="4" t="s">
        <v>7</v>
      </c>
      <c r="L539" s="2" t="str">
        <f>IF(表示変換!$R$5="","",表示変換!$R$5)</f>
        <v>cm</v>
      </c>
      <c r="M539" s="4" t="s">
        <v>7</v>
      </c>
      <c r="N539" s="2" t="str">
        <f>IF(表示変換!$S$5="","",表示変換!$S$5)</f>
        <v>m</v>
      </c>
      <c r="O539" s="4" t="s">
        <v>7</v>
      </c>
      <c r="P539" s="2" t="str">
        <f>IF(表示変換!$T$5="","",表示変換!$T$5)</f>
        <v>回</v>
      </c>
      <c r="Q539" s="4" t="s">
        <v>7</v>
      </c>
      <c r="R539" s="2" t="str">
        <f>IF(表示変換!$U$5="","",表示変換!$U$5)</f>
        <v>m</v>
      </c>
      <c r="S539" s="4" t="s">
        <v>7</v>
      </c>
      <c r="T539" s="2" t="s">
        <v>8</v>
      </c>
      <c r="U539" s="5" t="s">
        <v>9</v>
      </c>
      <c r="X539" s="26" t="s">
        <v>16</v>
      </c>
      <c r="Y539" s="26" t="s">
        <v>17</v>
      </c>
      <c r="Z539" s="26" t="s">
        <v>276</v>
      </c>
      <c r="AA539" s="26" t="s">
        <v>24</v>
      </c>
      <c r="AB539" s="26" t="s">
        <v>59</v>
      </c>
      <c r="AC539" s="26" t="s">
        <v>51</v>
      </c>
      <c r="AD539" s="26" t="s">
        <v>62</v>
      </c>
      <c r="AE539" s="11" t="s">
        <v>61</v>
      </c>
    </row>
    <row r="540" spans="1:31">
      <c r="A540" s="17" t="str">
        <f>IF(入力!$C$4="","",入力!$C$4)</f>
        <v>2016.01.01</v>
      </c>
      <c r="B540" s="20">
        <f>IF(表示変換!A19="","",表示変換!A19)</f>
        <v>14</v>
      </c>
      <c r="C540" s="18" t="str">
        <f>IF(表示変換!B19="","",表示変換!B19)</f>
        <v/>
      </c>
      <c r="D540" s="21" t="str">
        <f>IF(特定項目一覧_30!G19="","",特定項目一覧_30!G19)</f>
        <v/>
      </c>
      <c r="E540" s="27" t="str">
        <f>IF(特定項目一覧_30!H19="","",特定項目一覧_30!H19)</f>
        <v/>
      </c>
      <c r="F540" s="21" t="str">
        <f>IF(特定項目一覧_30!I19="","",特定項目一覧_30!I19)</f>
        <v/>
      </c>
      <c r="G540" s="22" t="str">
        <f>IF(特定項目一覧_30!J19="","",特定項目一覧_30!J19)</f>
        <v/>
      </c>
      <c r="H540" s="29" t="str">
        <f>IF(特定項目一覧_30!K19="","",特定項目一覧_30!K19)</f>
        <v/>
      </c>
      <c r="I540" s="27" t="str">
        <f>IF(特定項目一覧_30!L19="","",特定項目一覧_30!L19)</f>
        <v/>
      </c>
      <c r="J540" s="20" t="str">
        <f>IF(特定項目一覧_30!M19="","",特定項目一覧_30!M19)</f>
        <v/>
      </c>
      <c r="K540" s="22" t="str">
        <f>IF(特定項目一覧_30!N19="","",特定項目一覧_30!N19)</f>
        <v/>
      </c>
      <c r="L540" s="28" t="str">
        <f>IF(特定項目一覧_30!O19="","",特定項目一覧_30!O19)</f>
        <v/>
      </c>
      <c r="M540" s="27" t="str">
        <f>IF(特定項目一覧_30!P19="","",特定項目一覧_30!P19)</f>
        <v/>
      </c>
      <c r="N540" s="21" t="str">
        <f>IF(特定項目一覧_30!Q19="","",特定項目一覧_30!Q19)</f>
        <v/>
      </c>
      <c r="O540" s="22" t="str">
        <f>IF(特定項目一覧_30!R19="","",特定項目一覧_30!R19)</f>
        <v/>
      </c>
      <c r="P540" s="28" t="str">
        <f>IF(特定項目一覧_30!S19="","",特定項目一覧_30!S19)</f>
        <v/>
      </c>
      <c r="Q540" s="27" t="str">
        <f>IF(特定項目一覧_30!T19="","",特定項目一覧_30!T19)</f>
        <v/>
      </c>
      <c r="R540" s="20" t="str">
        <f>IF(特定項目一覧_30!U19="","",特定項目一覧_30!U19)</f>
        <v/>
      </c>
      <c r="S540" s="22" t="str">
        <f>IF(特定項目一覧_30!V19="","",特定項目一覧_30!V19)</f>
        <v/>
      </c>
      <c r="T540" s="28" t="str">
        <f>IF(特定項目一覧_30!W19="","",特定項目一覧_30!W19)</f>
        <v/>
      </c>
      <c r="U540" s="22" t="str">
        <f>IF(特定項目一覧_30!X19="","",特定項目一覧_30!X19)</f>
        <v/>
      </c>
      <c r="W540" s="19" t="str">
        <f>IF(入力!$C$4="","",入力!$C$4)</f>
        <v>2016.01.01</v>
      </c>
      <c r="X540" s="30" t="str">
        <f>E540</f>
        <v/>
      </c>
      <c r="Y540" s="30" t="str">
        <f>G540</f>
        <v/>
      </c>
      <c r="Z540" s="30" t="str">
        <f>I540</f>
        <v/>
      </c>
      <c r="AA540" s="30" t="str">
        <f>K540</f>
        <v/>
      </c>
      <c r="AB540" s="30" t="str">
        <f>M540</f>
        <v/>
      </c>
      <c r="AC540" s="30" t="str">
        <f>O540</f>
        <v/>
      </c>
      <c r="AD540" s="30" t="str">
        <f>Q540</f>
        <v/>
      </c>
      <c r="AE540" s="30" t="str">
        <f>S540</f>
        <v/>
      </c>
    </row>
    <row r="541" spans="1:31">
      <c r="A541" s="66"/>
      <c r="B541" s="67"/>
      <c r="C541" s="68"/>
      <c r="D541" s="69"/>
      <c r="E541" s="70"/>
      <c r="F541" s="71"/>
      <c r="G541" s="72"/>
      <c r="H541" s="73"/>
      <c r="I541" s="70"/>
      <c r="J541" s="71"/>
      <c r="K541" s="72"/>
      <c r="L541" s="69"/>
      <c r="M541" s="70"/>
      <c r="N541" s="71"/>
      <c r="O541" s="72"/>
      <c r="P541" s="69"/>
      <c r="Q541" s="70"/>
      <c r="R541" s="67"/>
      <c r="S541" s="72"/>
      <c r="T541" s="73"/>
      <c r="U541" s="72"/>
      <c r="W541" s="19"/>
      <c r="X541" s="23"/>
      <c r="Y541" s="289"/>
      <c r="Z541" s="23"/>
      <c r="AA541" s="23"/>
      <c r="AB541" s="23"/>
      <c r="AC541" s="23"/>
      <c r="AD541" s="23"/>
      <c r="AE541" s="23"/>
    </row>
    <row r="542" spans="1:31">
      <c r="A542" s="74"/>
      <c r="B542" s="67"/>
      <c r="C542" s="72"/>
      <c r="D542" s="71"/>
      <c r="E542" s="72"/>
      <c r="F542" s="71"/>
      <c r="G542" s="72"/>
      <c r="H542" s="67"/>
      <c r="I542" s="72"/>
      <c r="J542" s="71"/>
      <c r="K542" s="72"/>
      <c r="L542" s="71"/>
      <c r="M542" s="72"/>
      <c r="N542" s="71"/>
      <c r="O542" s="72"/>
      <c r="P542" s="71"/>
      <c r="Q542" s="72"/>
      <c r="R542" s="67"/>
      <c r="S542" s="72"/>
      <c r="T542" s="67"/>
      <c r="U542" s="72"/>
      <c r="W542" s="19"/>
      <c r="X542" s="23"/>
      <c r="Y542" s="23"/>
      <c r="Z542" s="23"/>
      <c r="AA542" s="23"/>
      <c r="AB542" s="23"/>
      <c r="AC542" s="23"/>
      <c r="AD542" s="23"/>
      <c r="AE542" s="23"/>
    </row>
    <row r="543" spans="1:31">
      <c r="A543" s="74"/>
      <c r="B543" s="75"/>
      <c r="C543" s="76"/>
      <c r="D543" s="71"/>
      <c r="E543" s="70"/>
      <c r="F543" s="71"/>
      <c r="G543" s="72"/>
      <c r="H543" s="73"/>
      <c r="I543" s="70"/>
      <c r="J543" s="71"/>
      <c r="K543" s="72"/>
      <c r="L543" s="69"/>
      <c r="M543" s="70"/>
      <c r="N543" s="71"/>
      <c r="O543" s="72"/>
      <c r="P543" s="69"/>
      <c r="Q543" s="70"/>
      <c r="R543" s="67"/>
      <c r="S543" s="72"/>
      <c r="T543" s="73"/>
      <c r="U543" s="72"/>
      <c r="X543" s="25"/>
      <c r="Y543" s="25"/>
      <c r="Z543" s="25"/>
      <c r="AA543" s="25"/>
      <c r="AB543" s="25"/>
      <c r="AC543" s="25"/>
      <c r="AD543" s="25"/>
      <c r="AE543" s="25"/>
    </row>
    <row r="544" spans="1:31">
      <c r="A544" s="15"/>
      <c r="B544" s="15"/>
      <c r="C544" s="15"/>
      <c r="D544" s="15"/>
      <c r="E544" s="15"/>
      <c r="F544" s="15"/>
      <c r="G544" s="15"/>
      <c r="H544" s="15"/>
      <c r="I544" s="15"/>
      <c r="J544" s="15"/>
      <c r="K544" s="15"/>
      <c r="L544" s="15"/>
      <c r="M544" s="15"/>
      <c r="N544" s="15"/>
      <c r="O544" s="15"/>
      <c r="P544" s="15"/>
      <c r="Q544" s="15"/>
      <c r="R544" s="15"/>
      <c r="S544" s="15"/>
      <c r="T544" s="15"/>
      <c r="U544" s="15"/>
      <c r="X544" s="25"/>
      <c r="Y544" s="25"/>
      <c r="Z544" s="25"/>
      <c r="AA544" s="25"/>
      <c r="AB544" s="25"/>
      <c r="AC544" s="25"/>
      <c r="AD544" s="25"/>
      <c r="AE544" s="25"/>
    </row>
    <row r="545" spans="1:31">
      <c r="A545" s="6"/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X545" s="25"/>
      <c r="Y545" s="25"/>
      <c r="Z545" s="25"/>
      <c r="AA545" s="25"/>
      <c r="AB545" s="25"/>
      <c r="AC545" s="25"/>
      <c r="AD545" s="25"/>
      <c r="AE545" s="25"/>
    </row>
    <row r="546" spans="1:31">
      <c r="A546" s="6"/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X546" s="25"/>
      <c r="Y546" s="25"/>
      <c r="Z546" s="25"/>
      <c r="AA546" s="25"/>
      <c r="AB546" s="25"/>
      <c r="AC546" s="25"/>
      <c r="AD546" s="25"/>
      <c r="AE546" s="25"/>
    </row>
    <row r="547" spans="1:31">
      <c r="A547" s="6"/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16"/>
      <c r="N547" s="6"/>
      <c r="O547" s="6"/>
      <c r="P547" s="6"/>
      <c r="Q547" s="6"/>
      <c r="R547" s="6"/>
      <c r="S547" s="6"/>
      <c r="T547" s="6"/>
      <c r="U547" s="6"/>
      <c r="X547" s="25"/>
      <c r="Y547" s="25"/>
      <c r="Z547" s="25"/>
      <c r="AA547" s="25"/>
      <c r="AB547" s="25"/>
      <c r="AC547" s="25"/>
      <c r="AD547" s="25"/>
      <c r="AE547" s="25"/>
    </row>
    <row r="548" spans="1:31">
      <c r="A548" s="6"/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X548" s="25"/>
      <c r="Y548" s="25"/>
      <c r="Z548" s="25"/>
      <c r="AA548" s="25"/>
      <c r="AB548" s="25"/>
      <c r="AC548" s="25"/>
      <c r="AD548" s="25"/>
      <c r="AE548" s="25"/>
    </row>
    <row r="549" spans="1:31">
      <c r="A549" s="6"/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X549" s="25"/>
      <c r="Y549" s="25"/>
      <c r="Z549" s="25"/>
      <c r="AA549" s="25"/>
      <c r="AB549" s="25"/>
      <c r="AC549" s="25"/>
      <c r="AD549" s="25"/>
      <c r="AE549" s="25"/>
    </row>
    <row r="550" spans="1:31">
      <c r="A550" s="6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X550" s="25"/>
      <c r="Y550" s="25"/>
      <c r="Z550" s="25"/>
      <c r="AA550" s="25"/>
      <c r="AB550" s="25"/>
      <c r="AC550" s="25"/>
      <c r="AD550" s="25"/>
      <c r="AE550" s="25"/>
    </row>
    <row r="551" spans="1:31">
      <c r="A551" s="6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X551" s="25"/>
      <c r="Y551" s="25"/>
      <c r="Z551" s="25"/>
      <c r="AA551" s="25"/>
      <c r="AB551" s="25"/>
      <c r="AC551" s="25"/>
      <c r="AD551" s="25"/>
      <c r="AE551" s="25"/>
    </row>
    <row r="552" spans="1:31">
      <c r="A552" s="6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X552" s="25"/>
      <c r="Y552" s="25"/>
      <c r="Z552" s="25"/>
      <c r="AA552" s="25"/>
      <c r="AB552" s="25"/>
      <c r="AC552" s="25"/>
      <c r="AD552" s="25"/>
      <c r="AE552" s="25"/>
    </row>
    <row r="553" spans="1:31">
      <c r="A553" s="6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X553" s="12" t="s">
        <v>21</v>
      </c>
      <c r="Y553" s="12" t="s">
        <v>78</v>
      </c>
      <c r="Z553" s="12" t="s">
        <v>22</v>
      </c>
      <c r="AA553" s="25"/>
      <c r="AB553" s="25"/>
      <c r="AC553" s="25"/>
      <c r="AD553" s="25"/>
      <c r="AE553" s="25"/>
    </row>
    <row r="554" spans="1:31">
      <c r="A554" s="6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W554" s="19" t="str">
        <f>IF(入力!$C$4="","",入力!$C$4)</f>
        <v>2016.01.01</v>
      </c>
      <c r="X554" s="24" t="str">
        <f>IF(特定項目一覧_30!AL19="","",特定項目一覧_30!AL19)</f>
        <v/>
      </c>
      <c r="Y554" s="31" t="str">
        <f>IF(特定項目一覧_30!AK19="","",特定項目一覧_30!AK19)</f>
        <v/>
      </c>
      <c r="Z554" s="32" t="str">
        <f>IF(特定項目一覧_30!AM19="","",特定項目一覧_30!AM19)</f>
        <v/>
      </c>
      <c r="AA554" s="25"/>
      <c r="AB554" s="25"/>
      <c r="AC554" s="25"/>
      <c r="AD554" s="25"/>
      <c r="AE554" s="25"/>
    </row>
    <row r="555" spans="1:31">
      <c r="A555" s="6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W555" s="19"/>
      <c r="X555" s="24"/>
      <c r="Y555" s="24"/>
      <c r="Z555" s="24"/>
      <c r="AA555" s="25"/>
      <c r="AB555" s="25"/>
      <c r="AC555" s="25"/>
      <c r="AD555" s="25"/>
      <c r="AE555" s="25"/>
    </row>
    <row r="556" spans="1:31">
      <c r="A556" s="6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W556" s="19"/>
      <c r="X556" s="34"/>
      <c r="Y556" s="34"/>
      <c r="Z556" s="35"/>
      <c r="AA556" s="25"/>
      <c r="AB556" s="25"/>
      <c r="AC556" s="25"/>
      <c r="AD556" s="25"/>
      <c r="AE556" s="25"/>
    </row>
    <row r="557" spans="1:31">
      <c r="A557" s="6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X557" s="25"/>
      <c r="Y557" s="25"/>
      <c r="Z557" s="25"/>
      <c r="AA557" s="25"/>
      <c r="AB557" s="25"/>
      <c r="AC557" s="25"/>
      <c r="AD557" s="25"/>
      <c r="AE557" s="25"/>
    </row>
    <row r="558" spans="1:31">
      <c r="A558" s="6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X558" s="25"/>
      <c r="Y558" s="25"/>
      <c r="Z558" s="25"/>
      <c r="AA558" s="25"/>
      <c r="AB558" s="25"/>
      <c r="AC558" s="25"/>
      <c r="AD558" s="25"/>
      <c r="AE558" s="25"/>
    </row>
    <row r="559" spans="1:31">
      <c r="A559" s="6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X559" s="25"/>
      <c r="Y559" s="25"/>
      <c r="Z559" s="25"/>
      <c r="AA559" s="25"/>
      <c r="AB559" s="25"/>
      <c r="AC559" s="25"/>
      <c r="AD559" s="25"/>
      <c r="AE559" s="25"/>
    </row>
    <row r="560" spans="1:31">
      <c r="A560" s="6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X560" s="25"/>
      <c r="Y560" s="25"/>
      <c r="Z560" s="25"/>
      <c r="AA560" s="25"/>
      <c r="AB560" s="25"/>
      <c r="AC560" s="25"/>
      <c r="AD560" s="25"/>
      <c r="AE560" s="25"/>
    </row>
    <row r="561" spans="1:31">
      <c r="A561" s="6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X561" s="25"/>
      <c r="Y561" s="25"/>
      <c r="Z561" s="25"/>
      <c r="AA561" s="25"/>
      <c r="AB561" s="25"/>
      <c r="AC561" s="25"/>
      <c r="AD561" s="25"/>
      <c r="AE561" s="25"/>
    </row>
    <row r="562" spans="1:31">
      <c r="A562" s="6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X562" s="25"/>
      <c r="Y562" s="25"/>
      <c r="Z562" s="25"/>
      <c r="AA562" s="25"/>
      <c r="AB562" s="25"/>
      <c r="AC562" s="25"/>
      <c r="AD562" s="25"/>
      <c r="AE562" s="25"/>
    </row>
    <row r="563" spans="1:31">
      <c r="A563" s="6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X563" s="25"/>
      <c r="Y563" s="25"/>
      <c r="Z563" s="25"/>
      <c r="AA563" s="25"/>
      <c r="AB563" s="25"/>
      <c r="AC563" s="25"/>
      <c r="AD563" s="25"/>
      <c r="AE563" s="25"/>
    </row>
    <row r="564" spans="1:31">
      <c r="A564" s="6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X564" s="25"/>
      <c r="Y564" s="25"/>
      <c r="Z564" s="25"/>
      <c r="AA564" s="25"/>
      <c r="AB564" s="25"/>
      <c r="AC564" s="25"/>
      <c r="AD564" s="25"/>
      <c r="AE564" s="25"/>
    </row>
    <row r="565" spans="1:31">
      <c r="A565" s="6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X565" s="25"/>
      <c r="Y565" s="25"/>
      <c r="Z565" s="25"/>
      <c r="AA565" s="25"/>
      <c r="AB565" s="25"/>
      <c r="AC565" s="25"/>
      <c r="AD565" s="25"/>
      <c r="AE565" s="25"/>
    </row>
    <row r="566" spans="1:31">
      <c r="A566" s="6"/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X566" s="25"/>
      <c r="Y566" s="25"/>
      <c r="Z566" s="25"/>
      <c r="AA566" s="25"/>
      <c r="AB566" s="25"/>
      <c r="AC566" s="25"/>
      <c r="AD566" s="25"/>
      <c r="AE566" s="25"/>
    </row>
    <row r="567" spans="1:31">
      <c r="A567" s="6"/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X567" s="25" t="s">
        <v>270</v>
      </c>
      <c r="Y567" s="25"/>
      <c r="Z567" s="25"/>
      <c r="AA567" s="25"/>
      <c r="AB567" s="25"/>
      <c r="AC567" s="25"/>
      <c r="AD567" s="25"/>
      <c r="AE567" s="25"/>
    </row>
    <row r="568" spans="1:31">
      <c r="X568" s="458" t="str">
        <f>IF(全体項目一覧_30!AN77="","",全体項目一覧_30!AN77)</f>
        <v/>
      </c>
      <c r="Y568" s="25"/>
      <c r="Z568" s="25"/>
      <c r="AA568" s="25"/>
      <c r="AB568" s="25"/>
      <c r="AC568" s="25"/>
      <c r="AD568" s="25"/>
      <c r="AE568" s="25"/>
    </row>
    <row r="569" spans="1:31">
      <c r="X569" s="25"/>
      <c r="Y569" s="25"/>
      <c r="Z569" s="25"/>
      <c r="AA569" s="25"/>
      <c r="AB569" s="25"/>
      <c r="AC569" s="25"/>
      <c r="AD569" s="25"/>
      <c r="AE569" s="25"/>
    </row>
    <row r="570" spans="1:31">
      <c r="X570" s="25"/>
      <c r="Y570" s="25"/>
      <c r="Z570" s="25"/>
      <c r="AA570" s="25"/>
      <c r="AB570" s="25"/>
      <c r="AC570" s="25"/>
      <c r="AD570" s="25"/>
      <c r="AE570" s="25"/>
    </row>
    <row r="571" spans="1:31">
      <c r="A571" s="675"/>
      <c r="B571" s="676"/>
      <c r="C571" s="676"/>
      <c r="D571" s="676"/>
      <c r="E571" s="676"/>
      <c r="F571" s="676"/>
      <c r="G571" s="676"/>
      <c r="H571" s="676"/>
      <c r="I571" s="676"/>
      <c r="J571" s="676"/>
      <c r="K571" s="677"/>
      <c r="L571" s="12" t="s">
        <v>18</v>
      </c>
      <c r="M571" s="669" t="s">
        <v>29</v>
      </c>
      <c r="N571" s="669"/>
      <c r="O571" s="669"/>
      <c r="P571" s="669"/>
      <c r="Q571" s="669"/>
      <c r="R571" s="669"/>
      <c r="S571" s="669"/>
      <c r="T571" s="670" t="s">
        <v>269</v>
      </c>
      <c r="U571" s="670"/>
      <c r="X571" s="12"/>
      <c r="Y571" s="150"/>
      <c r="Z571" s="150"/>
      <c r="AA571" s="150"/>
      <c r="AB571" s="150"/>
      <c r="AC571" s="150"/>
      <c r="AD571" s="150"/>
      <c r="AE571" s="150"/>
    </row>
    <row r="572" spans="1:31">
      <c r="A572" s="678"/>
      <c r="B572" s="679"/>
      <c r="C572" s="679"/>
      <c r="D572" s="679"/>
      <c r="E572" s="679"/>
      <c r="F572" s="679"/>
      <c r="G572" s="679"/>
      <c r="H572" s="679"/>
      <c r="I572" s="679"/>
      <c r="J572" s="679"/>
      <c r="K572" s="680"/>
      <c r="L572" s="12" t="s">
        <v>18</v>
      </c>
      <c r="M572" s="665" t="s">
        <v>30</v>
      </c>
      <c r="N572" s="665"/>
      <c r="O572" s="665"/>
      <c r="P572" s="665"/>
      <c r="Q572" s="665"/>
      <c r="R572" s="665"/>
      <c r="S572" s="665"/>
      <c r="T572" s="666" t="str">
        <f>X568</f>
        <v/>
      </c>
      <c r="U572" s="667"/>
      <c r="X572" s="12"/>
      <c r="Y572" s="151"/>
      <c r="Z572" s="151"/>
      <c r="AA572" s="151"/>
      <c r="AB572" s="151"/>
      <c r="AC572" s="151"/>
      <c r="AD572" s="151"/>
      <c r="AE572" s="151"/>
    </row>
    <row r="573" spans="1:31" ht="14.25">
      <c r="A573" s="691" t="str">
        <f>$A$40</f>
        <v>フォーマット作成者　：　Komuro Consulting Group　小室匡史</v>
      </c>
      <c r="B573" s="691"/>
      <c r="C573" s="691"/>
      <c r="D573" s="691"/>
      <c r="E573" s="691"/>
      <c r="F573" s="691"/>
      <c r="G573" s="691"/>
      <c r="H573" s="691"/>
      <c r="I573" s="691"/>
      <c r="J573" s="691"/>
      <c r="K573" s="691"/>
      <c r="L573" s="411" t="s">
        <v>18</v>
      </c>
      <c r="M573" s="668" t="s">
        <v>90</v>
      </c>
      <c r="N573" s="668"/>
      <c r="O573" s="668"/>
      <c r="P573" s="668"/>
      <c r="Q573" s="668"/>
      <c r="R573" s="668"/>
      <c r="S573" s="668"/>
      <c r="T573" s="667"/>
      <c r="U573" s="667"/>
      <c r="X573" s="12"/>
      <c r="Y573" s="152"/>
      <c r="Z573" s="152"/>
      <c r="AA573" s="152"/>
      <c r="AB573" s="152"/>
      <c r="AC573" s="152"/>
      <c r="AD573" s="152"/>
      <c r="AE573" s="152"/>
    </row>
    <row r="575" spans="1:31" ht="30" customHeight="1">
      <c r="A575" s="671" t="str">
        <f>$A$1</f>
        <v>●●チームバレーボール体力指数　レーダーチャート</v>
      </c>
      <c r="B575" s="671"/>
      <c r="C575" s="671"/>
      <c r="D575" s="671"/>
      <c r="E575" s="671"/>
      <c r="F575" s="671"/>
      <c r="G575" s="671"/>
      <c r="H575" s="671"/>
      <c r="I575" s="671"/>
      <c r="J575" s="671"/>
      <c r="K575" s="671"/>
      <c r="L575" s="671"/>
      <c r="M575" s="671"/>
      <c r="N575" s="671"/>
      <c r="O575" s="671"/>
      <c r="P575" s="671"/>
      <c r="Q575" s="671"/>
      <c r="R575" s="671"/>
      <c r="S575" s="671"/>
      <c r="T575" s="671"/>
      <c r="U575" s="671"/>
      <c r="X575" s="25"/>
      <c r="Y575" s="25"/>
      <c r="Z575" s="25"/>
      <c r="AA575" s="25"/>
      <c r="AB575" s="25"/>
      <c r="AC575" s="25"/>
      <c r="AD575" s="25"/>
      <c r="AE575" s="25"/>
    </row>
    <row r="576" spans="1:31" ht="22.5" customHeight="1">
      <c r="A576" s="10" t="s">
        <v>10</v>
      </c>
      <c r="B576" s="672" t="str">
        <f>IF(表示変換!B20="","",表示変換!B20)</f>
        <v/>
      </c>
      <c r="C576" s="672"/>
      <c r="D576" s="9"/>
      <c r="E576" s="10" t="s">
        <v>11</v>
      </c>
      <c r="F576" s="673" t="str">
        <f>IF(表示変換!I20="","",表示変換!I20)</f>
        <v/>
      </c>
      <c r="G576" s="673"/>
      <c r="H576" s="13" t="s">
        <v>12</v>
      </c>
      <c r="I576" s="14"/>
      <c r="J576" s="13" t="s">
        <v>13</v>
      </c>
      <c r="K576" s="673" t="str">
        <f>IF(表示変換!J20="","",表示変換!J20)</f>
        <v/>
      </c>
      <c r="L576" s="673"/>
      <c r="M576" s="10" t="s">
        <v>14</v>
      </c>
      <c r="N576" s="6"/>
      <c r="O576" s="672" t="s">
        <v>15</v>
      </c>
      <c r="P576" s="672"/>
      <c r="Q576" s="672" t="str">
        <f>IF(表示変換!H20="","",表示変換!H20)</f>
        <v/>
      </c>
      <c r="R576" s="672"/>
      <c r="S576" s="674" t="str">
        <f>IF(入力!$C$4="","",入力!$C$4)</f>
        <v>2016.01.01</v>
      </c>
      <c r="T576" s="674"/>
      <c r="U576" s="9" t="s">
        <v>84</v>
      </c>
      <c r="X576" s="25"/>
      <c r="Y576" s="25"/>
      <c r="Z576" s="25"/>
      <c r="AA576" s="25"/>
      <c r="AB576" s="25"/>
      <c r="AC576" s="25"/>
      <c r="AD576" s="25"/>
      <c r="AE576" s="25"/>
    </row>
    <row r="577" spans="1:31" ht="12" customHeight="1">
      <c r="A577" s="6"/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X577" s="25"/>
      <c r="Y577" s="25"/>
      <c r="Z577" s="25"/>
      <c r="AA577" s="25"/>
      <c r="AB577" s="25"/>
      <c r="AC577" s="25"/>
      <c r="AD577" s="25"/>
      <c r="AE577" s="25"/>
    </row>
    <row r="578" spans="1:31" ht="22.5" customHeight="1">
      <c r="A578" s="685" t="s">
        <v>5</v>
      </c>
      <c r="B578" s="688" t="s">
        <v>6</v>
      </c>
      <c r="C578" s="692" t="s">
        <v>0</v>
      </c>
      <c r="D578" s="683" t="s">
        <v>31</v>
      </c>
      <c r="E578" s="684"/>
      <c r="F578" s="683" t="s">
        <v>43</v>
      </c>
      <c r="G578" s="684"/>
      <c r="H578" s="683" t="s">
        <v>297</v>
      </c>
      <c r="I578" s="684"/>
      <c r="J578" s="683" t="s">
        <v>27</v>
      </c>
      <c r="K578" s="684"/>
      <c r="L578" s="681" t="s">
        <v>44</v>
      </c>
      <c r="M578" s="682"/>
      <c r="N578" s="681" t="s">
        <v>45</v>
      </c>
      <c r="O578" s="682"/>
      <c r="P578" s="681" t="s">
        <v>28</v>
      </c>
      <c r="Q578" s="682"/>
      <c r="R578" s="683" t="s">
        <v>32</v>
      </c>
      <c r="S578" s="684"/>
      <c r="T578" s="156" t="s">
        <v>1</v>
      </c>
      <c r="U578" s="157" t="s">
        <v>2</v>
      </c>
      <c r="X578" s="25"/>
      <c r="Y578" s="25"/>
      <c r="Z578" s="25"/>
      <c r="AA578" s="25"/>
      <c r="AB578" s="25"/>
      <c r="AC578" s="25"/>
      <c r="AD578" s="25"/>
      <c r="AE578" s="25"/>
    </row>
    <row r="579" spans="1:31">
      <c r="A579" s="686"/>
      <c r="B579" s="689"/>
      <c r="C579" s="693"/>
      <c r="D579" s="1" t="s">
        <v>3</v>
      </c>
      <c r="E579" s="3" t="s">
        <v>4</v>
      </c>
      <c r="F579" s="1" t="s">
        <v>3</v>
      </c>
      <c r="G579" s="3" t="s">
        <v>4</v>
      </c>
      <c r="H579" s="1" t="s">
        <v>3</v>
      </c>
      <c r="I579" s="3" t="s">
        <v>4</v>
      </c>
      <c r="J579" s="1" t="s">
        <v>3</v>
      </c>
      <c r="K579" s="3" t="s">
        <v>4</v>
      </c>
      <c r="L579" s="1" t="s">
        <v>3</v>
      </c>
      <c r="M579" s="3" t="s">
        <v>4</v>
      </c>
      <c r="N579" s="1" t="s">
        <v>3</v>
      </c>
      <c r="O579" s="3" t="s">
        <v>4</v>
      </c>
      <c r="P579" s="1" t="s">
        <v>3</v>
      </c>
      <c r="Q579" s="3" t="s">
        <v>4</v>
      </c>
      <c r="R579" s="1" t="s">
        <v>3</v>
      </c>
      <c r="S579" s="3" t="s">
        <v>4</v>
      </c>
      <c r="T579" s="7"/>
      <c r="U579" s="8"/>
      <c r="X579" s="25"/>
      <c r="Y579" s="25"/>
      <c r="Z579" s="25"/>
      <c r="AA579" s="25"/>
      <c r="AB579" s="25"/>
      <c r="AC579" s="25"/>
      <c r="AD579" s="25"/>
      <c r="AE579" s="25"/>
    </row>
    <row r="580" spans="1:31">
      <c r="A580" s="687"/>
      <c r="B580" s="690"/>
      <c r="C580" s="694"/>
      <c r="D580" s="2" t="str">
        <f>IF(表示変換!$N$5="","",表示変換!$N$5)</f>
        <v>sec</v>
      </c>
      <c r="E580" s="4" t="s">
        <v>7</v>
      </c>
      <c r="F580" s="2" t="str">
        <f>IF(表示変換!$O$5="","",表示変換!$O$5)</f>
        <v>sec</v>
      </c>
      <c r="G580" s="4" t="s">
        <v>7</v>
      </c>
      <c r="H580" s="2" t="str">
        <f>IF(表示変換!$P$5="","",表示変換!$P$5)</f>
        <v>m</v>
      </c>
      <c r="I580" s="4" t="s">
        <v>7</v>
      </c>
      <c r="J580" s="2" t="str">
        <f>IF(表示変換!$Q$5="","",表示変換!$Q$5)</f>
        <v>cm</v>
      </c>
      <c r="K580" s="4" t="s">
        <v>7</v>
      </c>
      <c r="L580" s="2" t="str">
        <f>IF(表示変換!$R$5="","",表示変換!$R$5)</f>
        <v>cm</v>
      </c>
      <c r="M580" s="4" t="s">
        <v>7</v>
      </c>
      <c r="N580" s="2" t="str">
        <f>IF(表示変換!$S$5="","",表示変換!$S$5)</f>
        <v>m</v>
      </c>
      <c r="O580" s="4" t="s">
        <v>7</v>
      </c>
      <c r="P580" s="2" t="str">
        <f>IF(表示変換!$T$5="","",表示変換!$T$5)</f>
        <v>回</v>
      </c>
      <c r="Q580" s="4" t="s">
        <v>7</v>
      </c>
      <c r="R580" s="2" t="str">
        <f>IF(表示変換!$U$5="","",表示変換!$U$5)</f>
        <v>m</v>
      </c>
      <c r="S580" s="4" t="s">
        <v>7</v>
      </c>
      <c r="T580" s="2" t="s">
        <v>8</v>
      </c>
      <c r="U580" s="5" t="s">
        <v>9</v>
      </c>
      <c r="X580" s="26" t="s">
        <v>16</v>
      </c>
      <c r="Y580" s="26" t="s">
        <v>17</v>
      </c>
      <c r="Z580" s="26" t="s">
        <v>276</v>
      </c>
      <c r="AA580" s="26" t="s">
        <v>24</v>
      </c>
      <c r="AB580" s="26" t="s">
        <v>59</v>
      </c>
      <c r="AC580" s="26" t="s">
        <v>51</v>
      </c>
      <c r="AD580" s="26" t="s">
        <v>62</v>
      </c>
      <c r="AE580" s="11" t="s">
        <v>61</v>
      </c>
    </row>
    <row r="581" spans="1:31">
      <c r="A581" s="17" t="str">
        <f>IF(入力!$C$4="","",入力!$C$4)</f>
        <v>2016.01.01</v>
      </c>
      <c r="B581" s="20">
        <f>IF(表示変換!A20="","",表示変換!A20)</f>
        <v>15</v>
      </c>
      <c r="C581" s="18" t="str">
        <f>IF(表示変換!B20="","",表示変換!B20)</f>
        <v/>
      </c>
      <c r="D581" s="21" t="str">
        <f>IF(特定項目一覧_30!G20="","",特定項目一覧_30!G20)</f>
        <v/>
      </c>
      <c r="E581" s="27" t="str">
        <f>IF(特定項目一覧_30!H20="","",特定項目一覧_30!H20)</f>
        <v/>
      </c>
      <c r="F581" s="21" t="str">
        <f>IF(特定項目一覧_30!I20="","",特定項目一覧_30!I20)</f>
        <v/>
      </c>
      <c r="G581" s="22" t="str">
        <f>IF(特定項目一覧_30!J20="","",特定項目一覧_30!J20)</f>
        <v/>
      </c>
      <c r="H581" s="29" t="str">
        <f>IF(特定項目一覧_30!K20="","",特定項目一覧_30!K20)</f>
        <v/>
      </c>
      <c r="I581" s="27" t="str">
        <f>IF(特定項目一覧_30!L20="","",特定項目一覧_30!L20)</f>
        <v/>
      </c>
      <c r="J581" s="20" t="str">
        <f>IF(特定項目一覧_30!M20="","",特定項目一覧_30!M20)</f>
        <v/>
      </c>
      <c r="K581" s="22" t="str">
        <f>IF(特定項目一覧_30!N20="","",特定項目一覧_30!N20)</f>
        <v/>
      </c>
      <c r="L581" s="28" t="str">
        <f>IF(特定項目一覧_30!O20="","",特定項目一覧_30!O20)</f>
        <v/>
      </c>
      <c r="M581" s="27" t="str">
        <f>IF(特定項目一覧_30!P20="","",特定項目一覧_30!P20)</f>
        <v/>
      </c>
      <c r="N581" s="21" t="str">
        <f>IF(特定項目一覧_30!Q20="","",特定項目一覧_30!Q20)</f>
        <v/>
      </c>
      <c r="O581" s="22" t="str">
        <f>IF(特定項目一覧_30!R20="","",特定項目一覧_30!R20)</f>
        <v/>
      </c>
      <c r="P581" s="28" t="str">
        <f>IF(特定項目一覧_30!S20="","",特定項目一覧_30!S20)</f>
        <v/>
      </c>
      <c r="Q581" s="27" t="str">
        <f>IF(特定項目一覧_30!T20="","",特定項目一覧_30!T20)</f>
        <v/>
      </c>
      <c r="R581" s="20" t="str">
        <f>IF(特定項目一覧_30!U20="","",特定項目一覧_30!U20)</f>
        <v/>
      </c>
      <c r="S581" s="22" t="str">
        <f>IF(特定項目一覧_30!V20="","",特定項目一覧_30!V20)</f>
        <v/>
      </c>
      <c r="T581" s="28" t="str">
        <f>IF(特定項目一覧_30!W20="","",特定項目一覧_30!W20)</f>
        <v/>
      </c>
      <c r="U581" s="22" t="str">
        <f>IF(特定項目一覧_30!X20="","",特定項目一覧_30!X20)</f>
        <v/>
      </c>
      <c r="W581" s="19" t="str">
        <f>IF(入力!$C$4="","",入力!$C$4)</f>
        <v>2016.01.01</v>
      </c>
      <c r="X581" s="30" t="str">
        <f>E581</f>
        <v/>
      </c>
      <c r="Y581" s="30" t="str">
        <f>G581</f>
        <v/>
      </c>
      <c r="Z581" s="30" t="str">
        <f>I581</f>
        <v/>
      </c>
      <c r="AA581" s="30" t="str">
        <f>K581</f>
        <v/>
      </c>
      <c r="AB581" s="30" t="str">
        <f>M581</f>
        <v/>
      </c>
      <c r="AC581" s="30" t="str">
        <f>O581</f>
        <v/>
      </c>
      <c r="AD581" s="30" t="str">
        <f>Q581</f>
        <v/>
      </c>
      <c r="AE581" s="30" t="str">
        <f>S581</f>
        <v/>
      </c>
    </row>
    <row r="582" spans="1:31">
      <c r="A582" s="66"/>
      <c r="B582" s="67"/>
      <c r="C582" s="68"/>
      <c r="D582" s="69"/>
      <c r="E582" s="70"/>
      <c r="F582" s="71"/>
      <c r="G582" s="72"/>
      <c r="H582" s="73"/>
      <c r="I582" s="70"/>
      <c r="J582" s="71"/>
      <c r="K582" s="72"/>
      <c r="L582" s="69"/>
      <c r="M582" s="70"/>
      <c r="N582" s="71"/>
      <c r="O582" s="72"/>
      <c r="P582" s="69"/>
      <c r="Q582" s="70"/>
      <c r="R582" s="67"/>
      <c r="S582" s="72"/>
      <c r="T582" s="73"/>
      <c r="U582" s="72"/>
      <c r="W582" s="19"/>
      <c r="X582" s="23"/>
      <c r="Y582" s="23"/>
      <c r="Z582" s="23"/>
      <c r="AA582" s="23"/>
      <c r="AB582" s="23"/>
      <c r="AC582" s="23"/>
      <c r="AD582" s="23"/>
      <c r="AE582" s="23"/>
    </row>
    <row r="583" spans="1:31">
      <c r="A583" s="74"/>
      <c r="B583" s="67"/>
      <c r="C583" s="72"/>
      <c r="D583" s="71"/>
      <c r="E583" s="72"/>
      <c r="F583" s="71"/>
      <c r="G583" s="72"/>
      <c r="H583" s="67"/>
      <c r="I583" s="72"/>
      <c r="J583" s="71"/>
      <c r="K583" s="72"/>
      <c r="L583" s="71"/>
      <c r="M583" s="72"/>
      <c r="N583" s="71"/>
      <c r="O583" s="72"/>
      <c r="P583" s="71"/>
      <c r="Q583" s="72"/>
      <c r="R583" s="67"/>
      <c r="S583" s="72"/>
      <c r="T583" s="67"/>
      <c r="U583" s="72"/>
      <c r="W583" s="19"/>
      <c r="X583" s="23"/>
      <c r="Y583" s="23"/>
      <c r="Z583" s="23"/>
      <c r="AA583" s="23"/>
      <c r="AB583" s="23"/>
      <c r="AC583" s="23"/>
      <c r="AD583" s="23"/>
      <c r="AE583" s="23"/>
    </row>
    <row r="584" spans="1:31">
      <c r="A584" s="74"/>
      <c r="B584" s="75"/>
      <c r="C584" s="76"/>
      <c r="D584" s="71"/>
      <c r="E584" s="70"/>
      <c r="F584" s="71"/>
      <c r="G584" s="72"/>
      <c r="H584" s="73"/>
      <c r="I584" s="70"/>
      <c r="J584" s="71"/>
      <c r="K584" s="72"/>
      <c r="L584" s="69"/>
      <c r="M584" s="70"/>
      <c r="N584" s="71"/>
      <c r="O584" s="72"/>
      <c r="P584" s="69"/>
      <c r="Q584" s="70"/>
      <c r="R584" s="67"/>
      <c r="S584" s="72"/>
      <c r="T584" s="73"/>
      <c r="U584" s="72"/>
      <c r="X584" s="25"/>
      <c r="Y584" s="25"/>
      <c r="Z584" s="25"/>
      <c r="AA584" s="25"/>
      <c r="AB584" s="25"/>
      <c r="AC584" s="25"/>
      <c r="AD584" s="25"/>
      <c r="AE584" s="25"/>
    </row>
    <row r="585" spans="1:31">
      <c r="A585" s="15"/>
      <c r="B585" s="15"/>
      <c r="C585" s="15"/>
      <c r="D585" s="15"/>
      <c r="E585" s="15"/>
      <c r="F585" s="15"/>
      <c r="G585" s="15"/>
      <c r="H585" s="15"/>
      <c r="I585" s="15"/>
      <c r="J585" s="15"/>
      <c r="K585" s="15"/>
      <c r="L585" s="15"/>
      <c r="M585" s="15"/>
      <c r="N585" s="15"/>
      <c r="O585" s="15"/>
      <c r="P585" s="15"/>
      <c r="Q585" s="15"/>
      <c r="R585" s="15"/>
      <c r="S585" s="15"/>
      <c r="T585" s="15"/>
      <c r="U585" s="15"/>
      <c r="X585" s="25"/>
      <c r="Y585" s="25"/>
      <c r="Z585" s="25"/>
      <c r="AA585" s="25"/>
      <c r="AB585" s="25"/>
      <c r="AC585" s="25"/>
      <c r="AD585" s="25"/>
      <c r="AE585" s="25"/>
    </row>
    <row r="586" spans="1:31">
      <c r="A586" s="6"/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X586" s="25"/>
      <c r="Y586" s="25"/>
      <c r="Z586" s="25"/>
      <c r="AA586" s="25"/>
      <c r="AB586" s="25"/>
      <c r="AC586" s="25"/>
      <c r="AD586" s="25"/>
      <c r="AE586" s="25"/>
    </row>
    <row r="587" spans="1:31">
      <c r="A587" s="6"/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X587" s="25"/>
      <c r="Y587" s="25"/>
      <c r="Z587" s="25"/>
      <c r="AA587" s="25"/>
      <c r="AB587" s="25"/>
      <c r="AC587" s="25"/>
      <c r="AD587" s="25"/>
      <c r="AE587" s="25"/>
    </row>
    <row r="588" spans="1:31">
      <c r="A588" s="6"/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16"/>
      <c r="N588" s="6"/>
      <c r="O588" s="6"/>
      <c r="P588" s="6"/>
      <c r="Q588" s="6"/>
      <c r="R588" s="6"/>
      <c r="S588" s="6"/>
      <c r="T588" s="6"/>
      <c r="U588" s="6"/>
      <c r="X588" s="25"/>
      <c r="Y588" s="25"/>
      <c r="Z588" s="25"/>
      <c r="AA588" s="25"/>
      <c r="AB588" s="25"/>
      <c r="AC588" s="25"/>
      <c r="AD588" s="25"/>
      <c r="AE588" s="25"/>
    </row>
    <row r="589" spans="1:31">
      <c r="A589" s="6"/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X589" s="25"/>
      <c r="Y589" s="25"/>
      <c r="Z589" s="25"/>
      <c r="AA589" s="25"/>
      <c r="AB589" s="25"/>
      <c r="AC589" s="25"/>
      <c r="AD589" s="25"/>
      <c r="AE589" s="25"/>
    </row>
    <row r="590" spans="1:31">
      <c r="A590" s="6"/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X590" s="25"/>
      <c r="Y590" s="25"/>
      <c r="Z590" s="25"/>
      <c r="AA590" s="25"/>
      <c r="AB590" s="25"/>
      <c r="AC590" s="25"/>
      <c r="AD590" s="25"/>
      <c r="AE590" s="25"/>
    </row>
    <row r="591" spans="1:31">
      <c r="A591" s="6"/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X591" s="25"/>
      <c r="Y591" s="25"/>
      <c r="Z591" s="25"/>
      <c r="AA591" s="25"/>
      <c r="AB591" s="25"/>
      <c r="AC591" s="25"/>
      <c r="AD591" s="25"/>
      <c r="AE591" s="25"/>
    </row>
    <row r="592" spans="1:31">
      <c r="A592" s="6"/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X592" s="25"/>
      <c r="Y592" s="25"/>
      <c r="Z592" s="25"/>
      <c r="AA592" s="25"/>
      <c r="AB592" s="25"/>
      <c r="AC592" s="25"/>
      <c r="AD592" s="25"/>
      <c r="AE592" s="25"/>
    </row>
    <row r="593" spans="1:31">
      <c r="A593" s="6"/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X593" s="25"/>
      <c r="Y593" s="25"/>
      <c r="Z593" s="25"/>
      <c r="AA593" s="25"/>
      <c r="AB593" s="25"/>
      <c r="AC593" s="25"/>
      <c r="AD593" s="25"/>
      <c r="AE593" s="25"/>
    </row>
    <row r="594" spans="1:31">
      <c r="A594" s="6"/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X594" s="12" t="s">
        <v>21</v>
      </c>
      <c r="Y594" s="12" t="s">
        <v>78</v>
      </c>
      <c r="Z594" s="12" t="s">
        <v>22</v>
      </c>
      <c r="AA594" s="25"/>
      <c r="AB594" s="25"/>
      <c r="AC594" s="25"/>
      <c r="AD594" s="25"/>
      <c r="AE594" s="25"/>
    </row>
    <row r="595" spans="1:31">
      <c r="A595" s="6"/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W595" s="19" t="str">
        <f>IF(入力!$C$4="","",入力!$C$4)</f>
        <v>2016.01.01</v>
      </c>
      <c r="X595" s="24" t="str">
        <f>IF(特定項目一覧_30!AL20="","",特定項目一覧_30!AL20)</f>
        <v/>
      </c>
      <c r="Y595" s="31" t="str">
        <f>IF(特定項目一覧_30!AK20="","",特定項目一覧_30!AK20)</f>
        <v/>
      </c>
      <c r="Z595" s="32" t="str">
        <f>IF(特定項目一覧_30!AM20="","",特定項目一覧_30!AM20)</f>
        <v/>
      </c>
      <c r="AA595" s="25"/>
      <c r="AB595" s="25"/>
      <c r="AC595" s="25"/>
      <c r="AD595" s="25"/>
      <c r="AE595" s="25"/>
    </row>
    <row r="596" spans="1:31">
      <c r="A596" s="6"/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W596" s="19"/>
      <c r="X596" s="24"/>
      <c r="Y596" s="24"/>
      <c r="Z596" s="24"/>
      <c r="AA596" s="25"/>
      <c r="AB596" s="25"/>
      <c r="AC596" s="25"/>
      <c r="AD596" s="25"/>
      <c r="AE596" s="25"/>
    </row>
    <row r="597" spans="1:31">
      <c r="A597" s="6"/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W597" s="19"/>
      <c r="X597" s="34"/>
      <c r="Y597" s="34"/>
      <c r="Z597" s="35"/>
      <c r="AA597" s="25"/>
      <c r="AB597" s="25"/>
      <c r="AC597" s="25"/>
      <c r="AD597" s="25"/>
      <c r="AE597" s="25"/>
    </row>
    <row r="598" spans="1:31">
      <c r="A598" s="6"/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X598" s="25"/>
      <c r="Y598" s="25"/>
      <c r="Z598" s="25"/>
      <c r="AA598" s="25"/>
      <c r="AB598" s="25"/>
      <c r="AC598" s="25"/>
      <c r="AD598" s="25"/>
      <c r="AE598" s="25"/>
    </row>
    <row r="599" spans="1:31">
      <c r="A599" s="6"/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X599" s="25"/>
      <c r="Y599" s="25"/>
      <c r="Z599" s="25"/>
      <c r="AA599" s="25"/>
      <c r="AB599" s="25"/>
      <c r="AC599" s="25"/>
      <c r="AD599" s="25"/>
      <c r="AE599" s="25"/>
    </row>
    <row r="600" spans="1:31">
      <c r="A600" s="6"/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X600" s="25"/>
      <c r="Y600" s="25"/>
      <c r="Z600" s="25"/>
      <c r="AA600" s="25"/>
      <c r="AB600" s="25"/>
      <c r="AC600" s="25"/>
      <c r="AD600" s="25"/>
      <c r="AE600" s="25"/>
    </row>
    <row r="601" spans="1:31">
      <c r="A601" s="6"/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X601" s="25"/>
      <c r="Y601" s="25"/>
      <c r="Z601" s="25"/>
      <c r="AA601" s="25"/>
      <c r="AB601" s="25"/>
      <c r="AC601" s="25"/>
      <c r="AD601" s="25"/>
      <c r="AE601" s="25"/>
    </row>
    <row r="602" spans="1:31">
      <c r="A602" s="6"/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X602" s="25"/>
      <c r="Y602" s="25"/>
      <c r="Z602" s="25"/>
      <c r="AA602" s="25"/>
      <c r="AB602" s="25"/>
      <c r="AC602" s="25"/>
      <c r="AD602" s="25"/>
      <c r="AE602" s="25"/>
    </row>
    <row r="603" spans="1:31">
      <c r="A603" s="6"/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X603" s="25"/>
      <c r="Y603" s="25"/>
      <c r="Z603" s="25"/>
      <c r="AA603" s="25"/>
      <c r="AB603" s="25"/>
      <c r="AC603" s="25"/>
      <c r="AD603" s="25"/>
      <c r="AE603" s="25"/>
    </row>
    <row r="604" spans="1:31">
      <c r="A604" s="6"/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X604" s="25"/>
      <c r="Y604" s="25"/>
      <c r="Z604" s="25"/>
      <c r="AA604" s="25"/>
      <c r="AB604" s="25"/>
      <c r="AC604" s="25"/>
      <c r="AD604" s="25"/>
      <c r="AE604" s="25"/>
    </row>
    <row r="605" spans="1:31">
      <c r="A605" s="6"/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X605" s="25"/>
      <c r="Y605" s="25"/>
      <c r="Z605" s="25"/>
      <c r="AA605" s="25"/>
      <c r="AB605" s="25"/>
      <c r="AC605" s="25"/>
      <c r="AD605" s="25"/>
      <c r="AE605" s="25"/>
    </row>
    <row r="606" spans="1:31">
      <c r="A606" s="6"/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X606" s="25"/>
      <c r="Y606" s="25"/>
      <c r="Z606" s="25"/>
      <c r="AA606" s="25"/>
      <c r="AB606" s="25"/>
      <c r="AC606" s="25"/>
      <c r="AD606" s="25"/>
      <c r="AE606" s="25"/>
    </row>
    <row r="607" spans="1:31">
      <c r="A607" s="6"/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X607" s="25"/>
      <c r="Y607" s="25"/>
      <c r="Z607" s="25"/>
      <c r="AA607" s="25"/>
      <c r="AB607" s="25"/>
      <c r="AC607" s="25"/>
      <c r="AD607" s="25"/>
      <c r="AE607" s="25"/>
    </row>
    <row r="608" spans="1:31">
      <c r="A608" s="6"/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X608" s="25" t="s">
        <v>270</v>
      </c>
      <c r="Y608" s="25"/>
      <c r="Z608" s="25"/>
      <c r="AA608" s="25"/>
      <c r="AB608" s="25"/>
      <c r="AC608" s="25"/>
      <c r="AD608" s="25"/>
      <c r="AE608" s="25"/>
    </row>
    <row r="609" spans="1:31">
      <c r="X609" s="458" t="str">
        <f>IF(全体項目一覧_30!AN78="","",全体項目一覧_30!AN78)</f>
        <v/>
      </c>
      <c r="Y609" s="25"/>
      <c r="Z609" s="25"/>
      <c r="AA609" s="25"/>
      <c r="AB609" s="25"/>
      <c r="AC609" s="25"/>
      <c r="AD609" s="25"/>
      <c r="AE609" s="25"/>
    </row>
    <row r="610" spans="1:31">
      <c r="X610" s="25"/>
      <c r="Y610" s="25"/>
      <c r="Z610" s="25"/>
      <c r="AA610" s="25"/>
      <c r="AB610" s="25"/>
      <c r="AC610" s="25"/>
      <c r="AD610" s="25"/>
      <c r="AE610" s="25"/>
    </row>
    <row r="611" spans="1:31">
      <c r="X611" s="25"/>
      <c r="Y611" s="25"/>
      <c r="Z611" s="25"/>
      <c r="AA611" s="25"/>
      <c r="AB611" s="25"/>
      <c r="AC611" s="25"/>
      <c r="AD611" s="25"/>
      <c r="AE611" s="25"/>
    </row>
    <row r="612" spans="1:31">
      <c r="A612" s="675"/>
      <c r="B612" s="676"/>
      <c r="C612" s="676"/>
      <c r="D612" s="676"/>
      <c r="E612" s="676"/>
      <c r="F612" s="676"/>
      <c r="G612" s="676"/>
      <c r="H612" s="676"/>
      <c r="I612" s="676"/>
      <c r="J612" s="676"/>
      <c r="K612" s="677"/>
      <c r="L612" s="12" t="s">
        <v>18</v>
      </c>
      <c r="M612" s="669" t="s">
        <v>29</v>
      </c>
      <c r="N612" s="669"/>
      <c r="O612" s="669"/>
      <c r="P612" s="669"/>
      <c r="Q612" s="669"/>
      <c r="R612" s="669"/>
      <c r="S612" s="669"/>
      <c r="T612" s="670" t="s">
        <v>269</v>
      </c>
      <c r="U612" s="670"/>
      <c r="X612" s="12"/>
      <c r="Y612" s="150"/>
      <c r="Z612" s="150"/>
      <c r="AA612" s="150"/>
      <c r="AB612" s="150"/>
      <c r="AC612" s="150"/>
      <c r="AD612" s="150"/>
      <c r="AE612" s="150"/>
    </row>
    <row r="613" spans="1:31">
      <c r="A613" s="678"/>
      <c r="B613" s="679"/>
      <c r="C613" s="679"/>
      <c r="D613" s="679"/>
      <c r="E613" s="679"/>
      <c r="F613" s="679"/>
      <c r="G613" s="679"/>
      <c r="H613" s="679"/>
      <c r="I613" s="679"/>
      <c r="J613" s="679"/>
      <c r="K613" s="680"/>
      <c r="L613" s="12" t="s">
        <v>18</v>
      </c>
      <c r="M613" s="665" t="s">
        <v>30</v>
      </c>
      <c r="N613" s="665"/>
      <c r="O613" s="665"/>
      <c r="P613" s="665"/>
      <c r="Q613" s="665"/>
      <c r="R613" s="665"/>
      <c r="S613" s="665"/>
      <c r="T613" s="666" t="str">
        <f>X609</f>
        <v/>
      </c>
      <c r="U613" s="667"/>
      <c r="X613" s="12"/>
      <c r="Y613" s="151"/>
      <c r="Z613" s="151"/>
      <c r="AA613" s="151"/>
      <c r="AB613" s="151"/>
      <c r="AC613" s="151"/>
      <c r="AD613" s="151"/>
      <c r="AE613" s="151"/>
    </row>
    <row r="614" spans="1:31" ht="14.25">
      <c r="A614" s="691" t="str">
        <f>$A$40</f>
        <v>フォーマット作成者　：　Komuro Consulting Group　小室匡史</v>
      </c>
      <c r="B614" s="691"/>
      <c r="C614" s="691"/>
      <c r="D614" s="691"/>
      <c r="E614" s="691"/>
      <c r="F614" s="691"/>
      <c r="G614" s="691"/>
      <c r="H614" s="691"/>
      <c r="I614" s="691"/>
      <c r="J614" s="691"/>
      <c r="K614" s="691"/>
      <c r="L614" s="411" t="s">
        <v>18</v>
      </c>
      <c r="M614" s="668" t="s">
        <v>90</v>
      </c>
      <c r="N614" s="668"/>
      <c r="O614" s="668"/>
      <c r="P614" s="668"/>
      <c r="Q614" s="668"/>
      <c r="R614" s="668"/>
      <c r="S614" s="668"/>
      <c r="T614" s="667"/>
      <c r="U614" s="667"/>
      <c r="X614" s="12"/>
      <c r="Y614" s="152"/>
      <c r="Z614" s="152"/>
      <c r="AA614" s="152"/>
      <c r="AB614" s="152"/>
      <c r="AC614" s="152"/>
      <c r="AD614" s="152"/>
      <c r="AE614" s="152"/>
    </row>
    <row r="616" spans="1:31" ht="30" customHeight="1">
      <c r="A616" s="671" t="str">
        <f>$A$1</f>
        <v>●●チームバレーボール体力指数　レーダーチャート</v>
      </c>
      <c r="B616" s="671"/>
      <c r="C616" s="671"/>
      <c r="D616" s="671"/>
      <c r="E616" s="671"/>
      <c r="F616" s="671"/>
      <c r="G616" s="671"/>
      <c r="H616" s="671"/>
      <c r="I616" s="671"/>
      <c r="J616" s="671"/>
      <c r="K616" s="671"/>
      <c r="L616" s="671"/>
      <c r="M616" s="671"/>
      <c r="N616" s="671"/>
      <c r="O616" s="671"/>
      <c r="P616" s="671"/>
      <c r="Q616" s="671"/>
      <c r="R616" s="671"/>
      <c r="S616" s="671"/>
      <c r="T616" s="671"/>
      <c r="U616" s="671"/>
      <c r="X616" s="25"/>
      <c r="Y616" s="25"/>
      <c r="Z616" s="25"/>
      <c r="AA616" s="25"/>
      <c r="AB616" s="25"/>
      <c r="AC616" s="25"/>
      <c r="AD616" s="25"/>
      <c r="AE616" s="25"/>
    </row>
    <row r="617" spans="1:31" ht="22.5" customHeight="1">
      <c r="A617" s="10" t="s">
        <v>10</v>
      </c>
      <c r="B617" s="672" t="str">
        <f>IF(表示変換!B21="","",表示変換!B21)</f>
        <v/>
      </c>
      <c r="C617" s="672"/>
      <c r="D617" s="9"/>
      <c r="E617" s="10" t="s">
        <v>11</v>
      </c>
      <c r="F617" s="673" t="str">
        <f>IF(表示変換!I21="","",表示変換!I21)</f>
        <v/>
      </c>
      <c r="G617" s="673"/>
      <c r="H617" s="13" t="s">
        <v>12</v>
      </c>
      <c r="I617" s="14"/>
      <c r="J617" s="13" t="s">
        <v>13</v>
      </c>
      <c r="K617" s="673" t="str">
        <f>IF(表示変換!J21="","",表示変換!J21)</f>
        <v/>
      </c>
      <c r="L617" s="673"/>
      <c r="M617" s="10" t="s">
        <v>14</v>
      </c>
      <c r="N617" s="6"/>
      <c r="O617" s="672" t="s">
        <v>15</v>
      </c>
      <c r="P617" s="672"/>
      <c r="Q617" s="672" t="str">
        <f>IF(表示変換!H21="","",表示変換!H21)</f>
        <v/>
      </c>
      <c r="R617" s="672"/>
      <c r="S617" s="674" t="str">
        <f>IF(入力!$C$4="","",入力!$C$4)</f>
        <v>2016.01.01</v>
      </c>
      <c r="T617" s="674"/>
      <c r="U617" s="9" t="s">
        <v>84</v>
      </c>
      <c r="X617" s="25"/>
      <c r="Y617" s="25"/>
      <c r="Z617" s="25"/>
      <c r="AA617" s="25"/>
      <c r="AB617" s="25"/>
      <c r="AC617" s="25"/>
      <c r="AD617" s="25"/>
      <c r="AE617" s="25"/>
    </row>
    <row r="618" spans="1:31" ht="12" customHeight="1">
      <c r="A618" s="6"/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X618" s="25"/>
      <c r="Y618" s="25"/>
      <c r="Z618" s="25"/>
      <c r="AA618" s="25"/>
      <c r="AB618" s="25"/>
      <c r="AC618" s="25"/>
      <c r="AD618" s="25"/>
      <c r="AE618" s="25"/>
    </row>
    <row r="619" spans="1:31" ht="22.5" customHeight="1">
      <c r="A619" s="685" t="s">
        <v>5</v>
      </c>
      <c r="B619" s="688" t="s">
        <v>6</v>
      </c>
      <c r="C619" s="692" t="s">
        <v>0</v>
      </c>
      <c r="D619" s="683" t="s">
        <v>31</v>
      </c>
      <c r="E619" s="684"/>
      <c r="F619" s="683" t="s">
        <v>43</v>
      </c>
      <c r="G619" s="684"/>
      <c r="H619" s="683" t="s">
        <v>297</v>
      </c>
      <c r="I619" s="684"/>
      <c r="J619" s="683" t="s">
        <v>27</v>
      </c>
      <c r="K619" s="684"/>
      <c r="L619" s="681" t="s">
        <v>44</v>
      </c>
      <c r="M619" s="682"/>
      <c r="N619" s="681" t="s">
        <v>45</v>
      </c>
      <c r="O619" s="682"/>
      <c r="P619" s="681" t="s">
        <v>28</v>
      </c>
      <c r="Q619" s="682"/>
      <c r="R619" s="683" t="s">
        <v>32</v>
      </c>
      <c r="S619" s="684"/>
      <c r="T619" s="156" t="s">
        <v>1</v>
      </c>
      <c r="U619" s="157" t="s">
        <v>2</v>
      </c>
      <c r="X619" s="25"/>
      <c r="Y619" s="25"/>
      <c r="Z619" s="25"/>
      <c r="AA619" s="25"/>
      <c r="AB619" s="25"/>
      <c r="AC619" s="25"/>
      <c r="AD619" s="25"/>
      <c r="AE619" s="25"/>
    </row>
    <row r="620" spans="1:31">
      <c r="A620" s="686"/>
      <c r="B620" s="689"/>
      <c r="C620" s="693"/>
      <c r="D620" s="1" t="s">
        <v>3</v>
      </c>
      <c r="E620" s="3" t="s">
        <v>4</v>
      </c>
      <c r="F620" s="1" t="s">
        <v>3</v>
      </c>
      <c r="G620" s="3" t="s">
        <v>4</v>
      </c>
      <c r="H620" s="1" t="s">
        <v>3</v>
      </c>
      <c r="I620" s="3" t="s">
        <v>4</v>
      </c>
      <c r="J620" s="1" t="s">
        <v>3</v>
      </c>
      <c r="K620" s="3" t="s">
        <v>4</v>
      </c>
      <c r="L620" s="1" t="s">
        <v>3</v>
      </c>
      <c r="M620" s="3" t="s">
        <v>4</v>
      </c>
      <c r="N620" s="1" t="s">
        <v>3</v>
      </c>
      <c r="O620" s="3" t="s">
        <v>4</v>
      </c>
      <c r="P620" s="1" t="s">
        <v>3</v>
      </c>
      <c r="Q620" s="3" t="s">
        <v>4</v>
      </c>
      <c r="R620" s="1" t="s">
        <v>3</v>
      </c>
      <c r="S620" s="3" t="s">
        <v>4</v>
      </c>
      <c r="T620" s="7"/>
      <c r="U620" s="8"/>
      <c r="X620" s="25"/>
      <c r="Y620" s="25"/>
      <c r="Z620" s="25"/>
      <c r="AA620" s="25"/>
      <c r="AB620" s="25"/>
      <c r="AC620" s="25"/>
      <c r="AD620" s="25"/>
      <c r="AE620" s="25"/>
    </row>
    <row r="621" spans="1:31">
      <c r="A621" s="687"/>
      <c r="B621" s="690"/>
      <c r="C621" s="694"/>
      <c r="D621" s="2" t="str">
        <f>IF(表示変換!$N$5="","",表示変換!$N$5)</f>
        <v>sec</v>
      </c>
      <c r="E621" s="4" t="s">
        <v>7</v>
      </c>
      <c r="F621" s="2" t="str">
        <f>IF(表示変換!$O$5="","",表示変換!$O$5)</f>
        <v>sec</v>
      </c>
      <c r="G621" s="4" t="s">
        <v>7</v>
      </c>
      <c r="H621" s="2" t="str">
        <f>IF(表示変換!$P$5="","",表示変換!$P$5)</f>
        <v>m</v>
      </c>
      <c r="I621" s="4" t="s">
        <v>7</v>
      </c>
      <c r="J621" s="2" t="str">
        <f>IF(表示変換!$Q$5="","",表示変換!$Q$5)</f>
        <v>cm</v>
      </c>
      <c r="K621" s="4" t="s">
        <v>7</v>
      </c>
      <c r="L621" s="2" t="str">
        <f>IF(表示変換!$R$5="","",表示変換!$R$5)</f>
        <v>cm</v>
      </c>
      <c r="M621" s="4" t="s">
        <v>7</v>
      </c>
      <c r="N621" s="2" t="str">
        <f>IF(表示変換!$S$5="","",表示変換!$S$5)</f>
        <v>m</v>
      </c>
      <c r="O621" s="4" t="s">
        <v>7</v>
      </c>
      <c r="P621" s="2" t="str">
        <f>IF(表示変換!$T$5="","",表示変換!$T$5)</f>
        <v>回</v>
      </c>
      <c r="Q621" s="4" t="s">
        <v>7</v>
      </c>
      <c r="R621" s="2" t="str">
        <f>IF(表示変換!$U$5="","",表示変換!$U$5)</f>
        <v>m</v>
      </c>
      <c r="S621" s="4" t="s">
        <v>7</v>
      </c>
      <c r="T621" s="2" t="s">
        <v>8</v>
      </c>
      <c r="U621" s="5" t="s">
        <v>9</v>
      </c>
      <c r="X621" s="26" t="s">
        <v>16</v>
      </c>
      <c r="Y621" s="26" t="s">
        <v>17</v>
      </c>
      <c r="Z621" s="26" t="s">
        <v>276</v>
      </c>
      <c r="AA621" s="26" t="s">
        <v>24</v>
      </c>
      <c r="AB621" s="26" t="s">
        <v>59</v>
      </c>
      <c r="AC621" s="26" t="s">
        <v>51</v>
      </c>
      <c r="AD621" s="26" t="s">
        <v>62</v>
      </c>
      <c r="AE621" s="11" t="s">
        <v>61</v>
      </c>
    </row>
    <row r="622" spans="1:31">
      <c r="A622" s="17" t="str">
        <f>IF(入力!$C$4="","",入力!$C$4)</f>
        <v>2016.01.01</v>
      </c>
      <c r="B622" s="20">
        <f>IF(表示変換!A21="","",表示変換!A21)</f>
        <v>16</v>
      </c>
      <c r="C622" s="18" t="str">
        <f>IF(表示変換!B21="","",表示変換!B21)</f>
        <v/>
      </c>
      <c r="D622" s="21" t="str">
        <f>IF(特定項目一覧_30!G21="","",特定項目一覧_30!G21)</f>
        <v/>
      </c>
      <c r="E622" s="27" t="str">
        <f>IF(特定項目一覧_30!H21="","",特定項目一覧_30!H21)</f>
        <v/>
      </c>
      <c r="F622" s="21" t="str">
        <f>IF(特定項目一覧_30!I21="","",特定項目一覧_30!I21)</f>
        <v/>
      </c>
      <c r="G622" s="22" t="str">
        <f>IF(特定項目一覧_30!J21="","",特定項目一覧_30!J21)</f>
        <v/>
      </c>
      <c r="H622" s="29" t="str">
        <f>IF(特定項目一覧_30!K21="","",特定項目一覧_30!K21)</f>
        <v/>
      </c>
      <c r="I622" s="27" t="str">
        <f>IF(特定項目一覧_30!L21="","",特定項目一覧_30!L21)</f>
        <v/>
      </c>
      <c r="J622" s="20" t="str">
        <f>IF(特定項目一覧_30!M21="","",特定項目一覧_30!M21)</f>
        <v/>
      </c>
      <c r="K622" s="22" t="str">
        <f>IF(特定項目一覧_30!N21="","",特定項目一覧_30!N21)</f>
        <v/>
      </c>
      <c r="L622" s="28" t="str">
        <f>IF(特定項目一覧_30!O21="","",特定項目一覧_30!O21)</f>
        <v/>
      </c>
      <c r="M622" s="27" t="str">
        <f>IF(特定項目一覧_30!P21="","",特定項目一覧_30!P21)</f>
        <v/>
      </c>
      <c r="N622" s="21" t="str">
        <f>IF(特定項目一覧_30!Q21="","",特定項目一覧_30!Q21)</f>
        <v/>
      </c>
      <c r="O622" s="22" t="str">
        <f>IF(特定項目一覧_30!R21="","",特定項目一覧_30!R21)</f>
        <v/>
      </c>
      <c r="P622" s="28" t="str">
        <f>IF(特定項目一覧_30!S21="","",特定項目一覧_30!S21)</f>
        <v/>
      </c>
      <c r="Q622" s="27" t="str">
        <f>IF(特定項目一覧_30!T21="","",特定項目一覧_30!T21)</f>
        <v/>
      </c>
      <c r="R622" s="20" t="str">
        <f>IF(特定項目一覧_30!U21="","",特定項目一覧_30!U21)</f>
        <v/>
      </c>
      <c r="S622" s="22" t="str">
        <f>IF(特定項目一覧_30!V21="","",特定項目一覧_30!V21)</f>
        <v/>
      </c>
      <c r="T622" s="28" t="str">
        <f>IF(特定項目一覧_30!W21="","",特定項目一覧_30!W21)</f>
        <v/>
      </c>
      <c r="U622" s="22" t="str">
        <f>IF(特定項目一覧_30!X21="","",特定項目一覧_30!X21)</f>
        <v/>
      </c>
      <c r="W622" s="19" t="str">
        <f>IF(入力!$C$4="","",入力!$C$4)</f>
        <v>2016.01.01</v>
      </c>
      <c r="X622" s="30" t="str">
        <f>E622</f>
        <v/>
      </c>
      <c r="Y622" s="30" t="str">
        <f>G622</f>
        <v/>
      </c>
      <c r="Z622" s="30" t="str">
        <f>I622</f>
        <v/>
      </c>
      <c r="AA622" s="30" t="str">
        <f>K622</f>
        <v/>
      </c>
      <c r="AB622" s="30" t="str">
        <f>M622</f>
        <v/>
      </c>
      <c r="AC622" s="30" t="str">
        <f>O622</f>
        <v/>
      </c>
      <c r="AD622" s="30" t="str">
        <f>Q622</f>
        <v/>
      </c>
      <c r="AE622" s="30" t="str">
        <f>S622</f>
        <v/>
      </c>
    </row>
    <row r="623" spans="1:31">
      <c r="A623" s="66"/>
      <c r="B623" s="67"/>
      <c r="C623" s="68"/>
      <c r="D623" s="69"/>
      <c r="E623" s="70"/>
      <c r="F623" s="71"/>
      <c r="G623" s="72"/>
      <c r="H623" s="73"/>
      <c r="I623" s="70"/>
      <c r="J623" s="71"/>
      <c r="K623" s="72"/>
      <c r="L623" s="69"/>
      <c r="M623" s="70"/>
      <c r="N623" s="71"/>
      <c r="O623" s="72"/>
      <c r="P623" s="69"/>
      <c r="Q623" s="70"/>
      <c r="R623" s="67"/>
      <c r="S623" s="72"/>
      <c r="T623" s="73"/>
      <c r="U623" s="72"/>
      <c r="W623" s="19"/>
      <c r="X623" s="23"/>
      <c r="Y623" s="23"/>
      <c r="Z623" s="23"/>
      <c r="AA623" s="23"/>
      <c r="AB623" s="23"/>
      <c r="AC623" s="23"/>
      <c r="AD623" s="23"/>
      <c r="AE623" s="23"/>
    </row>
    <row r="624" spans="1:31">
      <c r="A624" s="74"/>
      <c r="B624" s="67"/>
      <c r="C624" s="72"/>
      <c r="D624" s="71"/>
      <c r="E624" s="72"/>
      <c r="F624" s="71"/>
      <c r="G624" s="72"/>
      <c r="H624" s="67"/>
      <c r="I624" s="72"/>
      <c r="J624" s="71"/>
      <c r="K624" s="72"/>
      <c r="L624" s="71"/>
      <c r="M624" s="72"/>
      <c r="N624" s="71"/>
      <c r="O624" s="72"/>
      <c r="P624" s="71"/>
      <c r="Q624" s="72"/>
      <c r="R624" s="67"/>
      <c r="S624" s="72"/>
      <c r="T624" s="67"/>
      <c r="U624" s="72"/>
      <c r="W624" s="19"/>
      <c r="X624" s="23"/>
      <c r="Y624" s="23"/>
      <c r="Z624" s="23"/>
      <c r="AA624" s="23"/>
      <c r="AB624" s="23"/>
      <c r="AC624" s="23"/>
      <c r="AD624" s="23"/>
      <c r="AE624" s="23"/>
    </row>
    <row r="625" spans="1:31">
      <c r="A625" s="74"/>
      <c r="B625" s="75"/>
      <c r="C625" s="76"/>
      <c r="D625" s="71"/>
      <c r="E625" s="70"/>
      <c r="F625" s="71"/>
      <c r="G625" s="72"/>
      <c r="H625" s="73"/>
      <c r="I625" s="70"/>
      <c r="J625" s="71"/>
      <c r="K625" s="72"/>
      <c r="L625" s="69"/>
      <c r="M625" s="70"/>
      <c r="N625" s="71"/>
      <c r="O625" s="72"/>
      <c r="P625" s="69"/>
      <c r="Q625" s="70"/>
      <c r="R625" s="67"/>
      <c r="S625" s="72"/>
      <c r="T625" s="73"/>
      <c r="U625" s="72"/>
      <c r="X625" s="25"/>
      <c r="Y625" s="25"/>
      <c r="Z625" s="25"/>
      <c r="AA625" s="25"/>
      <c r="AB625" s="25"/>
      <c r="AC625" s="25"/>
      <c r="AD625" s="25"/>
      <c r="AE625" s="25"/>
    </row>
    <row r="626" spans="1:31">
      <c r="A626" s="15"/>
      <c r="B626" s="15"/>
      <c r="C626" s="15"/>
      <c r="D626" s="15"/>
      <c r="E626" s="15"/>
      <c r="F626" s="15"/>
      <c r="G626" s="15"/>
      <c r="H626" s="15"/>
      <c r="I626" s="15"/>
      <c r="J626" s="15"/>
      <c r="K626" s="15"/>
      <c r="L626" s="15"/>
      <c r="M626" s="15"/>
      <c r="N626" s="15"/>
      <c r="O626" s="15"/>
      <c r="P626" s="15"/>
      <c r="Q626" s="15"/>
      <c r="R626" s="15"/>
      <c r="S626" s="15"/>
      <c r="T626" s="15"/>
      <c r="U626" s="15"/>
      <c r="X626" s="25"/>
      <c r="Y626" s="25"/>
      <c r="Z626" s="25"/>
      <c r="AA626" s="25"/>
      <c r="AB626" s="25"/>
      <c r="AC626" s="25"/>
      <c r="AD626" s="25"/>
      <c r="AE626" s="25"/>
    </row>
    <row r="627" spans="1:31">
      <c r="A627" s="6"/>
      <c r="B627" s="6"/>
      <c r="C627" s="6"/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X627" s="25"/>
      <c r="Y627" s="25"/>
      <c r="Z627" s="25"/>
      <c r="AA627" s="25"/>
      <c r="AB627" s="25"/>
      <c r="AC627" s="25"/>
      <c r="AD627" s="25"/>
      <c r="AE627" s="25"/>
    </row>
    <row r="628" spans="1:31">
      <c r="A628" s="6"/>
      <c r="B628" s="6"/>
      <c r="C628" s="6"/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X628" s="25"/>
      <c r="Y628" s="25"/>
      <c r="Z628" s="25"/>
      <c r="AA628" s="25"/>
      <c r="AB628" s="25"/>
      <c r="AC628" s="25"/>
      <c r="AD628" s="25"/>
      <c r="AE628" s="25"/>
    </row>
    <row r="629" spans="1:31">
      <c r="A629" s="6"/>
      <c r="B629" s="6"/>
      <c r="C629" s="6"/>
      <c r="D629" s="6"/>
      <c r="E629" s="6"/>
      <c r="F629" s="6"/>
      <c r="G629" s="6"/>
      <c r="H629" s="6"/>
      <c r="I629" s="6"/>
      <c r="J629" s="6"/>
      <c r="K629" s="6"/>
      <c r="L629" s="6"/>
      <c r="M629" s="16"/>
      <c r="N629" s="6"/>
      <c r="O629" s="6"/>
      <c r="P629" s="6"/>
      <c r="Q629" s="6"/>
      <c r="R629" s="6"/>
      <c r="S629" s="6"/>
      <c r="T629" s="6"/>
      <c r="U629" s="6"/>
      <c r="X629" s="25"/>
      <c r="Y629" s="25"/>
      <c r="Z629" s="25"/>
      <c r="AA629" s="25"/>
      <c r="AB629" s="25"/>
      <c r="AC629" s="25"/>
      <c r="AD629" s="25"/>
      <c r="AE629" s="25"/>
    </row>
    <row r="630" spans="1:31">
      <c r="A630" s="6"/>
      <c r="B630" s="6"/>
      <c r="C630" s="6"/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X630" s="25"/>
      <c r="Y630" s="25"/>
      <c r="Z630" s="25"/>
      <c r="AA630" s="25"/>
      <c r="AB630" s="25"/>
      <c r="AC630" s="25"/>
      <c r="AD630" s="25"/>
      <c r="AE630" s="25"/>
    </row>
    <row r="631" spans="1:31">
      <c r="A631" s="6"/>
      <c r="B631" s="6"/>
      <c r="C631" s="6"/>
      <c r="D631" s="6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X631" s="25"/>
      <c r="Y631" s="25"/>
      <c r="Z631" s="25"/>
      <c r="AA631" s="25"/>
      <c r="AB631" s="25"/>
      <c r="AC631" s="25"/>
      <c r="AD631" s="25"/>
      <c r="AE631" s="25"/>
    </row>
    <row r="632" spans="1:31">
      <c r="A632" s="6"/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X632" s="25"/>
      <c r="Y632" s="25"/>
      <c r="Z632" s="25"/>
      <c r="AA632" s="25"/>
      <c r="AB632" s="25"/>
      <c r="AC632" s="25"/>
      <c r="AD632" s="25"/>
      <c r="AE632" s="25"/>
    </row>
    <row r="633" spans="1:31">
      <c r="A633" s="6"/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X633" s="25"/>
      <c r="Y633" s="25"/>
      <c r="Z633" s="25"/>
      <c r="AA633" s="25"/>
      <c r="AB633" s="25"/>
      <c r="AC633" s="25"/>
      <c r="AD633" s="25"/>
      <c r="AE633" s="25"/>
    </row>
    <row r="634" spans="1:31">
      <c r="A634" s="6"/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X634" s="25"/>
      <c r="Y634" s="25"/>
      <c r="Z634" s="25"/>
      <c r="AA634" s="25"/>
      <c r="AB634" s="25"/>
      <c r="AC634" s="25"/>
      <c r="AD634" s="25"/>
      <c r="AE634" s="25"/>
    </row>
    <row r="635" spans="1:31">
      <c r="A635" s="6"/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X635" s="12" t="s">
        <v>21</v>
      </c>
      <c r="Y635" s="12" t="s">
        <v>78</v>
      </c>
      <c r="Z635" s="12" t="s">
        <v>22</v>
      </c>
      <c r="AA635" s="25"/>
      <c r="AB635" s="25"/>
      <c r="AC635" s="25"/>
      <c r="AD635" s="25"/>
      <c r="AE635" s="25"/>
    </row>
    <row r="636" spans="1:31">
      <c r="A636" s="6"/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W636" s="19" t="str">
        <f>IF(入力!$C$4="","",入力!$C$4)</f>
        <v>2016.01.01</v>
      </c>
      <c r="X636" s="24" t="str">
        <f>IF(特定項目一覧_30!AL21="","",特定項目一覧_30!AL21)</f>
        <v/>
      </c>
      <c r="Y636" s="31" t="str">
        <f>IF(特定項目一覧_30!AK21="","",特定項目一覧_30!AK21)</f>
        <v/>
      </c>
      <c r="Z636" s="32" t="str">
        <f>IF(特定項目一覧_30!AM21="","",特定項目一覧_30!AM21)</f>
        <v/>
      </c>
      <c r="AA636" s="25"/>
      <c r="AB636" s="25"/>
      <c r="AC636" s="25"/>
      <c r="AD636" s="25"/>
      <c r="AE636" s="25"/>
    </row>
    <row r="637" spans="1:31">
      <c r="A637" s="6"/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W637" s="19"/>
      <c r="X637" s="24"/>
      <c r="Y637" s="24"/>
      <c r="Z637" s="24"/>
      <c r="AA637" s="25"/>
      <c r="AB637" s="25"/>
      <c r="AC637" s="25"/>
      <c r="AD637" s="25"/>
      <c r="AE637" s="25"/>
    </row>
    <row r="638" spans="1:31">
      <c r="A638" s="6"/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W638" s="19"/>
      <c r="X638" s="34"/>
      <c r="Y638" s="34"/>
      <c r="Z638" s="35"/>
      <c r="AA638" s="25"/>
      <c r="AB638" s="25"/>
      <c r="AC638" s="25"/>
      <c r="AD638" s="25"/>
      <c r="AE638" s="25"/>
    </row>
    <row r="639" spans="1:31">
      <c r="A639" s="6"/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X639" s="25"/>
      <c r="Y639" s="25"/>
      <c r="Z639" s="25"/>
      <c r="AA639" s="25"/>
      <c r="AB639" s="25"/>
      <c r="AC639" s="25"/>
      <c r="AD639" s="25"/>
      <c r="AE639" s="25"/>
    </row>
    <row r="640" spans="1:31">
      <c r="A640" s="6"/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X640" s="25"/>
      <c r="Y640" s="25"/>
      <c r="Z640" s="25"/>
      <c r="AA640" s="25"/>
      <c r="AB640" s="25"/>
      <c r="AC640" s="25"/>
      <c r="AD640" s="25"/>
      <c r="AE640" s="25"/>
    </row>
    <row r="641" spans="1:31">
      <c r="A641" s="6"/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X641" s="25"/>
      <c r="Y641" s="25"/>
      <c r="Z641" s="25"/>
      <c r="AA641" s="25"/>
      <c r="AB641" s="25"/>
      <c r="AC641" s="25"/>
      <c r="AD641" s="25"/>
      <c r="AE641" s="25"/>
    </row>
    <row r="642" spans="1:31">
      <c r="A642" s="6"/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X642" s="25"/>
      <c r="Y642" s="25"/>
      <c r="Z642" s="25"/>
      <c r="AA642" s="25"/>
      <c r="AB642" s="25"/>
      <c r="AC642" s="25"/>
      <c r="AD642" s="25"/>
      <c r="AE642" s="25"/>
    </row>
    <row r="643" spans="1:31">
      <c r="A643" s="6"/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X643" s="25"/>
      <c r="Y643" s="25"/>
      <c r="Z643" s="25"/>
      <c r="AA643" s="25"/>
      <c r="AB643" s="25"/>
      <c r="AC643" s="25"/>
      <c r="AD643" s="25"/>
      <c r="AE643" s="25"/>
    </row>
    <row r="644" spans="1:31">
      <c r="A644" s="6"/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X644" s="25"/>
      <c r="Y644" s="25"/>
      <c r="Z644" s="25"/>
      <c r="AA644" s="25"/>
      <c r="AB644" s="25"/>
      <c r="AC644" s="25"/>
      <c r="AD644" s="25"/>
      <c r="AE644" s="25"/>
    </row>
    <row r="645" spans="1:31">
      <c r="A645" s="6"/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X645" s="25"/>
      <c r="Y645" s="25"/>
      <c r="Z645" s="25"/>
      <c r="AA645" s="25"/>
      <c r="AB645" s="25"/>
      <c r="AC645" s="25"/>
      <c r="AD645" s="25"/>
      <c r="AE645" s="25"/>
    </row>
    <row r="646" spans="1:31">
      <c r="A646" s="6"/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X646" s="25"/>
      <c r="Y646" s="25"/>
      <c r="Z646" s="25"/>
      <c r="AA646" s="25"/>
      <c r="AB646" s="25"/>
      <c r="AC646" s="25"/>
      <c r="AD646" s="25"/>
      <c r="AE646" s="25"/>
    </row>
    <row r="647" spans="1:31">
      <c r="A647" s="6"/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X647" s="25"/>
      <c r="Y647" s="25"/>
      <c r="Z647" s="25"/>
      <c r="AA647" s="25"/>
      <c r="AB647" s="25"/>
      <c r="AC647" s="25"/>
      <c r="AD647" s="25"/>
      <c r="AE647" s="25"/>
    </row>
    <row r="648" spans="1:31">
      <c r="A648" s="6"/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X648" s="25"/>
      <c r="Y648" s="25"/>
      <c r="Z648" s="25"/>
      <c r="AA648" s="25"/>
      <c r="AB648" s="25"/>
      <c r="AC648" s="25"/>
      <c r="AD648" s="25"/>
      <c r="AE648" s="25"/>
    </row>
    <row r="649" spans="1:31">
      <c r="A649" s="6"/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X649" s="25" t="s">
        <v>270</v>
      </c>
      <c r="Y649" s="25"/>
      <c r="Z649" s="25"/>
      <c r="AA649" s="25"/>
      <c r="AB649" s="25"/>
      <c r="AC649" s="25"/>
      <c r="AD649" s="25"/>
      <c r="AE649" s="25"/>
    </row>
    <row r="650" spans="1:31">
      <c r="X650" s="458" t="str">
        <f>IF(全体項目一覧_30!AN79="","",全体項目一覧_30!AN79)</f>
        <v/>
      </c>
      <c r="Y650" s="25"/>
      <c r="Z650" s="25"/>
      <c r="AA650" s="25"/>
      <c r="AB650" s="25"/>
      <c r="AC650" s="25"/>
      <c r="AD650" s="25"/>
      <c r="AE650" s="25"/>
    </row>
    <row r="651" spans="1:31">
      <c r="X651" s="25"/>
      <c r="Y651" s="25"/>
      <c r="Z651" s="25"/>
      <c r="AA651" s="25"/>
      <c r="AB651" s="25"/>
      <c r="AC651" s="25"/>
      <c r="AD651" s="25"/>
      <c r="AE651" s="25"/>
    </row>
    <row r="652" spans="1:31">
      <c r="X652" s="25"/>
      <c r="Y652" s="25"/>
      <c r="Z652" s="25"/>
      <c r="AA652" s="25"/>
      <c r="AB652" s="25"/>
      <c r="AC652" s="25"/>
      <c r="AD652" s="25"/>
      <c r="AE652" s="25"/>
    </row>
    <row r="653" spans="1:31">
      <c r="A653" s="675"/>
      <c r="B653" s="676"/>
      <c r="C653" s="676"/>
      <c r="D653" s="676"/>
      <c r="E653" s="676"/>
      <c r="F653" s="676"/>
      <c r="G653" s="676"/>
      <c r="H653" s="676"/>
      <c r="I653" s="676"/>
      <c r="J653" s="676"/>
      <c r="K653" s="677"/>
      <c r="L653" s="12" t="s">
        <v>18</v>
      </c>
      <c r="M653" s="669" t="s">
        <v>29</v>
      </c>
      <c r="N653" s="669"/>
      <c r="O653" s="669"/>
      <c r="P653" s="669"/>
      <c r="Q653" s="669"/>
      <c r="R653" s="669"/>
      <c r="S653" s="669"/>
      <c r="T653" s="670" t="s">
        <v>269</v>
      </c>
      <c r="U653" s="670"/>
      <c r="X653" s="12"/>
      <c r="Y653" s="150"/>
      <c r="Z653" s="150"/>
      <c r="AA653" s="150"/>
      <c r="AB653" s="150"/>
      <c r="AC653" s="150"/>
      <c r="AD653" s="150"/>
      <c r="AE653" s="150"/>
    </row>
    <row r="654" spans="1:31">
      <c r="A654" s="678"/>
      <c r="B654" s="679"/>
      <c r="C654" s="679"/>
      <c r="D654" s="679"/>
      <c r="E654" s="679"/>
      <c r="F654" s="679"/>
      <c r="G654" s="679"/>
      <c r="H654" s="679"/>
      <c r="I654" s="679"/>
      <c r="J654" s="679"/>
      <c r="K654" s="680"/>
      <c r="L654" s="12" t="s">
        <v>18</v>
      </c>
      <c r="M654" s="665" t="s">
        <v>30</v>
      </c>
      <c r="N654" s="665"/>
      <c r="O654" s="665"/>
      <c r="P654" s="665"/>
      <c r="Q654" s="665"/>
      <c r="R654" s="665"/>
      <c r="S654" s="665"/>
      <c r="T654" s="666" t="str">
        <f>X650</f>
        <v/>
      </c>
      <c r="U654" s="667"/>
      <c r="X654" s="12"/>
      <c r="Y654" s="151"/>
      <c r="Z654" s="151"/>
      <c r="AA654" s="151"/>
      <c r="AB654" s="151"/>
      <c r="AC654" s="151"/>
      <c r="AD654" s="151"/>
      <c r="AE654" s="151"/>
    </row>
    <row r="655" spans="1:31" ht="14.25">
      <c r="A655" s="691" t="str">
        <f>$A$40</f>
        <v>フォーマット作成者　：　Komuro Consulting Group　小室匡史</v>
      </c>
      <c r="B655" s="691"/>
      <c r="C655" s="691"/>
      <c r="D655" s="691"/>
      <c r="E655" s="691"/>
      <c r="F655" s="691"/>
      <c r="G655" s="691"/>
      <c r="H655" s="691"/>
      <c r="I655" s="691"/>
      <c r="J655" s="691"/>
      <c r="K655" s="691"/>
      <c r="L655" s="411" t="s">
        <v>18</v>
      </c>
      <c r="M655" s="668" t="s">
        <v>90</v>
      </c>
      <c r="N655" s="668"/>
      <c r="O655" s="668"/>
      <c r="P655" s="668"/>
      <c r="Q655" s="668"/>
      <c r="R655" s="668"/>
      <c r="S655" s="668"/>
      <c r="T655" s="667"/>
      <c r="U655" s="667"/>
      <c r="X655" s="12"/>
      <c r="Y655" s="152"/>
      <c r="Z655" s="152"/>
      <c r="AA655" s="152"/>
      <c r="AB655" s="152"/>
      <c r="AC655" s="152"/>
      <c r="AD655" s="152"/>
      <c r="AE655" s="152"/>
    </row>
    <row r="657" spans="1:31" ht="30" customHeight="1">
      <c r="A657" s="671" t="str">
        <f>$A$1</f>
        <v>●●チームバレーボール体力指数　レーダーチャート</v>
      </c>
      <c r="B657" s="671"/>
      <c r="C657" s="671"/>
      <c r="D657" s="671"/>
      <c r="E657" s="671"/>
      <c r="F657" s="671"/>
      <c r="G657" s="671"/>
      <c r="H657" s="671"/>
      <c r="I657" s="671"/>
      <c r="J657" s="671"/>
      <c r="K657" s="671"/>
      <c r="L657" s="671"/>
      <c r="M657" s="671"/>
      <c r="N657" s="671"/>
      <c r="O657" s="671"/>
      <c r="P657" s="671"/>
      <c r="Q657" s="671"/>
      <c r="R657" s="671"/>
      <c r="S657" s="671"/>
      <c r="T657" s="671"/>
      <c r="U657" s="671"/>
      <c r="X657" s="25"/>
      <c r="Y657" s="25"/>
      <c r="Z657" s="25"/>
      <c r="AA657" s="25"/>
      <c r="AB657" s="25"/>
      <c r="AC657" s="25"/>
      <c r="AD657" s="25"/>
      <c r="AE657" s="25"/>
    </row>
    <row r="658" spans="1:31" ht="22.5" customHeight="1">
      <c r="A658" s="10" t="s">
        <v>10</v>
      </c>
      <c r="B658" s="672" t="str">
        <f>IF(表示変換!B22="","",表示変換!B22)</f>
        <v/>
      </c>
      <c r="C658" s="672"/>
      <c r="D658" s="9"/>
      <c r="E658" s="10" t="s">
        <v>11</v>
      </c>
      <c r="F658" s="673" t="str">
        <f>IF(表示変換!I22="","",表示変換!I22)</f>
        <v/>
      </c>
      <c r="G658" s="673"/>
      <c r="H658" s="13" t="s">
        <v>12</v>
      </c>
      <c r="I658" s="14"/>
      <c r="J658" s="13" t="s">
        <v>13</v>
      </c>
      <c r="K658" s="673" t="str">
        <f>IF(表示変換!J22="","",表示変換!J22)</f>
        <v/>
      </c>
      <c r="L658" s="673"/>
      <c r="M658" s="10" t="s">
        <v>14</v>
      </c>
      <c r="N658" s="6"/>
      <c r="O658" s="672" t="s">
        <v>15</v>
      </c>
      <c r="P658" s="672"/>
      <c r="Q658" s="672" t="str">
        <f>IF(表示変換!H22="","",表示変換!H22)</f>
        <v/>
      </c>
      <c r="R658" s="672"/>
      <c r="S658" s="674" t="str">
        <f>IF(入力!$C$4="","",入力!$C$4)</f>
        <v>2016.01.01</v>
      </c>
      <c r="T658" s="674"/>
      <c r="U658" s="9" t="s">
        <v>84</v>
      </c>
      <c r="X658" s="25"/>
      <c r="Y658" s="25"/>
      <c r="Z658" s="25"/>
      <c r="AA658" s="25"/>
      <c r="AB658" s="25"/>
      <c r="AC658" s="25"/>
      <c r="AD658" s="25"/>
      <c r="AE658" s="25"/>
    </row>
    <row r="659" spans="1:31" ht="12" customHeight="1">
      <c r="A659" s="6"/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X659" s="25"/>
      <c r="Y659" s="25"/>
      <c r="Z659" s="25"/>
      <c r="AA659" s="25"/>
      <c r="AB659" s="25"/>
      <c r="AC659" s="25"/>
      <c r="AD659" s="25"/>
      <c r="AE659" s="25"/>
    </row>
    <row r="660" spans="1:31" ht="22.5" customHeight="1">
      <c r="A660" s="685" t="s">
        <v>5</v>
      </c>
      <c r="B660" s="688" t="s">
        <v>6</v>
      </c>
      <c r="C660" s="692" t="s">
        <v>0</v>
      </c>
      <c r="D660" s="683" t="s">
        <v>31</v>
      </c>
      <c r="E660" s="684"/>
      <c r="F660" s="683" t="s">
        <v>43</v>
      </c>
      <c r="G660" s="684"/>
      <c r="H660" s="683" t="s">
        <v>297</v>
      </c>
      <c r="I660" s="684"/>
      <c r="J660" s="683" t="s">
        <v>27</v>
      </c>
      <c r="K660" s="684"/>
      <c r="L660" s="681" t="s">
        <v>44</v>
      </c>
      <c r="M660" s="682"/>
      <c r="N660" s="681" t="s">
        <v>45</v>
      </c>
      <c r="O660" s="682"/>
      <c r="P660" s="681" t="s">
        <v>28</v>
      </c>
      <c r="Q660" s="682"/>
      <c r="R660" s="683" t="s">
        <v>32</v>
      </c>
      <c r="S660" s="684"/>
      <c r="T660" s="156" t="s">
        <v>1</v>
      </c>
      <c r="U660" s="157" t="s">
        <v>2</v>
      </c>
      <c r="X660" s="25"/>
      <c r="Y660" s="25"/>
      <c r="Z660" s="25"/>
      <c r="AA660" s="25"/>
      <c r="AB660" s="25"/>
      <c r="AC660" s="25"/>
      <c r="AD660" s="25"/>
      <c r="AE660" s="25"/>
    </row>
    <row r="661" spans="1:31">
      <c r="A661" s="686"/>
      <c r="B661" s="689"/>
      <c r="C661" s="693"/>
      <c r="D661" s="1" t="s">
        <v>3</v>
      </c>
      <c r="E661" s="3" t="s">
        <v>4</v>
      </c>
      <c r="F661" s="1" t="s">
        <v>3</v>
      </c>
      <c r="G661" s="3" t="s">
        <v>4</v>
      </c>
      <c r="H661" s="1" t="s">
        <v>3</v>
      </c>
      <c r="I661" s="3" t="s">
        <v>4</v>
      </c>
      <c r="J661" s="1" t="s">
        <v>3</v>
      </c>
      <c r="K661" s="3" t="s">
        <v>4</v>
      </c>
      <c r="L661" s="1" t="s">
        <v>3</v>
      </c>
      <c r="M661" s="3" t="s">
        <v>4</v>
      </c>
      <c r="N661" s="1" t="s">
        <v>3</v>
      </c>
      <c r="O661" s="3" t="s">
        <v>4</v>
      </c>
      <c r="P661" s="1" t="s">
        <v>3</v>
      </c>
      <c r="Q661" s="3" t="s">
        <v>4</v>
      </c>
      <c r="R661" s="1" t="s">
        <v>3</v>
      </c>
      <c r="S661" s="3" t="s">
        <v>4</v>
      </c>
      <c r="T661" s="7"/>
      <c r="U661" s="8"/>
      <c r="X661" s="25"/>
      <c r="Y661" s="25"/>
      <c r="Z661" s="25"/>
      <c r="AA661" s="25"/>
      <c r="AB661" s="25"/>
      <c r="AC661" s="25"/>
      <c r="AD661" s="25"/>
      <c r="AE661" s="25"/>
    </row>
    <row r="662" spans="1:31">
      <c r="A662" s="687"/>
      <c r="B662" s="690"/>
      <c r="C662" s="694"/>
      <c r="D662" s="2" t="str">
        <f>IF(表示変換!$N$5="","",表示変換!$N$5)</f>
        <v>sec</v>
      </c>
      <c r="E662" s="4" t="s">
        <v>7</v>
      </c>
      <c r="F662" s="2" t="str">
        <f>IF(表示変換!$O$5="","",表示変換!$O$5)</f>
        <v>sec</v>
      </c>
      <c r="G662" s="4" t="s">
        <v>7</v>
      </c>
      <c r="H662" s="2" t="str">
        <f>IF(表示変換!$P$5="","",表示変換!$P$5)</f>
        <v>m</v>
      </c>
      <c r="I662" s="4" t="s">
        <v>7</v>
      </c>
      <c r="J662" s="2" t="str">
        <f>IF(表示変換!$Q$5="","",表示変換!$Q$5)</f>
        <v>cm</v>
      </c>
      <c r="K662" s="4" t="s">
        <v>7</v>
      </c>
      <c r="L662" s="2" t="str">
        <f>IF(表示変換!$R$5="","",表示変換!$R$5)</f>
        <v>cm</v>
      </c>
      <c r="M662" s="4" t="s">
        <v>7</v>
      </c>
      <c r="N662" s="2" t="str">
        <f>IF(表示変換!$S$5="","",表示変換!$S$5)</f>
        <v>m</v>
      </c>
      <c r="O662" s="4" t="s">
        <v>7</v>
      </c>
      <c r="P662" s="2" t="str">
        <f>IF(表示変換!$T$5="","",表示変換!$T$5)</f>
        <v>回</v>
      </c>
      <c r="Q662" s="4" t="s">
        <v>7</v>
      </c>
      <c r="R662" s="2" t="str">
        <f>IF(表示変換!$U$5="","",表示変換!$U$5)</f>
        <v>m</v>
      </c>
      <c r="S662" s="4" t="s">
        <v>7</v>
      </c>
      <c r="T662" s="2" t="s">
        <v>8</v>
      </c>
      <c r="U662" s="5" t="s">
        <v>9</v>
      </c>
      <c r="X662" s="26" t="s">
        <v>16</v>
      </c>
      <c r="Y662" s="26" t="s">
        <v>17</v>
      </c>
      <c r="Z662" s="26" t="s">
        <v>276</v>
      </c>
      <c r="AA662" s="26" t="s">
        <v>24</v>
      </c>
      <c r="AB662" s="26" t="s">
        <v>59</v>
      </c>
      <c r="AC662" s="26" t="s">
        <v>51</v>
      </c>
      <c r="AD662" s="26" t="s">
        <v>62</v>
      </c>
      <c r="AE662" s="11" t="s">
        <v>61</v>
      </c>
    </row>
    <row r="663" spans="1:31">
      <c r="A663" s="17" t="str">
        <f>IF(入力!$C$4="","",入力!$C$4)</f>
        <v>2016.01.01</v>
      </c>
      <c r="B663" s="20">
        <f>IF(表示変換!A22="","",表示変換!A22)</f>
        <v>17</v>
      </c>
      <c r="C663" s="18" t="str">
        <f>IF(表示変換!B22="","",表示変換!B22)</f>
        <v/>
      </c>
      <c r="D663" s="21" t="str">
        <f>IF(特定項目一覧_30!G22="","",特定項目一覧_30!G22)</f>
        <v/>
      </c>
      <c r="E663" s="27" t="str">
        <f>IF(特定項目一覧_30!H22="","",特定項目一覧_30!H22)</f>
        <v/>
      </c>
      <c r="F663" s="21" t="str">
        <f>IF(特定項目一覧_30!I22="","",特定項目一覧_30!I22)</f>
        <v/>
      </c>
      <c r="G663" s="22" t="str">
        <f>IF(特定項目一覧_30!J22="","",特定項目一覧_30!J22)</f>
        <v/>
      </c>
      <c r="H663" s="29" t="str">
        <f>IF(特定項目一覧_30!K22="","",特定項目一覧_30!K22)</f>
        <v/>
      </c>
      <c r="I663" s="27" t="str">
        <f>IF(特定項目一覧_30!L22="","",特定項目一覧_30!L22)</f>
        <v/>
      </c>
      <c r="J663" s="20" t="str">
        <f>IF(特定項目一覧_30!M22="","",特定項目一覧_30!M22)</f>
        <v/>
      </c>
      <c r="K663" s="22" t="str">
        <f>IF(特定項目一覧_30!N22="","",特定項目一覧_30!N22)</f>
        <v/>
      </c>
      <c r="L663" s="28" t="str">
        <f>IF(特定項目一覧_30!O22="","",特定項目一覧_30!O22)</f>
        <v/>
      </c>
      <c r="M663" s="27" t="str">
        <f>IF(特定項目一覧_30!P22="","",特定項目一覧_30!P22)</f>
        <v/>
      </c>
      <c r="N663" s="21" t="str">
        <f>IF(特定項目一覧_30!Q22="","",特定項目一覧_30!Q22)</f>
        <v/>
      </c>
      <c r="O663" s="22" t="str">
        <f>IF(特定項目一覧_30!R22="","",特定項目一覧_30!R22)</f>
        <v/>
      </c>
      <c r="P663" s="28" t="str">
        <f>IF(特定項目一覧_30!S22="","",特定項目一覧_30!S22)</f>
        <v/>
      </c>
      <c r="Q663" s="27" t="str">
        <f>IF(特定項目一覧_30!T22="","",特定項目一覧_30!T22)</f>
        <v/>
      </c>
      <c r="R663" s="20" t="str">
        <f>IF(特定項目一覧_30!U22="","",特定項目一覧_30!U22)</f>
        <v/>
      </c>
      <c r="S663" s="22" t="str">
        <f>IF(特定項目一覧_30!V22="","",特定項目一覧_30!V22)</f>
        <v/>
      </c>
      <c r="T663" s="28" t="str">
        <f>IF(特定項目一覧_30!W22="","",特定項目一覧_30!W22)</f>
        <v/>
      </c>
      <c r="U663" s="22" t="str">
        <f>IF(特定項目一覧_30!X22="","",特定項目一覧_30!X22)</f>
        <v/>
      </c>
      <c r="W663" s="19" t="str">
        <f>IF(入力!$C$4="","",入力!$C$4)</f>
        <v>2016.01.01</v>
      </c>
      <c r="X663" s="30" t="str">
        <f>E663</f>
        <v/>
      </c>
      <c r="Y663" s="30" t="str">
        <f>G663</f>
        <v/>
      </c>
      <c r="Z663" s="30" t="str">
        <f>I663</f>
        <v/>
      </c>
      <c r="AA663" s="30" t="str">
        <f>K663</f>
        <v/>
      </c>
      <c r="AB663" s="30" t="str">
        <f>M663</f>
        <v/>
      </c>
      <c r="AC663" s="30" t="str">
        <f>O663</f>
        <v/>
      </c>
      <c r="AD663" s="30" t="str">
        <f>Q663</f>
        <v/>
      </c>
      <c r="AE663" s="30" t="str">
        <f>S663</f>
        <v/>
      </c>
    </row>
    <row r="664" spans="1:31">
      <c r="A664" s="66"/>
      <c r="B664" s="67"/>
      <c r="C664" s="68"/>
      <c r="D664" s="69"/>
      <c r="E664" s="70"/>
      <c r="F664" s="71"/>
      <c r="G664" s="72"/>
      <c r="H664" s="73"/>
      <c r="I664" s="70"/>
      <c r="J664" s="71"/>
      <c r="K664" s="72"/>
      <c r="L664" s="69"/>
      <c r="M664" s="70"/>
      <c r="N664" s="71"/>
      <c r="O664" s="72"/>
      <c r="P664" s="69"/>
      <c r="Q664" s="70"/>
      <c r="R664" s="67"/>
      <c r="S664" s="72"/>
      <c r="T664" s="73"/>
      <c r="U664" s="72"/>
      <c r="W664" s="19"/>
      <c r="X664" s="23"/>
      <c r="Y664" s="23"/>
      <c r="Z664" s="23"/>
      <c r="AA664" s="23"/>
      <c r="AB664" s="23"/>
      <c r="AC664" s="23"/>
      <c r="AD664" s="23"/>
      <c r="AE664" s="23"/>
    </row>
    <row r="665" spans="1:31">
      <c r="A665" s="74"/>
      <c r="B665" s="67"/>
      <c r="C665" s="72"/>
      <c r="D665" s="71"/>
      <c r="E665" s="72"/>
      <c r="F665" s="71"/>
      <c r="G665" s="72"/>
      <c r="H665" s="67"/>
      <c r="I665" s="72"/>
      <c r="J665" s="71"/>
      <c r="K665" s="72"/>
      <c r="L665" s="71"/>
      <c r="M665" s="72"/>
      <c r="N665" s="71"/>
      <c r="O665" s="72"/>
      <c r="P665" s="71"/>
      <c r="Q665" s="72"/>
      <c r="R665" s="67"/>
      <c r="S665" s="72"/>
      <c r="T665" s="67"/>
      <c r="U665" s="72"/>
      <c r="W665" s="19"/>
      <c r="X665" s="23"/>
      <c r="Y665" s="23"/>
      <c r="Z665" s="23"/>
      <c r="AA665" s="23"/>
      <c r="AB665" s="23"/>
      <c r="AC665" s="23"/>
      <c r="AD665" s="23"/>
      <c r="AE665" s="23"/>
    </row>
    <row r="666" spans="1:31">
      <c r="A666" s="74"/>
      <c r="B666" s="75"/>
      <c r="C666" s="76"/>
      <c r="D666" s="71"/>
      <c r="E666" s="70"/>
      <c r="F666" s="71"/>
      <c r="G666" s="72"/>
      <c r="H666" s="73"/>
      <c r="I666" s="70"/>
      <c r="J666" s="71"/>
      <c r="K666" s="72"/>
      <c r="L666" s="69"/>
      <c r="M666" s="70"/>
      <c r="N666" s="71"/>
      <c r="O666" s="72"/>
      <c r="P666" s="69"/>
      <c r="Q666" s="70"/>
      <c r="R666" s="67"/>
      <c r="S666" s="72"/>
      <c r="T666" s="73"/>
      <c r="U666" s="72"/>
      <c r="X666" s="25"/>
      <c r="Y666" s="25"/>
      <c r="Z666" s="25"/>
      <c r="AA666" s="25"/>
      <c r="AB666" s="25"/>
      <c r="AC666" s="25"/>
      <c r="AD666" s="25"/>
      <c r="AE666" s="25"/>
    </row>
    <row r="667" spans="1:31">
      <c r="A667" s="15"/>
      <c r="B667" s="15"/>
      <c r="C667" s="15"/>
      <c r="D667" s="15"/>
      <c r="E667" s="15"/>
      <c r="F667" s="15"/>
      <c r="G667" s="15"/>
      <c r="H667" s="15"/>
      <c r="I667" s="15"/>
      <c r="J667" s="15"/>
      <c r="K667" s="15"/>
      <c r="L667" s="15"/>
      <c r="M667" s="15"/>
      <c r="N667" s="15"/>
      <c r="O667" s="15"/>
      <c r="P667" s="15"/>
      <c r="Q667" s="15"/>
      <c r="R667" s="15"/>
      <c r="S667" s="15"/>
      <c r="T667" s="15"/>
      <c r="U667" s="15"/>
      <c r="X667" s="25"/>
      <c r="Y667" s="25"/>
      <c r="Z667" s="25"/>
      <c r="AA667" s="25"/>
      <c r="AB667" s="25"/>
      <c r="AC667" s="25"/>
      <c r="AD667" s="25"/>
      <c r="AE667" s="25"/>
    </row>
    <row r="668" spans="1:31">
      <c r="A668" s="6"/>
      <c r="B668" s="6"/>
      <c r="C668" s="6"/>
      <c r="D668" s="6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X668" s="25"/>
      <c r="Y668" s="25"/>
      <c r="Z668" s="25"/>
      <c r="AA668" s="25"/>
      <c r="AB668" s="25"/>
      <c r="AC668" s="25"/>
      <c r="AD668" s="25"/>
      <c r="AE668" s="25"/>
    </row>
    <row r="669" spans="1:31">
      <c r="A669" s="6"/>
      <c r="B669" s="6"/>
      <c r="C669" s="6"/>
      <c r="D669" s="6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X669" s="25"/>
      <c r="Y669" s="25"/>
      <c r="Z669" s="25"/>
      <c r="AA669" s="25"/>
      <c r="AB669" s="25"/>
      <c r="AC669" s="25"/>
      <c r="AD669" s="25"/>
      <c r="AE669" s="25"/>
    </row>
    <row r="670" spans="1:31">
      <c r="A670" s="6"/>
      <c r="B670" s="6"/>
      <c r="C670" s="6"/>
      <c r="D670" s="6"/>
      <c r="E670" s="6"/>
      <c r="F670" s="6"/>
      <c r="G670" s="6"/>
      <c r="H670" s="6"/>
      <c r="I670" s="6"/>
      <c r="J670" s="6"/>
      <c r="K670" s="6"/>
      <c r="L670" s="6"/>
      <c r="M670" s="16"/>
      <c r="N670" s="6"/>
      <c r="O670" s="6"/>
      <c r="P670" s="6"/>
      <c r="Q670" s="6"/>
      <c r="R670" s="6"/>
      <c r="S670" s="6"/>
      <c r="T670" s="6"/>
      <c r="U670" s="6"/>
      <c r="X670" s="25"/>
      <c r="Y670" s="25"/>
      <c r="Z670" s="25"/>
      <c r="AA670" s="25"/>
      <c r="AB670" s="25"/>
      <c r="AC670" s="25"/>
      <c r="AD670" s="25"/>
      <c r="AE670" s="25"/>
    </row>
    <row r="671" spans="1:31">
      <c r="A671" s="6"/>
      <c r="B671" s="6"/>
      <c r="C671" s="6"/>
      <c r="D671" s="6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X671" s="25"/>
      <c r="Y671" s="25"/>
      <c r="Z671" s="25"/>
      <c r="AA671" s="25"/>
      <c r="AB671" s="25"/>
      <c r="AC671" s="25"/>
      <c r="AD671" s="25"/>
      <c r="AE671" s="25"/>
    </row>
    <row r="672" spans="1:31">
      <c r="A672" s="6"/>
      <c r="B672" s="6"/>
      <c r="C672" s="6"/>
      <c r="D672" s="6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X672" s="25"/>
      <c r="Y672" s="25"/>
      <c r="Z672" s="25"/>
      <c r="AA672" s="25"/>
      <c r="AB672" s="25"/>
      <c r="AC672" s="25"/>
      <c r="AD672" s="25"/>
      <c r="AE672" s="25"/>
    </row>
    <row r="673" spans="1:31">
      <c r="A673" s="6"/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X673" s="25"/>
      <c r="Y673" s="25"/>
      <c r="Z673" s="25"/>
      <c r="AA673" s="25"/>
      <c r="AB673" s="25"/>
      <c r="AC673" s="25"/>
      <c r="AD673" s="25"/>
      <c r="AE673" s="25"/>
    </row>
    <row r="674" spans="1:31">
      <c r="A674" s="6"/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X674" s="25"/>
      <c r="Y674" s="25"/>
      <c r="Z674" s="25"/>
      <c r="AA674" s="25"/>
      <c r="AB674" s="25"/>
      <c r="AC674" s="25"/>
      <c r="AD674" s="25"/>
      <c r="AE674" s="25"/>
    </row>
    <row r="675" spans="1:31">
      <c r="A675" s="6"/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X675" s="25"/>
      <c r="Y675" s="25"/>
      <c r="Z675" s="25"/>
      <c r="AA675" s="25"/>
      <c r="AB675" s="25"/>
      <c r="AC675" s="25"/>
      <c r="AD675" s="25"/>
      <c r="AE675" s="25"/>
    </row>
    <row r="676" spans="1:31">
      <c r="A676" s="6"/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X676" s="12" t="s">
        <v>21</v>
      </c>
      <c r="Y676" s="12" t="s">
        <v>78</v>
      </c>
      <c r="Z676" s="12" t="s">
        <v>22</v>
      </c>
      <c r="AA676" s="25"/>
      <c r="AB676" s="25"/>
      <c r="AC676" s="25"/>
      <c r="AD676" s="25"/>
      <c r="AE676" s="25"/>
    </row>
    <row r="677" spans="1:31">
      <c r="A677" s="6"/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W677" s="19" t="str">
        <f>IF(入力!$C$4="","",入力!$C$4)</f>
        <v>2016.01.01</v>
      </c>
      <c r="X677" s="24" t="str">
        <f>IF(特定項目一覧_30!AL22="","",特定項目一覧_30!AL22)</f>
        <v/>
      </c>
      <c r="Y677" s="31" t="str">
        <f>IF(特定項目一覧_30!AK22="","",特定項目一覧_30!AK22)</f>
        <v/>
      </c>
      <c r="Z677" s="32" t="str">
        <f>IF(特定項目一覧_30!AM22="","",特定項目一覧_30!AM22)</f>
        <v/>
      </c>
      <c r="AA677" s="25"/>
      <c r="AB677" s="25"/>
      <c r="AC677" s="25"/>
      <c r="AD677" s="25"/>
      <c r="AE677" s="25"/>
    </row>
    <row r="678" spans="1:31">
      <c r="A678" s="6"/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W678" s="19"/>
      <c r="X678" s="24"/>
      <c r="Y678" s="24"/>
      <c r="Z678" s="24"/>
      <c r="AA678" s="25"/>
      <c r="AB678" s="25"/>
      <c r="AC678" s="25"/>
      <c r="AD678" s="25"/>
      <c r="AE678" s="25"/>
    </row>
    <row r="679" spans="1:31">
      <c r="A679" s="6"/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W679" s="19"/>
      <c r="X679" s="34"/>
      <c r="Y679" s="34"/>
      <c r="Z679" s="35"/>
      <c r="AA679" s="25"/>
      <c r="AB679" s="25"/>
      <c r="AC679" s="25"/>
      <c r="AD679" s="25"/>
      <c r="AE679" s="25"/>
    </row>
    <row r="680" spans="1:31">
      <c r="A680" s="6"/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X680" s="25"/>
      <c r="Y680" s="25"/>
      <c r="Z680" s="25"/>
      <c r="AA680" s="25"/>
      <c r="AB680" s="25"/>
      <c r="AC680" s="25"/>
      <c r="AD680" s="25"/>
      <c r="AE680" s="25"/>
    </row>
    <row r="681" spans="1:31">
      <c r="A681" s="6"/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X681" s="25"/>
      <c r="Y681" s="25"/>
      <c r="Z681" s="25"/>
      <c r="AA681" s="25"/>
      <c r="AB681" s="25"/>
      <c r="AC681" s="25"/>
      <c r="AD681" s="25"/>
      <c r="AE681" s="25"/>
    </row>
    <row r="682" spans="1:31">
      <c r="A682" s="6"/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X682" s="25"/>
      <c r="Y682" s="25"/>
      <c r="Z682" s="25"/>
      <c r="AA682" s="25"/>
      <c r="AB682" s="25"/>
      <c r="AC682" s="25"/>
      <c r="AD682" s="25"/>
      <c r="AE682" s="25"/>
    </row>
    <row r="683" spans="1:31">
      <c r="A683" s="6"/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X683" s="25"/>
      <c r="Y683" s="25"/>
      <c r="Z683" s="25"/>
      <c r="AA683" s="25"/>
      <c r="AB683" s="25"/>
      <c r="AC683" s="25"/>
      <c r="AD683" s="25"/>
      <c r="AE683" s="25"/>
    </row>
    <row r="684" spans="1:31">
      <c r="A684" s="6"/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X684" s="25"/>
      <c r="Y684" s="25"/>
      <c r="Z684" s="25"/>
      <c r="AA684" s="25"/>
      <c r="AB684" s="25"/>
      <c r="AC684" s="25"/>
      <c r="AD684" s="25"/>
      <c r="AE684" s="25"/>
    </row>
    <row r="685" spans="1:31">
      <c r="A685" s="6"/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X685" s="25"/>
      <c r="Y685" s="25"/>
      <c r="Z685" s="25"/>
      <c r="AA685" s="25"/>
      <c r="AB685" s="25"/>
      <c r="AC685" s="25"/>
      <c r="AD685" s="25"/>
      <c r="AE685" s="25"/>
    </row>
    <row r="686" spans="1:31">
      <c r="A686" s="6"/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X686" s="25"/>
      <c r="Y686" s="25"/>
      <c r="Z686" s="25"/>
      <c r="AA686" s="25"/>
      <c r="AB686" s="25"/>
      <c r="AC686" s="25"/>
      <c r="AD686" s="25"/>
      <c r="AE686" s="25"/>
    </row>
    <row r="687" spans="1:31">
      <c r="A687" s="6"/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X687" s="25"/>
      <c r="Y687" s="25"/>
      <c r="Z687" s="25"/>
      <c r="AA687" s="25"/>
      <c r="AB687" s="25"/>
      <c r="AC687" s="25"/>
      <c r="AD687" s="25"/>
      <c r="AE687" s="25"/>
    </row>
    <row r="688" spans="1:31">
      <c r="A688" s="6"/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X688" s="25"/>
      <c r="Y688" s="25"/>
      <c r="Z688" s="25"/>
      <c r="AA688" s="25"/>
      <c r="AB688" s="25"/>
      <c r="AC688" s="25"/>
      <c r="AD688" s="25"/>
      <c r="AE688" s="25"/>
    </row>
    <row r="689" spans="1:31">
      <c r="A689" s="6"/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X689" s="25"/>
      <c r="Y689" s="25"/>
      <c r="Z689" s="25"/>
      <c r="AA689" s="25"/>
      <c r="AB689" s="25"/>
      <c r="AC689" s="25"/>
      <c r="AD689" s="25"/>
      <c r="AE689" s="25"/>
    </row>
    <row r="690" spans="1:31">
      <c r="A690" s="6"/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X690" s="25" t="s">
        <v>270</v>
      </c>
      <c r="Y690" s="25"/>
      <c r="Z690" s="25"/>
      <c r="AA690" s="25"/>
      <c r="AB690" s="25"/>
      <c r="AC690" s="25"/>
      <c r="AD690" s="25"/>
      <c r="AE690" s="25"/>
    </row>
    <row r="691" spans="1:31">
      <c r="X691" s="458" t="str">
        <f>IF(全体項目一覧_30!AN80="","",全体項目一覧_30!AN80)</f>
        <v/>
      </c>
      <c r="Y691" s="25"/>
      <c r="Z691" s="25"/>
      <c r="AA691" s="25"/>
      <c r="AB691" s="25"/>
      <c r="AC691" s="25"/>
      <c r="AD691" s="25"/>
      <c r="AE691" s="25"/>
    </row>
    <row r="692" spans="1:31">
      <c r="X692" s="25"/>
      <c r="Y692" s="25"/>
      <c r="Z692" s="25"/>
      <c r="AA692" s="25"/>
      <c r="AB692" s="25"/>
      <c r="AC692" s="25"/>
      <c r="AD692" s="25"/>
      <c r="AE692" s="25"/>
    </row>
    <row r="693" spans="1:31">
      <c r="X693" s="25"/>
      <c r="Y693" s="25"/>
      <c r="Z693" s="25"/>
      <c r="AA693" s="25"/>
      <c r="AB693" s="25"/>
      <c r="AC693" s="25"/>
      <c r="AD693" s="25"/>
      <c r="AE693" s="25"/>
    </row>
    <row r="694" spans="1:31">
      <c r="A694" s="675"/>
      <c r="B694" s="676"/>
      <c r="C694" s="676"/>
      <c r="D694" s="676"/>
      <c r="E694" s="676"/>
      <c r="F694" s="676"/>
      <c r="G694" s="676"/>
      <c r="H694" s="676"/>
      <c r="I694" s="676"/>
      <c r="J694" s="676"/>
      <c r="K694" s="677"/>
      <c r="L694" s="12" t="s">
        <v>18</v>
      </c>
      <c r="M694" s="669" t="s">
        <v>29</v>
      </c>
      <c r="N694" s="669"/>
      <c r="O694" s="669"/>
      <c r="P694" s="669"/>
      <c r="Q694" s="669"/>
      <c r="R694" s="669"/>
      <c r="S694" s="669"/>
      <c r="T694" s="670" t="s">
        <v>269</v>
      </c>
      <c r="U694" s="670"/>
      <c r="X694" s="12"/>
      <c r="Y694" s="150"/>
      <c r="Z694" s="150"/>
      <c r="AA694" s="150"/>
      <c r="AB694" s="150"/>
      <c r="AC694" s="150"/>
      <c r="AD694" s="150"/>
      <c r="AE694" s="150"/>
    </row>
    <row r="695" spans="1:31">
      <c r="A695" s="678"/>
      <c r="B695" s="679"/>
      <c r="C695" s="679"/>
      <c r="D695" s="679"/>
      <c r="E695" s="679"/>
      <c r="F695" s="679"/>
      <c r="G695" s="679"/>
      <c r="H695" s="679"/>
      <c r="I695" s="679"/>
      <c r="J695" s="679"/>
      <c r="K695" s="680"/>
      <c r="L695" s="12" t="s">
        <v>18</v>
      </c>
      <c r="M695" s="665" t="s">
        <v>30</v>
      </c>
      <c r="N695" s="665"/>
      <c r="O695" s="665"/>
      <c r="P695" s="665"/>
      <c r="Q695" s="665"/>
      <c r="R695" s="665"/>
      <c r="S695" s="665"/>
      <c r="T695" s="666" t="str">
        <f>X691</f>
        <v/>
      </c>
      <c r="U695" s="667"/>
      <c r="X695" s="12"/>
      <c r="Y695" s="151"/>
      <c r="Z695" s="151"/>
      <c r="AA695" s="151"/>
      <c r="AB695" s="151"/>
      <c r="AC695" s="151"/>
      <c r="AD695" s="151"/>
      <c r="AE695" s="151"/>
    </row>
    <row r="696" spans="1:31" ht="14.25">
      <c r="A696" s="691" t="str">
        <f>$A$40</f>
        <v>フォーマット作成者　：　Komuro Consulting Group　小室匡史</v>
      </c>
      <c r="B696" s="691"/>
      <c r="C696" s="691"/>
      <c r="D696" s="691"/>
      <c r="E696" s="691"/>
      <c r="F696" s="691"/>
      <c r="G696" s="691"/>
      <c r="H696" s="691"/>
      <c r="I696" s="691"/>
      <c r="J696" s="691"/>
      <c r="K696" s="691"/>
      <c r="L696" s="411" t="s">
        <v>18</v>
      </c>
      <c r="M696" s="668" t="s">
        <v>90</v>
      </c>
      <c r="N696" s="668"/>
      <c r="O696" s="668"/>
      <c r="P696" s="668"/>
      <c r="Q696" s="668"/>
      <c r="R696" s="668"/>
      <c r="S696" s="668"/>
      <c r="T696" s="667"/>
      <c r="U696" s="667"/>
      <c r="X696" s="12"/>
      <c r="Y696" s="152"/>
      <c r="Z696" s="152"/>
      <c r="AA696" s="152"/>
      <c r="AB696" s="152"/>
      <c r="AC696" s="152"/>
      <c r="AD696" s="152"/>
      <c r="AE696" s="152"/>
    </row>
    <row r="698" spans="1:31" ht="30" customHeight="1">
      <c r="A698" s="671" t="str">
        <f>$A$1</f>
        <v>●●チームバレーボール体力指数　レーダーチャート</v>
      </c>
      <c r="B698" s="671"/>
      <c r="C698" s="671"/>
      <c r="D698" s="671"/>
      <c r="E698" s="671"/>
      <c r="F698" s="671"/>
      <c r="G698" s="671"/>
      <c r="H698" s="671"/>
      <c r="I698" s="671"/>
      <c r="J698" s="671"/>
      <c r="K698" s="671"/>
      <c r="L698" s="671"/>
      <c r="M698" s="671"/>
      <c r="N698" s="671"/>
      <c r="O698" s="671"/>
      <c r="P698" s="671"/>
      <c r="Q698" s="671"/>
      <c r="R698" s="671"/>
      <c r="S698" s="671"/>
      <c r="T698" s="671"/>
      <c r="U698" s="671"/>
      <c r="X698" s="25"/>
      <c r="Y698" s="25"/>
      <c r="Z698" s="25"/>
      <c r="AA698" s="25"/>
      <c r="AB698" s="25"/>
      <c r="AC698" s="25"/>
      <c r="AD698" s="25"/>
      <c r="AE698" s="25"/>
    </row>
    <row r="699" spans="1:31" ht="22.5" customHeight="1">
      <c r="A699" s="10" t="s">
        <v>10</v>
      </c>
      <c r="B699" s="672" t="str">
        <f>IF(表示変換!B23="","",表示変換!B23)</f>
        <v/>
      </c>
      <c r="C699" s="672"/>
      <c r="D699" s="9"/>
      <c r="E699" s="10" t="s">
        <v>11</v>
      </c>
      <c r="F699" s="673" t="str">
        <f>IF(表示変換!I23="","",表示変換!I23)</f>
        <v/>
      </c>
      <c r="G699" s="673"/>
      <c r="H699" s="13" t="s">
        <v>12</v>
      </c>
      <c r="I699" s="14"/>
      <c r="J699" s="13" t="s">
        <v>13</v>
      </c>
      <c r="K699" s="673" t="str">
        <f>IF(表示変換!J23="","",表示変換!J23)</f>
        <v/>
      </c>
      <c r="L699" s="673"/>
      <c r="M699" s="10" t="s">
        <v>14</v>
      </c>
      <c r="N699" s="6"/>
      <c r="O699" s="672" t="s">
        <v>15</v>
      </c>
      <c r="P699" s="672"/>
      <c r="Q699" s="672" t="str">
        <f>IF(表示変換!H23="","",表示変換!H23)</f>
        <v/>
      </c>
      <c r="R699" s="672"/>
      <c r="S699" s="674" t="str">
        <f>IF(入力!$C$4="","",入力!$C$4)</f>
        <v>2016.01.01</v>
      </c>
      <c r="T699" s="674"/>
      <c r="U699" s="9" t="s">
        <v>84</v>
      </c>
      <c r="X699" s="25"/>
      <c r="Y699" s="25"/>
      <c r="Z699" s="25"/>
      <c r="AA699" s="25"/>
      <c r="AB699" s="25"/>
      <c r="AC699" s="25"/>
      <c r="AD699" s="25"/>
      <c r="AE699" s="25"/>
    </row>
    <row r="700" spans="1:31" ht="12" customHeight="1">
      <c r="A700" s="6"/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X700" s="25"/>
      <c r="Y700" s="25"/>
      <c r="Z700" s="25"/>
      <c r="AA700" s="25"/>
      <c r="AB700" s="25"/>
      <c r="AC700" s="25"/>
      <c r="AD700" s="25"/>
      <c r="AE700" s="25"/>
    </row>
    <row r="701" spans="1:31" ht="22.5" customHeight="1">
      <c r="A701" s="685" t="s">
        <v>5</v>
      </c>
      <c r="B701" s="688" t="s">
        <v>6</v>
      </c>
      <c r="C701" s="692" t="s">
        <v>0</v>
      </c>
      <c r="D701" s="683" t="s">
        <v>31</v>
      </c>
      <c r="E701" s="684"/>
      <c r="F701" s="683" t="s">
        <v>43</v>
      </c>
      <c r="G701" s="684"/>
      <c r="H701" s="683" t="s">
        <v>297</v>
      </c>
      <c r="I701" s="684"/>
      <c r="J701" s="683" t="s">
        <v>27</v>
      </c>
      <c r="K701" s="684"/>
      <c r="L701" s="681" t="s">
        <v>44</v>
      </c>
      <c r="M701" s="682"/>
      <c r="N701" s="681" t="s">
        <v>45</v>
      </c>
      <c r="O701" s="682"/>
      <c r="P701" s="681" t="s">
        <v>28</v>
      </c>
      <c r="Q701" s="682"/>
      <c r="R701" s="683" t="s">
        <v>32</v>
      </c>
      <c r="S701" s="684"/>
      <c r="T701" s="156" t="s">
        <v>1</v>
      </c>
      <c r="U701" s="157" t="s">
        <v>2</v>
      </c>
      <c r="X701" s="25"/>
      <c r="Y701" s="25"/>
      <c r="Z701" s="25"/>
      <c r="AA701" s="25"/>
      <c r="AB701" s="25"/>
      <c r="AC701" s="25"/>
      <c r="AD701" s="25"/>
      <c r="AE701" s="25"/>
    </row>
    <row r="702" spans="1:31">
      <c r="A702" s="686"/>
      <c r="B702" s="689"/>
      <c r="C702" s="693"/>
      <c r="D702" s="1" t="s">
        <v>3</v>
      </c>
      <c r="E702" s="3" t="s">
        <v>4</v>
      </c>
      <c r="F702" s="1" t="s">
        <v>3</v>
      </c>
      <c r="G702" s="3" t="s">
        <v>4</v>
      </c>
      <c r="H702" s="1" t="s">
        <v>3</v>
      </c>
      <c r="I702" s="3" t="s">
        <v>4</v>
      </c>
      <c r="J702" s="1" t="s">
        <v>3</v>
      </c>
      <c r="K702" s="3" t="s">
        <v>4</v>
      </c>
      <c r="L702" s="1" t="s">
        <v>3</v>
      </c>
      <c r="M702" s="3" t="s">
        <v>4</v>
      </c>
      <c r="N702" s="1" t="s">
        <v>3</v>
      </c>
      <c r="O702" s="3" t="s">
        <v>4</v>
      </c>
      <c r="P702" s="1" t="s">
        <v>3</v>
      </c>
      <c r="Q702" s="3" t="s">
        <v>4</v>
      </c>
      <c r="R702" s="1" t="s">
        <v>3</v>
      </c>
      <c r="S702" s="3" t="s">
        <v>4</v>
      </c>
      <c r="T702" s="7"/>
      <c r="U702" s="8"/>
      <c r="X702" s="25"/>
      <c r="Y702" s="25"/>
      <c r="Z702" s="25"/>
      <c r="AA702" s="25"/>
      <c r="AB702" s="25"/>
      <c r="AC702" s="25"/>
      <c r="AD702" s="25"/>
      <c r="AE702" s="25"/>
    </row>
    <row r="703" spans="1:31">
      <c r="A703" s="687"/>
      <c r="B703" s="690"/>
      <c r="C703" s="694"/>
      <c r="D703" s="2" t="str">
        <f>IF(表示変換!$N$5="","",表示変換!$N$5)</f>
        <v>sec</v>
      </c>
      <c r="E703" s="4" t="s">
        <v>7</v>
      </c>
      <c r="F703" s="2" t="str">
        <f>IF(表示変換!$O$5="","",表示変換!$O$5)</f>
        <v>sec</v>
      </c>
      <c r="G703" s="4" t="s">
        <v>7</v>
      </c>
      <c r="H703" s="2" t="str">
        <f>IF(表示変換!$P$5="","",表示変換!$P$5)</f>
        <v>m</v>
      </c>
      <c r="I703" s="4" t="s">
        <v>7</v>
      </c>
      <c r="J703" s="2" t="str">
        <f>IF(表示変換!$Q$5="","",表示変換!$Q$5)</f>
        <v>cm</v>
      </c>
      <c r="K703" s="4" t="s">
        <v>7</v>
      </c>
      <c r="L703" s="2" t="str">
        <f>IF(表示変換!$R$5="","",表示変換!$R$5)</f>
        <v>cm</v>
      </c>
      <c r="M703" s="4" t="s">
        <v>7</v>
      </c>
      <c r="N703" s="2" t="str">
        <f>IF(表示変換!$S$5="","",表示変換!$S$5)</f>
        <v>m</v>
      </c>
      <c r="O703" s="4" t="s">
        <v>7</v>
      </c>
      <c r="P703" s="2" t="str">
        <f>IF(表示変換!$T$5="","",表示変換!$T$5)</f>
        <v>回</v>
      </c>
      <c r="Q703" s="4" t="s">
        <v>7</v>
      </c>
      <c r="R703" s="2" t="str">
        <f>IF(表示変換!$U$5="","",表示変換!$U$5)</f>
        <v>m</v>
      </c>
      <c r="S703" s="4" t="s">
        <v>7</v>
      </c>
      <c r="T703" s="2" t="s">
        <v>8</v>
      </c>
      <c r="U703" s="5" t="s">
        <v>9</v>
      </c>
      <c r="X703" s="26" t="s">
        <v>16</v>
      </c>
      <c r="Y703" s="26" t="s">
        <v>17</v>
      </c>
      <c r="Z703" s="26" t="s">
        <v>276</v>
      </c>
      <c r="AA703" s="26" t="s">
        <v>24</v>
      </c>
      <c r="AB703" s="26" t="s">
        <v>59</v>
      </c>
      <c r="AC703" s="26" t="s">
        <v>51</v>
      </c>
      <c r="AD703" s="26" t="s">
        <v>62</v>
      </c>
      <c r="AE703" s="11" t="s">
        <v>61</v>
      </c>
    </row>
    <row r="704" spans="1:31">
      <c r="A704" s="17" t="str">
        <f>IF(入力!$C$4="","",入力!$C$4)</f>
        <v>2016.01.01</v>
      </c>
      <c r="B704" s="20">
        <f>IF(表示変換!A23="","",表示変換!A23)</f>
        <v>18</v>
      </c>
      <c r="C704" s="18" t="str">
        <f>IF(表示変換!B23="","",表示変換!B23)</f>
        <v/>
      </c>
      <c r="D704" s="21" t="str">
        <f>IF(特定項目一覧_30!G23="","",特定項目一覧_30!G23)</f>
        <v/>
      </c>
      <c r="E704" s="27" t="str">
        <f>IF(特定項目一覧_30!H23="","",特定項目一覧_30!H23)</f>
        <v/>
      </c>
      <c r="F704" s="21" t="str">
        <f>IF(特定項目一覧_30!I23="","",特定項目一覧_30!I23)</f>
        <v/>
      </c>
      <c r="G704" s="22" t="str">
        <f>IF(特定項目一覧_30!J23="","",特定項目一覧_30!J23)</f>
        <v/>
      </c>
      <c r="H704" s="29" t="str">
        <f>IF(特定項目一覧_30!K23="","",特定項目一覧_30!K23)</f>
        <v/>
      </c>
      <c r="I704" s="27" t="str">
        <f>IF(特定項目一覧_30!L23="","",特定項目一覧_30!L23)</f>
        <v/>
      </c>
      <c r="J704" s="20" t="str">
        <f>IF(特定項目一覧_30!M23="","",特定項目一覧_30!M23)</f>
        <v/>
      </c>
      <c r="K704" s="22" t="str">
        <f>IF(特定項目一覧_30!N23="","",特定項目一覧_30!N23)</f>
        <v/>
      </c>
      <c r="L704" s="28" t="str">
        <f>IF(特定項目一覧_30!O23="","",特定項目一覧_30!O23)</f>
        <v/>
      </c>
      <c r="M704" s="27" t="str">
        <f>IF(特定項目一覧_30!P23="","",特定項目一覧_30!P23)</f>
        <v/>
      </c>
      <c r="N704" s="21" t="str">
        <f>IF(特定項目一覧_30!Q23="","",特定項目一覧_30!Q23)</f>
        <v/>
      </c>
      <c r="O704" s="22" t="str">
        <f>IF(特定項目一覧_30!R23="","",特定項目一覧_30!R23)</f>
        <v/>
      </c>
      <c r="P704" s="28" t="str">
        <f>IF(特定項目一覧_30!S23="","",特定項目一覧_30!S23)</f>
        <v/>
      </c>
      <c r="Q704" s="27" t="str">
        <f>IF(特定項目一覧_30!T23="","",特定項目一覧_30!T23)</f>
        <v/>
      </c>
      <c r="R704" s="20" t="str">
        <f>IF(特定項目一覧_30!U23="","",特定項目一覧_30!U23)</f>
        <v/>
      </c>
      <c r="S704" s="22" t="str">
        <f>IF(特定項目一覧_30!V23="","",特定項目一覧_30!V23)</f>
        <v/>
      </c>
      <c r="T704" s="28" t="str">
        <f>IF(特定項目一覧_30!W23="","",特定項目一覧_30!W23)</f>
        <v/>
      </c>
      <c r="U704" s="22" t="str">
        <f>IF(特定項目一覧_30!X23="","",特定項目一覧_30!X23)</f>
        <v/>
      </c>
      <c r="W704" s="19" t="str">
        <f>IF(入力!$C$4="","",入力!$C$4)</f>
        <v>2016.01.01</v>
      </c>
      <c r="X704" s="30" t="str">
        <f>E704</f>
        <v/>
      </c>
      <c r="Y704" s="30" t="str">
        <f>G704</f>
        <v/>
      </c>
      <c r="Z704" s="30" t="str">
        <f>I704</f>
        <v/>
      </c>
      <c r="AA704" s="30" t="str">
        <f>K704</f>
        <v/>
      </c>
      <c r="AB704" s="30" t="str">
        <f>M704</f>
        <v/>
      </c>
      <c r="AC704" s="30" t="str">
        <f>O704</f>
        <v/>
      </c>
      <c r="AD704" s="30" t="str">
        <f>Q704</f>
        <v/>
      </c>
      <c r="AE704" s="30" t="str">
        <f>S704</f>
        <v/>
      </c>
    </row>
    <row r="705" spans="1:31">
      <c r="A705" s="66"/>
      <c r="B705" s="67"/>
      <c r="C705" s="68"/>
      <c r="D705" s="69"/>
      <c r="E705" s="70"/>
      <c r="F705" s="71"/>
      <c r="G705" s="72"/>
      <c r="H705" s="73"/>
      <c r="I705" s="70"/>
      <c r="J705" s="71"/>
      <c r="K705" s="72"/>
      <c r="L705" s="69"/>
      <c r="M705" s="70"/>
      <c r="N705" s="71"/>
      <c r="O705" s="72"/>
      <c r="P705" s="69"/>
      <c r="Q705" s="70"/>
      <c r="R705" s="67"/>
      <c r="S705" s="72"/>
      <c r="T705" s="73"/>
      <c r="U705" s="72"/>
      <c r="W705" s="19"/>
      <c r="X705" s="23"/>
      <c r="Y705" s="23"/>
      <c r="Z705" s="23"/>
      <c r="AA705" s="23"/>
      <c r="AB705" s="23"/>
      <c r="AC705" s="23"/>
      <c r="AD705" s="23"/>
      <c r="AE705" s="23"/>
    </row>
    <row r="706" spans="1:31">
      <c r="A706" s="74"/>
      <c r="B706" s="67"/>
      <c r="C706" s="72"/>
      <c r="D706" s="71"/>
      <c r="E706" s="72"/>
      <c r="F706" s="71"/>
      <c r="G706" s="72"/>
      <c r="H706" s="67"/>
      <c r="I706" s="72"/>
      <c r="J706" s="71"/>
      <c r="K706" s="72"/>
      <c r="L706" s="71"/>
      <c r="M706" s="72"/>
      <c r="N706" s="71"/>
      <c r="O706" s="72"/>
      <c r="P706" s="71"/>
      <c r="Q706" s="72"/>
      <c r="R706" s="67"/>
      <c r="S706" s="72"/>
      <c r="T706" s="67"/>
      <c r="U706" s="72"/>
      <c r="W706" s="19"/>
      <c r="X706" s="23"/>
      <c r="Y706" s="23"/>
      <c r="Z706" s="23"/>
      <c r="AA706" s="23"/>
      <c r="AB706" s="23"/>
      <c r="AC706" s="23"/>
      <c r="AD706" s="23"/>
      <c r="AE706" s="23"/>
    </row>
    <row r="707" spans="1:31">
      <c r="A707" s="74"/>
      <c r="B707" s="75"/>
      <c r="C707" s="76"/>
      <c r="D707" s="71"/>
      <c r="E707" s="70"/>
      <c r="F707" s="71"/>
      <c r="G707" s="72"/>
      <c r="H707" s="73"/>
      <c r="I707" s="70"/>
      <c r="J707" s="71"/>
      <c r="K707" s="72"/>
      <c r="L707" s="69"/>
      <c r="M707" s="70"/>
      <c r="N707" s="71"/>
      <c r="O707" s="72"/>
      <c r="P707" s="69"/>
      <c r="Q707" s="70"/>
      <c r="R707" s="67"/>
      <c r="S707" s="72"/>
      <c r="T707" s="73"/>
      <c r="U707" s="72"/>
      <c r="X707" s="25"/>
      <c r="Y707" s="25"/>
      <c r="Z707" s="25"/>
      <c r="AA707" s="25"/>
      <c r="AB707" s="25"/>
      <c r="AC707" s="25"/>
      <c r="AD707" s="25"/>
      <c r="AE707" s="25"/>
    </row>
    <row r="708" spans="1:31">
      <c r="A708" s="15"/>
      <c r="B708" s="15"/>
      <c r="C708" s="15"/>
      <c r="D708" s="15"/>
      <c r="E708" s="15"/>
      <c r="F708" s="15"/>
      <c r="G708" s="15"/>
      <c r="H708" s="15"/>
      <c r="I708" s="15"/>
      <c r="J708" s="15"/>
      <c r="K708" s="15"/>
      <c r="L708" s="15"/>
      <c r="M708" s="15"/>
      <c r="N708" s="15"/>
      <c r="O708" s="15"/>
      <c r="P708" s="15"/>
      <c r="Q708" s="15"/>
      <c r="R708" s="15"/>
      <c r="S708" s="15"/>
      <c r="T708" s="15"/>
      <c r="U708" s="15"/>
      <c r="X708" s="25"/>
      <c r="Y708" s="25"/>
      <c r="Z708" s="25"/>
      <c r="AA708" s="25"/>
      <c r="AB708" s="25"/>
      <c r="AC708" s="25"/>
      <c r="AD708" s="25"/>
      <c r="AE708" s="25"/>
    </row>
    <row r="709" spans="1:31">
      <c r="A709" s="6"/>
      <c r="B709" s="6"/>
      <c r="C709" s="6"/>
      <c r="D709" s="6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X709" s="25"/>
      <c r="Y709" s="25"/>
      <c r="Z709" s="25"/>
      <c r="AA709" s="25"/>
      <c r="AB709" s="25"/>
      <c r="AC709" s="25"/>
      <c r="AD709" s="25"/>
      <c r="AE709" s="25"/>
    </row>
    <row r="710" spans="1:31">
      <c r="A710" s="6"/>
      <c r="B710" s="6"/>
      <c r="C710" s="6"/>
      <c r="D710" s="6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X710" s="25"/>
      <c r="Y710" s="25"/>
      <c r="Z710" s="25"/>
      <c r="AA710" s="25"/>
      <c r="AB710" s="25"/>
      <c r="AC710" s="25"/>
      <c r="AD710" s="25"/>
      <c r="AE710" s="25"/>
    </row>
    <row r="711" spans="1:31">
      <c r="A711" s="6"/>
      <c r="B711" s="6"/>
      <c r="C711" s="6"/>
      <c r="D711" s="6"/>
      <c r="E711" s="6"/>
      <c r="F711" s="6"/>
      <c r="G711" s="6"/>
      <c r="H711" s="6"/>
      <c r="I711" s="6"/>
      <c r="J711" s="6"/>
      <c r="K711" s="6"/>
      <c r="L711" s="6"/>
      <c r="M711" s="16"/>
      <c r="N711" s="6"/>
      <c r="O711" s="6"/>
      <c r="P711" s="6"/>
      <c r="Q711" s="6"/>
      <c r="R711" s="6"/>
      <c r="S711" s="6"/>
      <c r="T711" s="6"/>
      <c r="U711" s="6"/>
      <c r="X711" s="25"/>
      <c r="Y711" s="25"/>
      <c r="Z711" s="25"/>
      <c r="AA711" s="25"/>
      <c r="AB711" s="25"/>
      <c r="AC711" s="25"/>
      <c r="AD711" s="25"/>
      <c r="AE711" s="25"/>
    </row>
    <row r="712" spans="1:31">
      <c r="A712" s="6"/>
      <c r="B712" s="6"/>
      <c r="C712" s="6"/>
      <c r="D712" s="6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X712" s="25"/>
      <c r="Y712" s="25"/>
      <c r="Z712" s="25"/>
      <c r="AA712" s="25"/>
      <c r="AB712" s="25"/>
      <c r="AC712" s="25"/>
      <c r="AD712" s="25"/>
      <c r="AE712" s="25"/>
    </row>
    <row r="713" spans="1:31">
      <c r="A713" s="6"/>
      <c r="B713" s="6"/>
      <c r="C713" s="6"/>
      <c r="D713" s="6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X713" s="25"/>
      <c r="Y713" s="25"/>
      <c r="Z713" s="25"/>
      <c r="AA713" s="25"/>
      <c r="AB713" s="25"/>
      <c r="AC713" s="25"/>
      <c r="AD713" s="25"/>
      <c r="AE713" s="25"/>
    </row>
    <row r="714" spans="1:31">
      <c r="A714" s="6"/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X714" s="25"/>
      <c r="Y714" s="25"/>
      <c r="Z714" s="25"/>
      <c r="AA714" s="25"/>
      <c r="AB714" s="25"/>
      <c r="AC714" s="25"/>
      <c r="AD714" s="25"/>
      <c r="AE714" s="25"/>
    </row>
    <row r="715" spans="1:31">
      <c r="A715" s="6"/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X715" s="25"/>
      <c r="Y715" s="25"/>
      <c r="Z715" s="25"/>
      <c r="AA715" s="25"/>
      <c r="AB715" s="25"/>
      <c r="AC715" s="25"/>
      <c r="AD715" s="25"/>
      <c r="AE715" s="25"/>
    </row>
    <row r="716" spans="1:31">
      <c r="A716" s="6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X716" s="25"/>
      <c r="Y716" s="25"/>
      <c r="Z716" s="25"/>
      <c r="AA716" s="25"/>
      <c r="AB716" s="25"/>
      <c r="AC716" s="25"/>
      <c r="AD716" s="25"/>
      <c r="AE716" s="25"/>
    </row>
    <row r="717" spans="1:31">
      <c r="A717" s="6"/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X717" s="12" t="s">
        <v>21</v>
      </c>
      <c r="Y717" s="12" t="s">
        <v>78</v>
      </c>
      <c r="Z717" s="12" t="s">
        <v>22</v>
      </c>
      <c r="AA717" s="25"/>
      <c r="AB717" s="25"/>
      <c r="AC717" s="25"/>
      <c r="AD717" s="25"/>
      <c r="AE717" s="25"/>
    </row>
    <row r="718" spans="1:31">
      <c r="A718" s="6"/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W718" s="19" t="str">
        <f>IF(入力!$C$4="","",入力!$C$4)</f>
        <v>2016.01.01</v>
      </c>
      <c r="X718" s="24" t="str">
        <f>IF(特定項目一覧_30!AL23="","",特定項目一覧_30!AL23)</f>
        <v/>
      </c>
      <c r="Y718" s="31" t="str">
        <f>IF(特定項目一覧_30!AK23="","",特定項目一覧_30!AK23)</f>
        <v/>
      </c>
      <c r="Z718" s="32" t="str">
        <f>IF(特定項目一覧_30!AM23="","",特定項目一覧_30!AM23)</f>
        <v/>
      </c>
      <c r="AA718" s="25"/>
      <c r="AB718" s="25"/>
      <c r="AC718" s="25"/>
      <c r="AD718" s="25"/>
      <c r="AE718" s="25"/>
    </row>
    <row r="719" spans="1:31">
      <c r="A719" s="6"/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W719" s="19"/>
      <c r="X719" s="24"/>
      <c r="Y719" s="24"/>
      <c r="Z719" s="24"/>
      <c r="AA719" s="25"/>
      <c r="AB719" s="25"/>
      <c r="AC719" s="25"/>
      <c r="AD719" s="25"/>
      <c r="AE719" s="25"/>
    </row>
    <row r="720" spans="1:31">
      <c r="A720" s="6"/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W720" s="19"/>
      <c r="X720" s="34"/>
      <c r="Y720" s="34"/>
      <c r="Z720" s="35"/>
      <c r="AA720" s="25"/>
      <c r="AB720" s="25"/>
      <c r="AC720" s="25"/>
      <c r="AD720" s="25"/>
      <c r="AE720" s="25"/>
    </row>
    <row r="721" spans="1:31">
      <c r="A721" s="6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X721" s="25"/>
      <c r="Y721" s="25"/>
      <c r="Z721" s="25"/>
      <c r="AA721" s="25"/>
      <c r="AB721" s="25"/>
      <c r="AC721" s="25"/>
      <c r="AD721" s="25"/>
      <c r="AE721" s="25"/>
    </row>
    <row r="722" spans="1:31">
      <c r="A722" s="6"/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X722" s="25"/>
      <c r="Y722" s="25"/>
      <c r="Z722" s="25"/>
      <c r="AA722" s="25"/>
      <c r="AB722" s="25"/>
      <c r="AC722" s="25"/>
      <c r="AD722" s="25"/>
      <c r="AE722" s="25"/>
    </row>
    <row r="723" spans="1:31">
      <c r="A723" s="6"/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X723" s="25"/>
      <c r="Y723" s="25"/>
      <c r="Z723" s="25"/>
      <c r="AA723" s="25"/>
      <c r="AB723" s="25"/>
      <c r="AC723" s="25"/>
      <c r="AD723" s="25"/>
      <c r="AE723" s="25"/>
    </row>
    <row r="724" spans="1:31">
      <c r="A724" s="6"/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X724" s="25"/>
      <c r="Y724" s="25"/>
      <c r="Z724" s="25"/>
      <c r="AA724" s="25"/>
      <c r="AB724" s="25"/>
      <c r="AC724" s="25"/>
      <c r="AD724" s="25"/>
      <c r="AE724" s="25"/>
    </row>
    <row r="725" spans="1:31">
      <c r="A725" s="6"/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X725" s="25"/>
      <c r="Y725" s="25"/>
      <c r="Z725" s="25"/>
      <c r="AA725" s="25"/>
      <c r="AB725" s="25"/>
      <c r="AC725" s="25"/>
      <c r="AD725" s="25"/>
      <c r="AE725" s="25"/>
    </row>
    <row r="726" spans="1:31">
      <c r="A726" s="6"/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X726" s="25"/>
      <c r="Y726" s="25"/>
      <c r="Z726" s="25"/>
      <c r="AA726" s="25"/>
      <c r="AB726" s="25"/>
      <c r="AC726" s="25"/>
      <c r="AD726" s="25"/>
      <c r="AE726" s="25"/>
    </row>
    <row r="727" spans="1:31">
      <c r="A727" s="6"/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X727" s="25"/>
      <c r="Y727" s="25"/>
      <c r="Z727" s="25"/>
      <c r="AA727" s="25"/>
      <c r="AB727" s="25"/>
      <c r="AC727" s="25"/>
      <c r="AD727" s="25"/>
      <c r="AE727" s="25"/>
    </row>
    <row r="728" spans="1:31">
      <c r="A728" s="6"/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X728" s="25"/>
      <c r="Y728" s="25"/>
      <c r="Z728" s="25"/>
      <c r="AA728" s="25"/>
      <c r="AB728" s="25"/>
      <c r="AC728" s="25"/>
      <c r="AD728" s="25"/>
      <c r="AE728" s="25"/>
    </row>
    <row r="729" spans="1:31">
      <c r="A729" s="6"/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X729" s="25"/>
      <c r="Y729" s="25"/>
      <c r="Z729" s="25"/>
      <c r="AA729" s="25"/>
      <c r="AB729" s="25"/>
      <c r="AC729" s="25"/>
      <c r="AD729" s="25"/>
      <c r="AE729" s="25"/>
    </row>
    <row r="730" spans="1:31">
      <c r="A730" s="6"/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X730" s="25"/>
      <c r="Y730" s="25"/>
      <c r="Z730" s="25"/>
      <c r="AA730" s="25"/>
      <c r="AB730" s="25"/>
      <c r="AC730" s="25"/>
      <c r="AD730" s="25"/>
      <c r="AE730" s="25"/>
    </row>
    <row r="731" spans="1:31">
      <c r="A731" s="6"/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X731" s="25" t="s">
        <v>270</v>
      </c>
      <c r="Y731" s="25"/>
      <c r="Z731" s="25"/>
      <c r="AA731" s="25"/>
      <c r="AB731" s="25"/>
      <c r="AC731" s="25"/>
      <c r="AD731" s="25"/>
      <c r="AE731" s="25"/>
    </row>
    <row r="732" spans="1:31">
      <c r="X732" s="458" t="str">
        <f>IF(全体項目一覧_30!AN81="","",全体項目一覧_30!AN81)</f>
        <v/>
      </c>
      <c r="Y732" s="25"/>
      <c r="Z732" s="25"/>
      <c r="AA732" s="25"/>
      <c r="AB732" s="25"/>
      <c r="AC732" s="25"/>
      <c r="AD732" s="25"/>
      <c r="AE732" s="25"/>
    </row>
    <row r="733" spans="1:31">
      <c r="X733" s="458"/>
      <c r="Y733" s="25"/>
      <c r="Z733" s="25"/>
      <c r="AA733" s="25"/>
      <c r="AB733" s="25"/>
      <c r="AC733" s="25"/>
      <c r="AD733" s="25"/>
      <c r="AE733" s="25"/>
    </row>
    <row r="734" spans="1:31">
      <c r="X734" s="25"/>
      <c r="Y734" s="25"/>
      <c r="Z734" s="25"/>
      <c r="AA734" s="25"/>
      <c r="AB734" s="25"/>
      <c r="AC734" s="25"/>
      <c r="AD734" s="25"/>
      <c r="AE734" s="25"/>
    </row>
    <row r="735" spans="1:31">
      <c r="A735" s="675"/>
      <c r="B735" s="676"/>
      <c r="C735" s="676"/>
      <c r="D735" s="676"/>
      <c r="E735" s="676"/>
      <c r="F735" s="676"/>
      <c r="G735" s="676"/>
      <c r="H735" s="676"/>
      <c r="I735" s="676"/>
      <c r="J735" s="676"/>
      <c r="K735" s="677"/>
      <c r="L735" s="12" t="s">
        <v>18</v>
      </c>
      <c r="M735" s="669" t="s">
        <v>29</v>
      </c>
      <c r="N735" s="669"/>
      <c r="O735" s="669"/>
      <c r="P735" s="669"/>
      <c r="Q735" s="669"/>
      <c r="R735" s="669"/>
      <c r="S735" s="669"/>
      <c r="T735" s="670" t="s">
        <v>269</v>
      </c>
      <c r="U735" s="670"/>
      <c r="X735" s="12"/>
      <c r="Y735" s="150"/>
      <c r="Z735" s="150"/>
      <c r="AA735" s="150"/>
      <c r="AB735" s="150"/>
      <c r="AC735" s="150"/>
      <c r="AD735" s="150"/>
      <c r="AE735" s="150"/>
    </row>
    <row r="736" spans="1:31">
      <c r="A736" s="678"/>
      <c r="B736" s="679"/>
      <c r="C736" s="679"/>
      <c r="D736" s="679"/>
      <c r="E736" s="679"/>
      <c r="F736" s="679"/>
      <c r="G736" s="679"/>
      <c r="H736" s="679"/>
      <c r="I736" s="679"/>
      <c r="J736" s="679"/>
      <c r="K736" s="680"/>
      <c r="L736" s="12" t="s">
        <v>18</v>
      </c>
      <c r="M736" s="665" t="s">
        <v>30</v>
      </c>
      <c r="N736" s="665"/>
      <c r="O736" s="665"/>
      <c r="P736" s="665"/>
      <c r="Q736" s="665"/>
      <c r="R736" s="665"/>
      <c r="S736" s="665"/>
      <c r="T736" s="666" t="str">
        <f>X732</f>
        <v/>
      </c>
      <c r="U736" s="667"/>
      <c r="X736" s="12"/>
      <c r="Y736" s="151"/>
      <c r="Z736" s="151"/>
      <c r="AA736" s="151"/>
      <c r="AB736" s="151"/>
      <c r="AC736" s="151"/>
      <c r="AD736" s="151"/>
      <c r="AE736" s="151"/>
    </row>
    <row r="737" spans="1:31" ht="14.25">
      <c r="A737" s="691" t="str">
        <f>$A$40</f>
        <v>フォーマット作成者　：　Komuro Consulting Group　小室匡史</v>
      </c>
      <c r="B737" s="691"/>
      <c r="C737" s="691"/>
      <c r="D737" s="691"/>
      <c r="E737" s="691"/>
      <c r="F737" s="691"/>
      <c r="G737" s="691"/>
      <c r="H737" s="691"/>
      <c r="I737" s="691"/>
      <c r="J737" s="691"/>
      <c r="K737" s="691"/>
      <c r="L737" s="411" t="s">
        <v>18</v>
      </c>
      <c r="M737" s="668" t="s">
        <v>90</v>
      </c>
      <c r="N737" s="668"/>
      <c r="O737" s="668"/>
      <c r="P737" s="668"/>
      <c r="Q737" s="668"/>
      <c r="R737" s="668"/>
      <c r="S737" s="668"/>
      <c r="T737" s="667"/>
      <c r="U737" s="667"/>
      <c r="X737" s="12"/>
      <c r="Y737" s="152"/>
      <c r="Z737" s="152"/>
      <c r="AA737" s="152"/>
      <c r="AB737" s="152"/>
      <c r="AC737" s="152"/>
      <c r="AD737" s="152"/>
      <c r="AE737" s="152"/>
    </row>
    <row r="739" spans="1:31" ht="30" customHeight="1">
      <c r="A739" s="671" t="str">
        <f>$A$1</f>
        <v>●●チームバレーボール体力指数　レーダーチャート</v>
      </c>
      <c r="B739" s="671"/>
      <c r="C739" s="671"/>
      <c r="D739" s="671"/>
      <c r="E739" s="671"/>
      <c r="F739" s="671"/>
      <c r="G739" s="671"/>
      <c r="H739" s="671"/>
      <c r="I739" s="671"/>
      <c r="J739" s="671"/>
      <c r="K739" s="671"/>
      <c r="L739" s="671"/>
      <c r="M739" s="671"/>
      <c r="N739" s="671"/>
      <c r="O739" s="671"/>
      <c r="P739" s="671"/>
      <c r="Q739" s="671"/>
      <c r="R739" s="671"/>
      <c r="S739" s="671"/>
      <c r="T739" s="671"/>
      <c r="U739" s="671"/>
      <c r="X739" s="25"/>
      <c r="Y739" s="25"/>
      <c r="Z739" s="25"/>
      <c r="AA739" s="25"/>
      <c r="AB739" s="25"/>
      <c r="AC739" s="25"/>
      <c r="AD739" s="25"/>
      <c r="AE739" s="25"/>
    </row>
    <row r="740" spans="1:31" ht="22.5" customHeight="1">
      <c r="A740" s="10" t="s">
        <v>10</v>
      </c>
      <c r="B740" s="672" t="str">
        <f>IF(表示変換!B24="","",表示変換!B24)</f>
        <v/>
      </c>
      <c r="C740" s="672"/>
      <c r="D740" s="9"/>
      <c r="E740" s="10" t="s">
        <v>11</v>
      </c>
      <c r="F740" s="673" t="str">
        <f>IF(表示変換!I24="","",表示変換!I24)</f>
        <v/>
      </c>
      <c r="G740" s="673"/>
      <c r="H740" s="13" t="s">
        <v>12</v>
      </c>
      <c r="I740" s="14"/>
      <c r="J740" s="13" t="s">
        <v>13</v>
      </c>
      <c r="K740" s="673" t="str">
        <f>IF(表示変換!J24="","",表示変換!J24)</f>
        <v/>
      </c>
      <c r="L740" s="673"/>
      <c r="M740" s="10" t="s">
        <v>14</v>
      </c>
      <c r="N740" s="6"/>
      <c r="O740" s="672" t="s">
        <v>15</v>
      </c>
      <c r="P740" s="672"/>
      <c r="Q740" s="672" t="str">
        <f>IF(表示変換!H24="","",表示変換!H24)</f>
        <v/>
      </c>
      <c r="R740" s="672"/>
      <c r="S740" s="674" t="str">
        <f>IF(入力!$C$4="","",入力!$C$4)</f>
        <v>2016.01.01</v>
      </c>
      <c r="T740" s="674"/>
      <c r="U740" s="9" t="s">
        <v>84</v>
      </c>
      <c r="X740" s="25"/>
      <c r="Y740" s="25"/>
      <c r="Z740" s="25"/>
      <c r="AA740" s="25"/>
      <c r="AB740" s="25"/>
      <c r="AC740" s="25"/>
      <c r="AD740" s="25"/>
      <c r="AE740" s="25"/>
    </row>
    <row r="741" spans="1:31" ht="12" customHeight="1">
      <c r="A741" s="6"/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X741" s="25"/>
      <c r="Y741" s="25"/>
      <c r="Z741" s="25"/>
      <c r="AA741" s="25"/>
      <c r="AB741" s="25"/>
      <c r="AC741" s="25"/>
      <c r="AD741" s="25"/>
      <c r="AE741" s="25"/>
    </row>
    <row r="742" spans="1:31" ht="22.5" customHeight="1">
      <c r="A742" s="685" t="s">
        <v>5</v>
      </c>
      <c r="B742" s="688" t="s">
        <v>6</v>
      </c>
      <c r="C742" s="692" t="s">
        <v>0</v>
      </c>
      <c r="D742" s="683" t="s">
        <v>31</v>
      </c>
      <c r="E742" s="684"/>
      <c r="F742" s="683" t="s">
        <v>43</v>
      </c>
      <c r="G742" s="684"/>
      <c r="H742" s="683" t="s">
        <v>297</v>
      </c>
      <c r="I742" s="684"/>
      <c r="J742" s="683" t="s">
        <v>27</v>
      </c>
      <c r="K742" s="684"/>
      <c r="L742" s="681" t="s">
        <v>44</v>
      </c>
      <c r="M742" s="682"/>
      <c r="N742" s="681" t="s">
        <v>45</v>
      </c>
      <c r="O742" s="682"/>
      <c r="P742" s="681" t="s">
        <v>28</v>
      </c>
      <c r="Q742" s="682"/>
      <c r="R742" s="683" t="s">
        <v>32</v>
      </c>
      <c r="S742" s="684"/>
      <c r="T742" s="156" t="s">
        <v>1</v>
      </c>
      <c r="U742" s="157" t="s">
        <v>2</v>
      </c>
      <c r="X742" s="25"/>
      <c r="Y742" s="25"/>
      <c r="Z742" s="25"/>
      <c r="AA742" s="25"/>
      <c r="AB742" s="25"/>
      <c r="AC742" s="25"/>
      <c r="AD742" s="25"/>
      <c r="AE742" s="25"/>
    </row>
    <row r="743" spans="1:31">
      <c r="A743" s="686"/>
      <c r="B743" s="689"/>
      <c r="C743" s="693"/>
      <c r="D743" s="1" t="s">
        <v>3</v>
      </c>
      <c r="E743" s="3" t="s">
        <v>4</v>
      </c>
      <c r="F743" s="1" t="s">
        <v>3</v>
      </c>
      <c r="G743" s="3" t="s">
        <v>4</v>
      </c>
      <c r="H743" s="1" t="s">
        <v>3</v>
      </c>
      <c r="I743" s="3" t="s">
        <v>4</v>
      </c>
      <c r="J743" s="1" t="s">
        <v>3</v>
      </c>
      <c r="K743" s="3" t="s">
        <v>4</v>
      </c>
      <c r="L743" s="1" t="s">
        <v>3</v>
      </c>
      <c r="M743" s="3" t="s">
        <v>4</v>
      </c>
      <c r="N743" s="1" t="s">
        <v>3</v>
      </c>
      <c r="O743" s="3" t="s">
        <v>4</v>
      </c>
      <c r="P743" s="1" t="s">
        <v>3</v>
      </c>
      <c r="Q743" s="3" t="s">
        <v>4</v>
      </c>
      <c r="R743" s="1" t="s">
        <v>3</v>
      </c>
      <c r="S743" s="3" t="s">
        <v>4</v>
      </c>
      <c r="T743" s="7"/>
      <c r="U743" s="8"/>
      <c r="X743" s="25"/>
      <c r="Y743" s="25"/>
      <c r="Z743" s="25"/>
      <c r="AA743" s="25"/>
      <c r="AB743" s="25"/>
      <c r="AC743" s="25"/>
      <c r="AD743" s="25"/>
      <c r="AE743" s="25"/>
    </row>
    <row r="744" spans="1:31">
      <c r="A744" s="687"/>
      <c r="B744" s="690"/>
      <c r="C744" s="694"/>
      <c r="D744" s="2" t="str">
        <f>IF(表示変換!$N$5="","",表示変換!$N$5)</f>
        <v>sec</v>
      </c>
      <c r="E744" s="4" t="s">
        <v>7</v>
      </c>
      <c r="F744" s="2" t="str">
        <f>IF(表示変換!$O$5="","",表示変換!$O$5)</f>
        <v>sec</v>
      </c>
      <c r="G744" s="4" t="s">
        <v>7</v>
      </c>
      <c r="H744" s="2" t="str">
        <f>IF(表示変換!$P$5="","",表示変換!$P$5)</f>
        <v>m</v>
      </c>
      <c r="I744" s="4" t="s">
        <v>7</v>
      </c>
      <c r="J744" s="2" t="str">
        <f>IF(表示変換!$Q$5="","",表示変換!$Q$5)</f>
        <v>cm</v>
      </c>
      <c r="K744" s="4" t="s">
        <v>7</v>
      </c>
      <c r="L744" s="2" t="str">
        <f>IF(表示変換!$R$5="","",表示変換!$R$5)</f>
        <v>cm</v>
      </c>
      <c r="M744" s="4" t="s">
        <v>7</v>
      </c>
      <c r="N744" s="2" t="str">
        <f>IF(表示変換!$S$5="","",表示変換!$S$5)</f>
        <v>m</v>
      </c>
      <c r="O744" s="4" t="s">
        <v>7</v>
      </c>
      <c r="P744" s="2" t="str">
        <f>IF(表示変換!$T$5="","",表示変換!$T$5)</f>
        <v>回</v>
      </c>
      <c r="Q744" s="4" t="s">
        <v>7</v>
      </c>
      <c r="R744" s="2" t="str">
        <f>IF(表示変換!$U$5="","",表示変換!$U$5)</f>
        <v>m</v>
      </c>
      <c r="S744" s="4" t="s">
        <v>7</v>
      </c>
      <c r="T744" s="2" t="s">
        <v>8</v>
      </c>
      <c r="U744" s="5" t="s">
        <v>9</v>
      </c>
      <c r="X744" s="26" t="s">
        <v>16</v>
      </c>
      <c r="Y744" s="26" t="s">
        <v>17</v>
      </c>
      <c r="Z744" s="26" t="s">
        <v>276</v>
      </c>
      <c r="AA744" s="26" t="s">
        <v>24</v>
      </c>
      <c r="AB744" s="26" t="s">
        <v>59</v>
      </c>
      <c r="AC744" s="26" t="s">
        <v>51</v>
      </c>
      <c r="AD744" s="26" t="s">
        <v>62</v>
      </c>
      <c r="AE744" s="11" t="s">
        <v>61</v>
      </c>
    </row>
    <row r="745" spans="1:31">
      <c r="A745" s="17" t="str">
        <f>IF(入力!$C$4="","",入力!$C$4)</f>
        <v>2016.01.01</v>
      </c>
      <c r="B745" s="20">
        <f>IF(表示変換!A24="","",表示変換!A24)</f>
        <v>19</v>
      </c>
      <c r="C745" s="18" t="str">
        <f>IF(表示変換!B24="","",表示変換!B24)</f>
        <v/>
      </c>
      <c r="D745" s="21" t="str">
        <f>IF(特定項目一覧_30!G24="","",特定項目一覧_30!G24)</f>
        <v/>
      </c>
      <c r="E745" s="27" t="str">
        <f>IF(特定項目一覧_30!H24="","",特定項目一覧_30!H24)</f>
        <v/>
      </c>
      <c r="F745" s="21" t="str">
        <f>IF(特定項目一覧_30!I24="","",特定項目一覧_30!I24)</f>
        <v/>
      </c>
      <c r="G745" s="22" t="str">
        <f>IF(特定項目一覧_30!J24="","",特定項目一覧_30!J24)</f>
        <v/>
      </c>
      <c r="H745" s="29" t="str">
        <f>IF(特定項目一覧_30!K24="","",特定項目一覧_30!K24)</f>
        <v/>
      </c>
      <c r="I745" s="27" t="str">
        <f>IF(特定項目一覧_30!L24="","",特定項目一覧_30!L24)</f>
        <v/>
      </c>
      <c r="J745" s="20" t="str">
        <f>IF(特定項目一覧_30!M24="","",特定項目一覧_30!M24)</f>
        <v/>
      </c>
      <c r="K745" s="22" t="str">
        <f>IF(特定項目一覧_30!N24="","",特定項目一覧_30!N24)</f>
        <v/>
      </c>
      <c r="L745" s="28" t="str">
        <f>IF(特定項目一覧_30!O24="","",特定項目一覧_30!O24)</f>
        <v/>
      </c>
      <c r="M745" s="27" t="str">
        <f>IF(特定項目一覧_30!P24="","",特定項目一覧_30!P24)</f>
        <v/>
      </c>
      <c r="N745" s="21" t="str">
        <f>IF(特定項目一覧_30!Q24="","",特定項目一覧_30!Q24)</f>
        <v/>
      </c>
      <c r="O745" s="22" t="str">
        <f>IF(特定項目一覧_30!R24="","",特定項目一覧_30!R24)</f>
        <v/>
      </c>
      <c r="P745" s="28" t="str">
        <f>IF(特定項目一覧_30!S24="","",特定項目一覧_30!S24)</f>
        <v/>
      </c>
      <c r="Q745" s="27" t="str">
        <f>IF(特定項目一覧_30!T24="","",特定項目一覧_30!T24)</f>
        <v/>
      </c>
      <c r="R745" s="20" t="str">
        <f>IF(特定項目一覧_30!U24="","",特定項目一覧_30!U24)</f>
        <v/>
      </c>
      <c r="S745" s="22" t="str">
        <f>IF(特定項目一覧_30!V24="","",特定項目一覧_30!V24)</f>
        <v/>
      </c>
      <c r="T745" s="28" t="str">
        <f>IF(特定項目一覧_30!W24="","",特定項目一覧_30!W24)</f>
        <v/>
      </c>
      <c r="U745" s="22" t="str">
        <f>IF(特定項目一覧_30!X24="","",特定項目一覧_30!X24)</f>
        <v/>
      </c>
      <c r="W745" s="19" t="str">
        <f>IF(入力!$C$4="","",入力!$C$4)</f>
        <v>2016.01.01</v>
      </c>
      <c r="X745" s="30" t="str">
        <f>E745</f>
        <v/>
      </c>
      <c r="Y745" s="30" t="str">
        <f>G745</f>
        <v/>
      </c>
      <c r="Z745" s="30" t="str">
        <f>I745</f>
        <v/>
      </c>
      <c r="AA745" s="30" t="str">
        <f>K745</f>
        <v/>
      </c>
      <c r="AB745" s="30" t="str">
        <f>M745</f>
        <v/>
      </c>
      <c r="AC745" s="30" t="str">
        <f>O745</f>
        <v/>
      </c>
      <c r="AD745" s="30" t="str">
        <f>Q745</f>
        <v/>
      </c>
      <c r="AE745" s="30" t="str">
        <f>S745</f>
        <v/>
      </c>
    </row>
    <row r="746" spans="1:31">
      <c r="A746" s="66"/>
      <c r="B746" s="67"/>
      <c r="C746" s="68"/>
      <c r="D746" s="69"/>
      <c r="E746" s="70"/>
      <c r="F746" s="71"/>
      <c r="G746" s="72"/>
      <c r="H746" s="73"/>
      <c r="I746" s="70"/>
      <c r="J746" s="71"/>
      <c r="K746" s="72"/>
      <c r="L746" s="69"/>
      <c r="M746" s="70"/>
      <c r="N746" s="71"/>
      <c r="O746" s="72"/>
      <c r="P746" s="69"/>
      <c r="Q746" s="70"/>
      <c r="R746" s="67"/>
      <c r="S746" s="72"/>
      <c r="T746" s="73"/>
      <c r="U746" s="72"/>
      <c r="W746" s="19"/>
      <c r="X746" s="23"/>
      <c r="Y746" s="23"/>
      <c r="Z746" s="23"/>
      <c r="AA746" s="23"/>
      <c r="AB746" s="23"/>
      <c r="AC746" s="23"/>
      <c r="AD746" s="23"/>
      <c r="AE746" s="23"/>
    </row>
    <row r="747" spans="1:31">
      <c r="A747" s="74"/>
      <c r="B747" s="67"/>
      <c r="C747" s="72"/>
      <c r="D747" s="71"/>
      <c r="E747" s="72"/>
      <c r="F747" s="71"/>
      <c r="G747" s="72"/>
      <c r="H747" s="67"/>
      <c r="I747" s="72"/>
      <c r="J747" s="71"/>
      <c r="K747" s="72"/>
      <c r="L747" s="71"/>
      <c r="M747" s="72"/>
      <c r="N747" s="71"/>
      <c r="O747" s="72"/>
      <c r="P747" s="71"/>
      <c r="Q747" s="72"/>
      <c r="R747" s="67"/>
      <c r="S747" s="72"/>
      <c r="T747" s="67"/>
      <c r="U747" s="72"/>
      <c r="W747" s="19"/>
      <c r="X747" s="23"/>
      <c r="Y747" s="23"/>
      <c r="Z747" s="23"/>
      <c r="AA747" s="23"/>
      <c r="AB747" s="23"/>
      <c r="AC747" s="23"/>
      <c r="AD747" s="23"/>
      <c r="AE747" s="23"/>
    </row>
    <row r="748" spans="1:31">
      <c r="A748" s="74"/>
      <c r="B748" s="75"/>
      <c r="C748" s="76"/>
      <c r="D748" s="71"/>
      <c r="E748" s="70"/>
      <c r="F748" s="71"/>
      <c r="G748" s="72"/>
      <c r="H748" s="73"/>
      <c r="I748" s="70"/>
      <c r="J748" s="71"/>
      <c r="K748" s="72"/>
      <c r="L748" s="69"/>
      <c r="M748" s="70"/>
      <c r="N748" s="71"/>
      <c r="O748" s="72"/>
      <c r="P748" s="69"/>
      <c r="Q748" s="70"/>
      <c r="R748" s="67"/>
      <c r="S748" s="72"/>
      <c r="T748" s="73"/>
      <c r="U748" s="72"/>
      <c r="X748" s="25"/>
      <c r="Y748" s="25"/>
      <c r="Z748" s="25"/>
      <c r="AA748" s="25"/>
      <c r="AB748" s="25"/>
      <c r="AC748" s="25"/>
      <c r="AD748" s="25"/>
      <c r="AE748" s="25"/>
    </row>
    <row r="749" spans="1:31">
      <c r="A749" s="15"/>
      <c r="B749" s="15"/>
      <c r="C749" s="15"/>
      <c r="D749" s="15"/>
      <c r="E749" s="15"/>
      <c r="F749" s="15"/>
      <c r="G749" s="15"/>
      <c r="H749" s="15"/>
      <c r="I749" s="15"/>
      <c r="J749" s="15"/>
      <c r="K749" s="15"/>
      <c r="L749" s="15"/>
      <c r="M749" s="15"/>
      <c r="N749" s="15"/>
      <c r="O749" s="15"/>
      <c r="P749" s="15"/>
      <c r="Q749" s="15"/>
      <c r="R749" s="15"/>
      <c r="S749" s="15"/>
      <c r="T749" s="15"/>
      <c r="U749" s="15"/>
      <c r="X749" s="25"/>
      <c r="Y749" s="25"/>
      <c r="Z749" s="25"/>
      <c r="AA749" s="25"/>
      <c r="AB749" s="25"/>
      <c r="AC749" s="25"/>
      <c r="AD749" s="25"/>
      <c r="AE749" s="25"/>
    </row>
    <row r="750" spans="1:31">
      <c r="A750" s="6"/>
      <c r="B750" s="6"/>
      <c r="C750" s="6"/>
      <c r="D750" s="6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X750" s="25"/>
      <c r="Y750" s="25"/>
      <c r="Z750" s="25"/>
      <c r="AA750" s="25"/>
      <c r="AB750" s="25"/>
      <c r="AC750" s="25"/>
      <c r="AD750" s="25"/>
      <c r="AE750" s="25"/>
    </row>
    <row r="751" spans="1:31">
      <c r="A751" s="6"/>
      <c r="B751" s="6"/>
      <c r="C751" s="6"/>
      <c r="D751" s="6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X751" s="25"/>
      <c r="Y751" s="25"/>
      <c r="Z751" s="25"/>
      <c r="AA751" s="25"/>
      <c r="AB751" s="25"/>
      <c r="AC751" s="25"/>
      <c r="AD751" s="25"/>
      <c r="AE751" s="25"/>
    </row>
    <row r="752" spans="1:31">
      <c r="A752" s="6"/>
      <c r="B752" s="6"/>
      <c r="C752" s="6"/>
      <c r="D752" s="6"/>
      <c r="E752" s="6"/>
      <c r="F752" s="6"/>
      <c r="G752" s="6"/>
      <c r="H752" s="6"/>
      <c r="I752" s="6"/>
      <c r="J752" s="6"/>
      <c r="K752" s="6"/>
      <c r="L752" s="6"/>
      <c r="M752" s="16"/>
      <c r="N752" s="6"/>
      <c r="O752" s="6"/>
      <c r="P752" s="6"/>
      <c r="Q752" s="6"/>
      <c r="R752" s="6"/>
      <c r="S752" s="6"/>
      <c r="T752" s="6"/>
      <c r="U752" s="6"/>
      <c r="X752" s="25"/>
      <c r="Y752" s="25"/>
      <c r="Z752" s="25"/>
      <c r="AA752" s="25"/>
      <c r="AB752" s="25"/>
      <c r="AC752" s="25"/>
      <c r="AD752" s="25"/>
      <c r="AE752" s="25"/>
    </row>
    <row r="753" spans="1:31">
      <c r="A753" s="6"/>
      <c r="B753" s="6"/>
      <c r="C753" s="6"/>
      <c r="D753" s="6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X753" s="25"/>
      <c r="Y753" s="25"/>
      <c r="Z753" s="25"/>
      <c r="AA753" s="25"/>
      <c r="AB753" s="25"/>
      <c r="AC753" s="25"/>
      <c r="AD753" s="25"/>
      <c r="AE753" s="25"/>
    </row>
    <row r="754" spans="1:31">
      <c r="A754" s="6"/>
      <c r="B754" s="6"/>
      <c r="C754" s="6"/>
      <c r="D754" s="6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X754" s="25"/>
      <c r="Y754" s="25"/>
      <c r="Z754" s="25"/>
      <c r="AA754" s="25"/>
      <c r="AB754" s="25"/>
      <c r="AC754" s="25"/>
      <c r="AD754" s="25"/>
      <c r="AE754" s="25"/>
    </row>
    <row r="755" spans="1:31">
      <c r="A755" s="6"/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X755" s="25"/>
      <c r="Y755" s="25"/>
      <c r="Z755" s="25"/>
      <c r="AA755" s="25"/>
      <c r="AB755" s="25"/>
      <c r="AC755" s="25"/>
      <c r="AD755" s="25"/>
      <c r="AE755" s="25"/>
    </row>
    <row r="756" spans="1:31">
      <c r="A756" s="6"/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X756" s="25"/>
      <c r="Y756" s="25"/>
      <c r="Z756" s="25"/>
      <c r="AA756" s="25"/>
      <c r="AB756" s="25"/>
      <c r="AC756" s="25"/>
      <c r="AD756" s="25"/>
      <c r="AE756" s="25"/>
    </row>
    <row r="757" spans="1:31">
      <c r="A757" s="6"/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X757" s="25"/>
      <c r="Y757" s="25"/>
      <c r="Z757" s="25"/>
      <c r="AA757" s="25"/>
      <c r="AB757" s="25"/>
      <c r="AC757" s="25"/>
      <c r="AD757" s="25"/>
      <c r="AE757" s="25"/>
    </row>
    <row r="758" spans="1:31">
      <c r="A758" s="6"/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X758" s="12" t="s">
        <v>21</v>
      </c>
      <c r="Y758" s="12" t="s">
        <v>78</v>
      </c>
      <c r="Z758" s="12" t="s">
        <v>22</v>
      </c>
      <c r="AA758" s="25"/>
      <c r="AB758" s="25"/>
      <c r="AC758" s="25"/>
      <c r="AD758" s="25"/>
      <c r="AE758" s="25"/>
    </row>
    <row r="759" spans="1:31">
      <c r="A759" s="6"/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W759" s="19" t="str">
        <f>IF(入力!$C$4="","",入力!$C$4)</f>
        <v>2016.01.01</v>
      </c>
      <c r="X759" s="24" t="str">
        <f>IF(特定項目一覧_30!AL24="","",特定項目一覧_30!AL24)</f>
        <v/>
      </c>
      <c r="Y759" s="31" t="str">
        <f>IF(特定項目一覧_30!AK24="","",特定項目一覧_30!AK24)</f>
        <v/>
      </c>
      <c r="Z759" s="32" t="str">
        <f>IF(特定項目一覧_30!AM24="","",特定項目一覧_30!AM24)</f>
        <v/>
      </c>
      <c r="AA759" s="25"/>
      <c r="AB759" s="25"/>
      <c r="AC759" s="25"/>
      <c r="AD759" s="25"/>
      <c r="AE759" s="25"/>
    </row>
    <row r="760" spans="1:31">
      <c r="A760" s="6"/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W760" s="19"/>
      <c r="X760" s="24"/>
      <c r="Y760" s="24"/>
      <c r="Z760" s="24"/>
      <c r="AA760" s="25"/>
      <c r="AB760" s="25"/>
      <c r="AC760" s="25"/>
      <c r="AD760" s="25"/>
      <c r="AE760" s="25"/>
    </row>
    <row r="761" spans="1:31">
      <c r="A761" s="6"/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W761" s="19"/>
      <c r="X761" s="34"/>
      <c r="Y761" s="34"/>
      <c r="Z761" s="35"/>
      <c r="AA761" s="25"/>
      <c r="AB761" s="25"/>
      <c r="AC761" s="25"/>
      <c r="AD761" s="25"/>
      <c r="AE761" s="25"/>
    </row>
    <row r="762" spans="1:31">
      <c r="A762" s="6"/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X762" s="25"/>
      <c r="Y762" s="25"/>
      <c r="Z762" s="25"/>
      <c r="AA762" s="25"/>
      <c r="AB762" s="25"/>
      <c r="AC762" s="25"/>
      <c r="AD762" s="25"/>
      <c r="AE762" s="25"/>
    </row>
    <row r="763" spans="1:31">
      <c r="A763" s="6"/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X763" s="25"/>
      <c r="Y763" s="25"/>
      <c r="Z763" s="25"/>
      <c r="AA763" s="25"/>
      <c r="AB763" s="25"/>
      <c r="AC763" s="25"/>
      <c r="AD763" s="25"/>
      <c r="AE763" s="25"/>
    </row>
    <row r="764" spans="1:31">
      <c r="A764" s="6"/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X764" s="25"/>
      <c r="Y764" s="25"/>
      <c r="Z764" s="25"/>
      <c r="AA764" s="25"/>
      <c r="AB764" s="25"/>
      <c r="AC764" s="25"/>
      <c r="AD764" s="25"/>
      <c r="AE764" s="25"/>
    </row>
    <row r="765" spans="1:31">
      <c r="A765" s="6"/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X765" s="25"/>
      <c r="Y765" s="25"/>
      <c r="Z765" s="25"/>
      <c r="AA765" s="25"/>
      <c r="AB765" s="25"/>
      <c r="AC765" s="25"/>
      <c r="AD765" s="25"/>
      <c r="AE765" s="25"/>
    </row>
    <row r="766" spans="1:31">
      <c r="A766" s="6"/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X766" s="25"/>
      <c r="Y766" s="25"/>
      <c r="Z766" s="25"/>
      <c r="AA766" s="25"/>
      <c r="AB766" s="25"/>
      <c r="AC766" s="25"/>
      <c r="AD766" s="25"/>
      <c r="AE766" s="25"/>
    </row>
    <row r="767" spans="1:31">
      <c r="A767" s="6"/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X767" s="25"/>
      <c r="Y767" s="25"/>
      <c r="Z767" s="25"/>
      <c r="AA767" s="25"/>
      <c r="AB767" s="25"/>
      <c r="AC767" s="25"/>
      <c r="AD767" s="25"/>
      <c r="AE767" s="25"/>
    </row>
    <row r="768" spans="1:31">
      <c r="A768" s="6"/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X768" s="25"/>
      <c r="Y768" s="25"/>
      <c r="Z768" s="25"/>
      <c r="AA768" s="25"/>
      <c r="AB768" s="25"/>
      <c r="AC768" s="25"/>
      <c r="AD768" s="25"/>
      <c r="AE768" s="25"/>
    </row>
    <row r="769" spans="1:31">
      <c r="A769" s="6"/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X769" s="25"/>
      <c r="Y769" s="25"/>
      <c r="Z769" s="25"/>
      <c r="AA769" s="25"/>
      <c r="AB769" s="25"/>
      <c r="AC769" s="25"/>
      <c r="AD769" s="25"/>
      <c r="AE769" s="25"/>
    </row>
    <row r="770" spans="1:31">
      <c r="A770" s="6"/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X770" s="25"/>
      <c r="Y770" s="25"/>
      <c r="Z770" s="25"/>
      <c r="AA770" s="25"/>
      <c r="AB770" s="25"/>
      <c r="AC770" s="25"/>
      <c r="AD770" s="25"/>
      <c r="AE770" s="25"/>
    </row>
    <row r="771" spans="1:31">
      <c r="A771" s="6"/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X771" s="25"/>
      <c r="Y771" s="25"/>
      <c r="Z771" s="25"/>
      <c r="AA771" s="25"/>
      <c r="AB771" s="25"/>
      <c r="AC771" s="25"/>
      <c r="AD771" s="25"/>
      <c r="AE771" s="25"/>
    </row>
    <row r="772" spans="1:31">
      <c r="A772" s="6"/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X772" s="25" t="s">
        <v>270</v>
      </c>
      <c r="Y772" s="25"/>
      <c r="Z772" s="25"/>
      <c r="AA772" s="25"/>
      <c r="AB772" s="25"/>
      <c r="AC772" s="25"/>
      <c r="AD772" s="25"/>
      <c r="AE772" s="25"/>
    </row>
    <row r="773" spans="1:31">
      <c r="X773" s="458" t="str">
        <f>IF(全体項目一覧_30!AN82="","",全体項目一覧_30!AN82)</f>
        <v/>
      </c>
      <c r="Y773" s="25"/>
      <c r="Z773" s="25"/>
      <c r="AA773" s="25"/>
      <c r="AB773" s="25"/>
      <c r="AC773" s="25"/>
      <c r="AD773" s="25"/>
      <c r="AE773" s="25"/>
    </row>
    <row r="774" spans="1:31">
      <c r="X774" s="25"/>
      <c r="Y774" s="25"/>
      <c r="Z774" s="25"/>
      <c r="AA774" s="25"/>
      <c r="AB774" s="25"/>
      <c r="AC774" s="25"/>
      <c r="AD774" s="25"/>
      <c r="AE774" s="25"/>
    </row>
    <row r="775" spans="1:31">
      <c r="X775" s="25"/>
      <c r="Y775" s="25"/>
      <c r="Z775" s="25"/>
      <c r="AA775" s="25"/>
      <c r="AB775" s="25"/>
      <c r="AC775" s="25"/>
      <c r="AD775" s="25"/>
      <c r="AE775" s="25"/>
    </row>
    <row r="776" spans="1:31">
      <c r="A776" s="675"/>
      <c r="B776" s="676"/>
      <c r="C776" s="676"/>
      <c r="D776" s="676"/>
      <c r="E776" s="676"/>
      <c r="F776" s="676"/>
      <c r="G776" s="676"/>
      <c r="H776" s="676"/>
      <c r="I776" s="676"/>
      <c r="J776" s="676"/>
      <c r="K776" s="677"/>
      <c r="L776" s="12" t="s">
        <v>18</v>
      </c>
      <c r="M776" s="669" t="s">
        <v>29</v>
      </c>
      <c r="N776" s="669"/>
      <c r="O776" s="669"/>
      <c r="P776" s="669"/>
      <c r="Q776" s="669"/>
      <c r="R776" s="669"/>
      <c r="S776" s="669"/>
      <c r="T776" s="670" t="s">
        <v>269</v>
      </c>
      <c r="U776" s="670"/>
      <c r="X776" s="12"/>
      <c r="Y776" s="150"/>
      <c r="Z776" s="150"/>
      <c r="AA776" s="150"/>
      <c r="AB776" s="150"/>
      <c r="AC776" s="150"/>
      <c r="AD776" s="150"/>
      <c r="AE776" s="150"/>
    </row>
    <row r="777" spans="1:31">
      <c r="A777" s="678"/>
      <c r="B777" s="679"/>
      <c r="C777" s="679"/>
      <c r="D777" s="679"/>
      <c r="E777" s="679"/>
      <c r="F777" s="679"/>
      <c r="G777" s="679"/>
      <c r="H777" s="679"/>
      <c r="I777" s="679"/>
      <c r="J777" s="679"/>
      <c r="K777" s="680"/>
      <c r="L777" s="12" t="s">
        <v>18</v>
      </c>
      <c r="M777" s="665" t="s">
        <v>30</v>
      </c>
      <c r="N777" s="665"/>
      <c r="O777" s="665"/>
      <c r="P777" s="665"/>
      <c r="Q777" s="665"/>
      <c r="R777" s="665"/>
      <c r="S777" s="665"/>
      <c r="T777" s="666" t="str">
        <f>X773</f>
        <v/>
      </c>
      <c r="U777" s="667"/>
      <c r="X777" s="12"/>
      <c r="Y777" s="151"/>
      <c r="Z777" s="151"/>
      <c r="AA777" s="151"/>
      <c r="AB777" s="151"/>
      <c r="AC777" s="151"/>
      <c r="AD777" s="151"/>
      <c r="AE777" s="151"/>
    </row>
    <row r="778" spans="1:31" ht="14.25">
      <c r="A778" s="691" t="str">
        <f>$A$40</f>
        <v>フォーマット作成者　：　Komuro Consulting Group　小室匡史</v>
      </c>
      <c r="B778" s="691"/>
      <c r="C778" s="691"/>
      <c r="D778" s="691"/>
      <c r="E778" s="691"/>
      <c r="F778" s="691"/>
      <c r="G778" s="691"/>
      <c r="H778" s="691"/>
      <c r="I778" s="691"/>
      <c r="J778" s="691"/>
      <c r="K778" s="691"/>
      <c r="L778" s="411" t="s">
        <v>18</v>
      </c>
      <c r="M778" s="668" t="s">
        <v>90</v>
      </c>
      <c r="N778" s="668"/>
      <c r="O778" s="668"/>
      <c r="P778" s="668"/>
      <c r="Q778" s="668"/>
      <c r="R778" s="668"/>
      <c r="S778" s="668"/>
      <c r="T778" s="667"/>
      <c r="U778" s="667"/>
      <c r="X778" s="12"/>
      <c r="Y778" s="152"/>
      <c r="Z778" s="152"/>
      <c r="AA778" s="152"/>
      <c r="AB778" s="152"/>
      <c r="AC778" s="152"/>
      <c r="AD778" s="152"/>
      <c r="AE778" s="152"/>
    </row>
    <row r="780" spans="1:31" ht="30" customHeight="1">
      <c r="A780" s="671" t="str">
        <f>$A$1</f>
        <v>●●チームバレーボール体力指数　レーダーチャート</v>
      </c>
      <c r="B780" s="671"/>
      <c r="C780" s="671"/>
      <c r="D780" s="671"/>
      <c r="E780" s="671"/>
      <c r="F780" s="671"/>
      <c r="G780" s="671"/>
      <c r="H780" s="671"/>
      <c r="I780" s="671"/>
      <c r="J780" s="671"/>
      <c r="K780" s="671"/>
      <c r="L780" s="671"/>
      <c r="M780" s="671"/>
      <c r="N780" s="671"/>
      <c r="O780" s="671"/>
      <c r="P780" s="671"/>
      <c r="Q780" s="671"/>
      <c r="R780" s="671"/>
      <c r="S780" s="671"/>
      <c r="T780" s="671"/>
      <c r="U780" s="671"/>
      <c r="X780" s="25"/>
      <c r="Y780" s="25"/>
      <c r="Z780" s="25"/>
      <c r="AA780" s="25"/>
      <c r="AB780" s="25"/>
      <c r="AC780" s="25"/>
      <c r="AD780" s="25"/>
      <c r="AE780" s="25"/>
    </row>
    <row r="781" spans="1:31" ht="22.5" customHeight="1">
      <c r="A781" s="10" t="s">
        <v>10</v>
      </c>
      <c r="B781" s="672" t="str">
        <f>IF(表示変換!B25="","",表示変換!B25)</f>
        <v/>
      </c>
      <c r="C781" s="672"/>
      <c r="D781" s="9"/>
      <c r="E781" s="10" t="s">
        <v>11</v>
      </c>
      <c r="F781" s="673" t="str">
        <f>IF(表示変換!I25="","",表示変換!I25)</f>
        <v/>
      </c>
      <c r="G781" s="673"/>
      <c r="H781" s="13" t="s">
        <v>12</v>
      </c>
      <c r="I781" s="14"/>
      <c r="J781" s="13" t="s">
        <v>13</v>
      </c>
      <c r="K781" s="673" t="str">
        <f>IF(表示変換!J25="","",表示変換!J25)</f>
        <v/>
      </c>
      <c r="L781" s="673"/>
      <c r="M781" s="10" t="s">
        <v>14</v>
      </c>
      <c r="N781" s="6"/>
      <c r="O781" s="672" t="s">
        <v>15</v>
      </c>
      <c r="P781" s="672"/>
      <c r="Q781" s="672" t="str">
        <f>IF(表示変換!H25="","",表示変換!H25)</f>
        <v/>
      </c>
      <c r="R781" s="672"/>
      <c r="S781" s="674" t="str">
        <f>IF(入力!$C$4="","",入力!$C$4)</f>
        <v>2016.01.01</v>
      </c>
      <c r="T781" s="674"/>
      <c r="U781" s="9" t="s">
        <v>84</v>
      </c>
      <c r="X781" s="25"/>
      <c r="Y781" s="25"/>
      <c r="Z781" s="25"/>
      <c r="AA781" s="25"/>
      <c r="AB781" s="25"/>
      <c r="AC781" s="25"/>
      <c r="AD781" s="25"/>
      <c r="AE781" s="25"/>
    </row>
    <row r="782" spans="1:31" ht="12" customHeight="1">
      <c r="A782" s="6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X782" s="25"/>
      <c r="Y782" s="25"/>
      <c r="Z782" s="25"/>
      <c r="AA782" s="25"/>
      <c r="AB782" s="25"/>
      <c r="AC782" s="25"/>
      <c r="AD782" s="25"/>
      <c r="AE782" s="25"/>
    </row>
    <row r="783" spans="1:31" ht="22.5" customHeight="1">
      <c r="A783" s="685" t="s">
        <v>5</v>
      </c>
      <c r="B783" s="688" t="s">
        <v>6</v>
      </c>
      <c r="C783" s="692" t="s">
        <v>0</v>
      </c>
      <c r="D783" s="683" t="s">
        <v>31</v>
      </c>
      <c r="E783" s="684"/>
      <c r="F783" s="683" t="s">
        <v>43</v>
      </c>
      <c r="G783" s="684"/>
      <c r="H783" s="683" t="s">
        <v>297</v>
      </c>
      <c r="I783" s="684"/>
      <c r="J783" s="683" t="s">
        <v>27</v>
      </c>
      <c r="K783" s="684"/>
      <c r="L783" s="681" t="s">
        <v>44</v>
      </c>
      <c r="M783" s="682"/>
      <c r="N783" s="681" t="s">
        <v>45</v>
      </c>
      <c r="O783" s="682"/>
      <c r="P783" s="681" t="s">
        <v>28</v>
      </c>
      <c r="Q783" s="682"/>
      <c r="R783" s="683" t="s">
        <v>32</v>
      </c>
      <c r="S783" s="684"/>
      <c r="T783" s="156" t="s">
        <v>1</v>
      </c>
      <c r="U783" s="157" t="s">
        <v>2</v>
      </c>
      <c r="X783" s="25"/>
      <c r="Y783" s="25"/>
      <c r="Z783" s="25"/>
      <c r="AA783" s="25"/>
      <c r="AB783" s="25"/>
      <c r="AC783" s="25"/>
      <c r="AD783" s="25"/>
      <c r="AE783" s="25"/>
    </row>
    <row r="784" spans="1:31">
      <c r="A784" s="686"/>
      <c r="B784" s="689"/>
      <c r="C784" s="693"/>
      <c r="D784" s="1" t="s">
        <v>3</v>
      </c>
      <c r="E784" s="3" t="s">
        <v>4</v>
      </c>
      <c r="F784" s="1" t="s">
        <v>3</v>
      </c>
      <c r="G784" s="3" t="s">
        <v>4</v>
      </c>
      <c r="H784" s="1" t="s">
        <v>3</v>
      </c>
      <c r="I784" s="3" t="s">
        <v>4</v>
      </c>
      <c r="J784" s="1" t="s">
        <v>3</v>
      </c>
      <c r="K784" s="3" t="s">
        <v>4</v>
      </c>
      <c r="L784" s="1" t="s">
        <v>3</v>
      </c>
      <c r="M784" s="3" t="s">
        <v>4</v>
      </c>
      <c r="N784" s="1" t="s">
        <v>3</v>
      </c>
      <c r="O784" s="3" t="s">
        <v>4</v>
      </c>
      <c r="P784" s="1" t="s">
        <v>3</v>
      </c>
      <c r="Q784" s="3" t="s">
        <v>4</v>
      </c>
      <c r="R784" s="1" t="s">
        <v>3</v>
      </c>
      <c r="S784" s="3" t="s">
        <v>4</v>
      </c>
      <c r="T784" s="7"/>
      <c r="U784" s="8"/>
      <c r="X784" s="25"/>
      <c r="Y784" s="25"/>
      <c r="Z784" s="25"/>
      <c r="AA784" s="25"/>
      <c r="AB784" s="25"/>
      <c r="AC784" s="25"/>
      <c r="AD784" s="25"/>
      <c r="AE784" s="25"/>
    </row>
    <row r="785" spans="1:31">
      <c r="A785" s="687"/>
      <c r="B785" s="690"/>
      <c r="C785" s="694"/>
      <c r="D785" s="2" t="str">
        <f>IF(表示変換!$N$5="","",表示変換!$N$5)</f>
        <v>sec</v>
      </c>
      <c r="E785" s="4" t="s">
        <v>7</v>
      </c>
      <c r="F785" s="2" t="str">
        <f>IF(表示変換!$O$5="","",表示変換!$O$5)</f>
        <v>sec</v>
      </c>
      <c r="G785" s="4" t="s">
        <v>7</v>
      </c>
      <c r="H785" s="2" t="str">
        <f>IF(表示変換!$P$5="","",表示変換!$P$5)</f>
        <v>m</v>
      </c>
      <c r="I785" s="4" t="s">
        <v>7</v>
      </c>
      <c r="J785" s="2" t="str">
        <f>IF(表示変換!$Q$5="","",表示変換!$Q$5)</f>
        <v>cm</v>
      </c>
      <c r="K785" s="4" t="s">
        <v>7</v>
      </c>
      <c r="L785" s="2" t="str">
        <f>IF(表示変換!$R$5="","",表示変換!$R$5)</f>
        <v>cm</v>
      </c>
      <c r="M785" s="4" t="s">
        <v>7</v>
      </c>
      <c r="N785" s="2" t="str">
        <f>IF(表示変換!$S$5="","",表示変換!$S$5)</f>
        <v>m</v>
      </c>
      <c r="O785" s="4" t="s">
        <v>7</v>
      </c>
      <c r="P785" s="2" t="str">
        <f>IF(表示変換!$T$5="","",表示変換!$T$5)</f>
        <v>回</v>
      </c>
      <c r="Q785" s="4" t="s">
        <v>7</v>
      </c>
      <c r="R785" s="2" t="str">
        <f>IF(表示変換!$U$5="","",表示変換!$U$5)</f>
        <v>m</v>
      </c>
      <c r="S785" s="4" t="s">
        <v>7</v>
      </c>
      <c r="T785" s="2" t="s">
        <v>8</v>
      </c>
      <c r="U785" s="5" t="s">
        <v>9</v>
      </c>
      <c r="X785" s="26" t="s">
        <v>16</v>
      </c>
      <c r="Y785" s="26" t="s">
        <v>17</v>
      </c>
      <c r="Z785" s="26" t="s">
        <v>276</v>
      </c>
      <c r="AA785" s="26" t="s">
        <v>24</v>
      </c>
      <c r="AB785" s="26" t="s">
        <v>59</v>
      </c>
      <c r="AC785" s="26" t="s">
        <v>51</v>
      </c>
      <c r="AD785" s="26" t="s">
        <v>62</v>
      </c>
      <c r="AE785" s="11" t="s">
        <v>61</v>
      </c>
    </row>
    <row r="786" spans="1:31">
      <c r="A786" s="17" t="str">
        <f>IF(入力!$C$4="","",入力!$C$4)</f>
        <v>2016.01.01</v>
      </c>
      <c r="B786" s="20">
        <f>IF(表示変換!A25="","",表示変換!A25)</f>
        <v>20</v>
      </c>
      <c r="C786" s="18" t="str">
        <f>IF(表示変換!B25="","",表示変換!B25)</f>
        <v/>
      </c>
      <c r="D786" s="21" t="str">
        <f>IF(特定項目一覧_30!G25="","",特定項目一覧_30!G25)</f>
        <v/>
      </c>
      <c r="E786" s="27" t="str">
        <f>IF(特定項目一覧_30!H25="","",特定項目一覧_30!H25)</f>
        <v/>
      </c>
      <c r="F786" s="21" t="str">
        <f>IF(特定項目一覧_30!I25="","",特定項目一覧_30!I25)</f>
        <v/>
      </c>
      <c r="G786" s="22" t="str">
        <f>IF(特定項目一覧_30!J25="","",特定項目一覧_30!J25)</f>
        <v/>
      </c>
      <c r="H786" s="29" t="str">
        <f>IF(特定項目一覧_30!K25="","",特定項目一覧_30!K25)</f>
        <v/>
      </c>
      <c r="I786" s="27" t="str">
        <f>IF(特定項目一覧_30!L25="","",特定項目一覧_30!L25)</f>
        <v/>
      </c>
      <c r="J786" s="20" t="str">
        <f>IF(特定項目一覧_30!M25="","",特定項目一覧_30!M25)</f>
        <v/>
      </c>
      <c r="K786" s="22" t="str">
        <f>IF(特定項目一覧_30!N25="","",特定項目一覧_30!N25)</f>
        <v/>
      </c>
      <c r="L786" s="28" t="str">
        <f>IF(特定項目一覧_30!O25="","",特定項目一覧_30!O25)</f>
        <v/>
      </c>
      <c r="M786" s="27" t="str">
        <f>IF(特定項目一覧_30!P25="","",特定項目一覧_30!P25)</f>
        <v/>
      </c>
      <c r="N786" s="21" t="str">
        <f>IF(特定項目一覧_30!Q25="","",特定項目一覧_30!Q25)</f>
        <v/>
      </c>
      <c r="O786" s="22" t="str">
        <f>IF(特定項目一覧_30!R25="","",特定項目一覧_30!R25)</f>
        <v/>
      </c>
      <c r="P786" s="28" t="str">
        <f>IF(特定項目一覧_30!S25="","",特定項目一覧_30!S25)</f>
        <v/>
      </c>
      <c r="Q786" s="27" t="str">
        <f>IF(特定項目一覧_30!T25="","",特定項目一覧_30!T25)</f>
        <v/>
      </c>
      <c r="R786" s="20" t="str">
        <f>IF(特定項目一覧_30!U25="","",特定項目一覧_30!U25)</f>
        <v/>
      </c>
      <c r="S786" s="22" t="str">
        <f>IF(特定項目一覧_30!V25="","",特定項目一覧_30!V25)</f>
        <v/>
      </c>
      <c r="T786" s="28" t="str">
        <f>IF(特定項目一覧_30!W25="","",特定項目一覧_30!W25)</f>
        <v/>
      </c>
      <c r="U786" s="22" t="str">
        <f>IF(特定項目一覧_30!X25="","",特定項目一覧_30!X25)</f>
        <v/>
      </c>
      <c r="W786" s="19" t="str">
        <f>IF(入力!$C$4="","",入力!$C$4)</f>
        <v>2016.01.01</v>
      </c>
      <c r="X786" s="30" t="str">
        <f>E786</f>
        <v/>
      </c>
      <c r="Y786" s="30" t="str">
        <f>G786</f>
        <v/>
      </c>
      <c r="Z786" s="30" t="str">
        <f>I786</f>
        <v/>
      </c>
      <c r="AA786" s="30" t="str">
        <f>K786</f>
        <v/>
      </c>
      <c r="AB786" s="30" t="str">
        <f>M786</f>
        <v/>
      </c>
      <c r="AC786" s="30" t="str">
        <f>O786</f>
        <v/>
      </c>
      <c r="AD786" s="30" t="str">
        <f>Q786</f>
        <v/>
      </c>
      <c r="AE786" s="30" t="str">
        <f>S786</f>
        <v/>
      </c>
    </row>
    <row r="787" spans="1:31">
      <c r="A787" s="66"/>
      <c r="B787" s="67"/>
      <c r="C787" s="68"/>
      <c r="D787" s="69"/>
      <c r="E787" s="70"/>
      <c r="F787" s="71"/>
      <c r="G787" s="72"/>
      <c r="H787" s="73"/>
      <c r="I787" s="70"/>
      <c r="J787" s="71"/>
      <c r="K787" s="72"/>
      <c r="L787" s="69"/>
      <c r="M787" s="70"/>
      <c r="N787" s="71"/>
      <c r="O787" s="72"/>
      <c r="P787" s="69"/>
      <c r="Q787" s="70"/>
      <c r="R787" s="67"/>
      <c r="S787" s="72"/>
      <c r="T787" s="73"/>
      <c r="U787" s="72"/>
      <c r="W787" s="19"/>
      <c r="X787" s="23"/>
      <c r="Y787" s="23"/>
      <c r="Z787" s="23"/>
      <c r="AA787" s="23"/>
      <c r="AB787" s="23"/>
      <c r="AC787" s="23"/>
      <c r="AD787" s="23"/>
      <c r="AE787" s="23"/>
    </row>
    <row r="788" spans="1:31">
      <c r="A788" s="74"/>
      <c r="B788" s="67"/>
      <c r="C788" s="72"/>
      <c r="D788" s="71"/>
      <c r="E788" s="72"/>
      <c r="F788" s="71"/>
      <c r="G788" s="72"/>
      <c r="H788" s="67"/>
      <c r="I788" s="72"/>
      <c r="J788" s="71"/>
      <c r="K788" s="72"/>
      <c r="L788" s="71"/>
      <c r="M788" s="72"/>
      <c r="N788" s="71"/>
      <c r="O788" s="72"/>
      <c r="P788" s="71"/>
      <c r="Q788" s="72"/>
      <c r="R788" s="67"/>
      <c r="S788" s="72"/>
      <c r="T788" s="67"/>
      <c r="U788" s="72"/>
      <c r="W788" s="19"/>
      <c r="X788" s="23"/>
      <c r="Y788" s="23"/>
      <c r="Z788" s="23"/>
      <c r="AA788" s="23"/>
      <c r="AB788" s="23"/>
      <c r="AC788" s="23"/>
      <c r="AD788" s="23"/>
      <c r="AE788" s="23"/>
    </row>
    <row r="789" spans="1:31">
      <c r="A789" s="74"/>
      <c r="B789" s="75"/>
      <c r="C789" s="76"/>
      <c r="D789" s="71"/>
      <c r="E789" s="70"/>
      <c r="F789" s="71"/>
      <c r="G789" s="72"/>
      <c r="H789" s="73"/>
      <c r="I789" s="70"/>
      <c r="J789" s="71"/>
      <c r="K789" s="72"/>
      <c r="L789" s="69"/>
      <c r="M789" s="70"/>
      <c r="N789" s="71"/>
      <c r="O789" s="72"/>
      <c r="P789" s="69"/>
      <c r="Q789" s="70"/>
      <c r="R789" s="67"/>
      <c r="S789" s="72"/>
      <c r="T789" s="73"/>
      <c r="U789" s="72"/>
      <c r="X789" s="25"/>
      <c r="Y789" s="25"/>
      <c r="Z789" s="25"/>
      <c r="AA789" s="25"/>
      <c r="AB789" s="25"/>
      <c r="AC789" s="25"/>
      <c r="AD789" s="25"/>
      <c r="AE789" s="25"/>
    </row>
    <row r="790" spans="1:31">
      <c r="A790" s="15"/>
      <c r="B790" s="15"/>
      <c r="C790" s="15"/>
      <c r="D790" s="15"/>
      <c r="E790" s="15"/>
      <c r="F790" s="15"/>
      <c r="G790" s="15"/>
      <c r="H790" s="15"/>
      <c r="I790" s="15"/>
      <c r="J790" s="15"/>
      <c r="K790" s="15"/>
      <c r="L790" s="15"/>
      <c r="M790" s="15"/>
      <c r="N790" s="15"/>
      <c r="O790" s="15"/>
      <c r="P790" s="15"/>
      <c r="Q790" s="15"/>
      <c r="R790" s="15"/>
      <c r="S790" s="15"/>
      <c r="T790" s="15"/>
      <c r="U790" s="15"/>
      <c r="X790" s="25"/>
      <c r="Y790" s="25"/>
      <c r="Z790" s="25"/>
      <c r="AA790" s="25"/>
      <c r="AB790" s="25"/>
      <c r="AC790" s="25"/>
      <c r="AD790" s="25"/>
      <c r="AE790" s="25"/>
    </row>
    <row r="791" spans="1:31">
      <c r="A791" s="6"/>
      <c r="B791" s="6"/>
      <c r="C791" s="6"/>
      <c r="D791" s="6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X791" s="25"/>
      <c r="Y791" s="25"/>
      <c r="Z791" s="25"/>
      <c r="AA791" s="25"/>
      <c r="AB791" s="25"/>
      <c r="AC791" s="25"/>
      <c r="AD791" s="25"/>
      <c r="AE791" s="25"/>
    </row>
    <row r="792" spans="1:31">
      <c r="A792" s="6"/>
      <c r="B792" s="6"/>
      <c r="C792" s="6"/>
      <c r="D792" s="6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X792" s="25"/>
      <c r="Y792" s="25"/>
      <c r="Z792" s="25"/>
      <c r="AA792" s="25"/>
      <c r="AB792" s="25"/>
      <c r="AC792" s="25"/>
      <c r="AD792" s="25"/>
      <c r="AE792" s="25"/>
    </row>
    <row r="793" spans="1:31">
      <c r="A793" s="6"/>
      <c r="B793" s="6"/>
      <c r="C793" s="6"/>
      <c r="D793" s="6"/>
      <c r="E793" s="6"/>
      <c r="F793" s="6"/>
      <c r="G793" s="6"/>
      <c r="H793" s="6"/>
      <c r="I793" s="6"/>
      <c r="J793" s="6"/>
      <c r="K793" s="6"/>
      <c r="L793" s="6"/>
      <c r="M793" s="16"/>
      <c r="N793" s="6"/>
      <c r="O793" s="6"/>
      <c r="P793" s="6"/>
      <c r="Q793" s="6"/>
      <c r="R793" s="6"/>
      <c r="S793" s="6"/>
      <c r="T793" s="6"/>
      <c r="U793" s="6"/>
      <c r="X793" s="25"/>
      <c r="Y793" s="25"/>
      <c r="Z793" s="25"/>
      <c r="AA793" s="25"/>
      <c r="AB793" s="25"/>
      <c r="AC793" s="25"/>
      <c r="AD793" s="25"/>
      <c r="AE793" s="25"/>
    </row>
    <row r="794" spans="1:31">
      <c r="A794" s="6"/>
      <c r="B794" s="6"/>
      <c r="C794" s="6"/>
      <c r="D794" s="6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X794" s="25"/>
      <c r="Y794" s="25"/>
      <c r="Z794" s="25"/>
      <c r="AA794" s="25"/>
      <c r="AB794" s="25"/>
      <c r="AC794" s="25"/>
      <c r="AD794" s="25"/>
      <c r="AE794" s="25"/>
    </row>
    <row r="795" spans="1:31">
      <c r="A795" s="6"/>
      <c r="B795" s="6"/>
      <c r="C795" s="6"/>
      <c r="D795" s="6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X795" s="25"/>
      <c r="Y795" s="25"/>
      <c r="Z795" s="25"/>
      <c r="AA795" s="25"/>
      <c r="AB795" s="25"/>
      <c r="AC795" s="25"/>
      <c r="AD795" s="25"/>
      <c r="AE795" s="25"/>
    </row>
    <row r="796" spans="1:31">
      <c r="A796" s="6"/>
      <c r="B796" s="6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X796" s="25"/>
      <c r="Y796" s="25"/>
      <c r="Z796" s="25"/>
      <c r="AA796" s="25"/>
      <c r="AB796" s="25"/>
      <c r="AC796" s="25"/>
      <c r="AD796" s="25"/>
      <c r="AE796" s="25"/>
    </row>
    <row r="797" spans="1:31">
      <c r="A797" s="6"/>
      <c r="B797" s="6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X797" s="25"/>
      <c r="Y797" s="25"/>
      <c r="Z797" s="25"/>
      <c r="AA797" s="25"/>
      <c r="AB797" s="25"/>
      <c r="AC797" s="25"/>
      <c r="AD797" s="25"/>
      <c r="AE797" s="25"/>
    </row>
    <row r="798" spans="1:31">
      <c r="A798" s="6"/>
      <c r="B798" s="6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X798" s="25"/>
      <c r="Y798" s="25"/>
      <c r="Z798" s="25"/>
      <c r="AA798" s="25"/>
      <c r="AB798" s="25"/>
      <c r="AC798" s="25"/>
      <c r="AD798" s="25"/>
      <c r="AE798" s="25"/>
    </row>
    <row r="799" spans="1:31">
      <c r="A799" s="6"/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X799" s="12" t="s">
        <v>21</v>
      </c>
      <c r="Y799" s="12" t="s">
        <v>78</v>
      </c>
      <c r="Z799" s="12" t="s">
        <v>22</v>
      </c>
      <c r="AA799" s="25"/>
      <c r="AB799" s="25"/>
      <c r="AC799" s="25"/>
      <c r="AD799" s="25"/>
      <c r="AE799" s="25"/>
    </row>
    <row r="800" spans="1:31">
      <c r="A800" s="6"/>
      <c r="B800" s="6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W800" s="19" t="str">
        <f>IF(入力!$C$4="","",入力!$C$4)</f>
        <v>2016.01.01</v>
      </c>
      <c r="X800" s="24" t="str">
        <f>IF(特定項目一覧_30!AL25="","",特定項目一覧_30!AL25)</f>
        <v/>
      </c>
      <c r="Y800" s="31" t="str">
        <f>IF(特定項目一覧_30!AK25="","",特定項目一覧_30!AK25)</f>
        <v/>
      </c>
      <c r="Z800" s="32" t="str">
        <f>IF(特定項目一覧_30!AM25="","",特定項目一覧_30!AM25)</f>
        <v/>
      </c>
      <c r="AA800" s="25"/>
      <c r="AB800" s="25"/>
      <c r="AC800" s="25"/>
      <c r="AD800" s="25"/>
      <c r="AE800" s="25"/>
    </row>
    <row r="801" spans="1:31">
      <c r="A801" s="6"/>
      <c r="B801" s="6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W801" s="19"/>
      <c r="X801" s="24"/>
      <c r="Y801" s="24"/>
      <c r="Z801" s="24"/>
      <c r="AA801" s="25"/>
      <c r="AB801" s="25"/>
      <c r="AC801" s="25"/>
      <c r="AD801" s="25"/>
      <c r="AE801" s="25"/>
    </row>
    <row r="802" spans="1:31">
      <c r="A802" s="6"/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W802" s="19"/>
      <c r="X802" s="34"/>
      <c r="Y802" s="34"/>
      <c r="Z802" s="35"/>
      <c r="AA802" s="25"/>
      <c r="AB802" s="25"/>
      <c r="AC802" s="25"/>
      <c r="AD802" s="25"/>
      <c r="AE802" s="25"/>
    </row>
    <row r="803" spans="1:31">
      <c r="A803" s="6"/>
      <c r="B803" s="6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X803" s="25"/>
      <c r="Y803" s="25"/>
      <c r="Z803" s="25"/>
      <c r="AA803" s="25"/>
      <c r="AB803" s="25"/>
      <c r="AC803" s="25"/>
      <c r="AD803" s="25"/>
      <c r="AE803" s="25"/>
    </row>
    <row r="804" spans="1:31">
      <c r="A804" s="6"/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X804" s="25"/>
      <c r="Y804" s="25"/>
      <c r="Z804" s="25"/>
      <c r="AA804" s="25"/>
      <c r="AB804" s="25"/>
      <c r="AC804" s="25"/>
      <c r="AD804" s="25"/>
      <c r="AE804" s="25"/>
    </row>
    <row r="805" spans="1:31">
      <c r="A805" s="6"/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X805" s="25"/>
      <c r="Y805" s="25"/>
      <c r="Z805" s="25"/>
      <c r="AA805" s="25"/>
      <c r="AB805" s="25"/>
      <c r="AC805" s="25"/>
      <c r="AD805" s="25"/>
      <c r="AE805" s="25"/>
    </row>
    <row r="806" spans="1:31">
      <c r="A806" s="6"/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X806" s="25"/>
      <c r="Y806" s="25"/>
      <c r="Z806" s="25"/>
      <c r="AA806" s="25"/>
      <c r="AB806" s="25"/>
      <c r="AC806" s="25"/>
      <c r="AD806" s="25"/>
      <c r="AE806" s="25"/>
    </row>
    <row r="807" spans="1:31">
      <c r="A807" s="6"/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X807" s="25"/>
      <c r="Y807" s="25"/>
      <c r="Z807" s="25"/>
      <c r="AA807" s="25"/>
      <c r="AB807" s="25"/>
      <c r="AC807" s="25"/>
      <c r="AD807" s="25"/>
      <c r="AE807" s="25"/>
    </row>
    <row r="808" spans="1:31">
      <c r="A808" s="6"/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X808" s="25"/>
      <c r="Y808" s="25"/>
      <c r="Z808" s="25"/>
      <c r="AA808" s="25"/>
      <c r="AB808" s="25"/>
      <c r="AC808" s="25"/>
      <c r="AD808" s="25"/>
      <c r="AE808" s="25"/>
    </row>
    <row r="809" spans="1:31">
      <c r="A809" s="6"/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X809" s="25"/>
      <c r="Y809" s="25"/>
      <c r="Z809" s="25"/>
      <c r="AA809" s="25"/>
      <c r="AB809" s="25"/>
      <c r="AC809" s="25"/>
      <c r="AD809" s="25"/>
      <c r="AE809" s="25"/>
    </row>
    <row r="810" spans="1:31">
      <c r="A810" s="6"/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X810" s="25"/>
      <c r="Y810" s="25"/>
      <c r="Z810" s="25"/>
      <c r="AA810" s="25"/>
      <c r="AB810" s="25"/>
      <c r="AC810" s="25"/>
      <c r="AD810" s="25"/>
      <c r="AE810" s="25"/>
    </row>
    <row r="811" spans="1:31">
      <c r="A811" s="6"/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X811" s="25"/>
      <c r="Y811" s="25"/>
      <c r="Z811" s="25"/>
      <c r="AA811" s="25"/>
      <c r="AB811" s="25"/>
      <c r="AC811" s="25"/>
      <c r="AD811" s="25"/>
      <c r="AE811" s="25"/>
    </row>
    <row r="812" spans="1:31">
      <c r="A812" s="6"/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X812" s="25"/>
      <c r="Y812" s="25"/>
      <c r="Z812" s="25"/>
      <c r="AA812" s="25"/>
      <c r="AB812" s="25"/>
      <c r="AC812" s="25"/>
      <c r="AD812" s="25"/>
      <c r="AE812" s="25"/>
    </row>
    <row r="813" spans="1:31">
      <c r="A813" s="6"/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X813" s="25" t="s">
        <v>270</v>
      </c>
      <c r="Y813" s="25"/>
      <c r="Z813" s="25"/>
      <c r="AA813" s="25"/>
      <c r="AB813" s="25"/>
      <c r="AC813" s="25"/>
      <c r="AD813" s="25"/>
      <c r="AE813" s="25"/>
    </row>
    <row r="814" spans="1:31">
      <c r="X814" s="458" t="str">
        <f>IF(全体項目一覧_30!AN83="","",全体項目一覧_30!AN83)</f>
        <v/>
      </c>
      <c r="Y814" s="25"/>
      <c r="Z814" s="25"/>
      <c r="AA814" s="25"/>
      <c r="AB814" s="25"/>
      <c r="AC814" s="25"/>
      <c r="AD814" s="25"/>
      <c r="AE814" s="25"/>
    </row>
    <row r="815" spans="1:31">
      <c r="X815" s="25"/>
      <c r="Y815" s="25"/>
      <c r="Z815" s="25"/>
      <c r="AA815" s="25"/>
      <c r="AB815" s="25"/>
      <c r="AC815" s="25"/>
      <c r="AD815" s="25"/>
      <c r="AE815" s="25"/>
    </row>
    <row r="816" spans="1:31">
      <c r="X816" s="25"/>
      <c r="Y816" s="25"/>
      <c r="Z816" s="25"/>
      <c r="AA816" s="25"/>
      <c r="AB816" s="25"/>
      <c r="AC816" s="25"/>
      <c r="AD816" s="25"/>
      <c r="AE816" s="25"/>
    </row>
    <row r="817" spans="1:31">
      <c r="A817" s="675"/>
      <c r="B817" s="676"/>
      <c r="C817" s="676"/>
      <c r="D817" s="676"/>
      <c r="E817" s="676"/>
      <c r="F817" s="676"/>
      <c r="G817" s="676"/>
      <c r="H817" s="676"/>
      <c r="I817" s="676"/>
      <c r="J817" s="676"/>
      <c r="K817" s="677"/>
      <c r="L817" s="12" t="s">
        <v>18</v>
      </c>
      <c r="M817" s="669" t="s">
        <v>29</v>
      </c>
      <c r="N817" s="669"/>
      <c r="O817" s="669"/>
      <c r="P817" s="669"/>
      <c r="Q817" s="669"/>
      <c r="R817" s="669"/>
      <c r="S817" s="669"/>
      <c r="T817" s="670" t="s">
        <v>269</v>
      </c>
      <c r="U817" s="670"/>
      <c r="X817" s="12"/>
      <c r="Y817" s="150"/>
      <c r="Z817" s="150"/>
      <c r="AA817" s="150"/>
      <c r="AB817" s="150"/>
      <c r="AC817" s="150"/>
      <c r="AD817" s="150"/>
      <c r="AE817" s="150"/>
    </row>
    <row r="818" spans="1:31">
      <c r="A818" s="678"/>
      <c r="B818" s="679"/>
      <c r="C818" s="679"/>
      <c r="D818" s="679"/>
      <c r="E818" s="679"/>
      <c r="F818" s="679"/>
      <c r="G818" s="679"/>
      <c r="H818" s="679"/>
      <c r="I818" s="679"/>
      <c r="J818" s="679"/>
      <c r="K818" s="680"/>
      <c r="L818" s="12" t="s">
        <v>18</v>
      </c>
      <c r="M818" s="665" t="s">
        <v>30</v>
      </c>
      <c r="N818" s="665"/>
      <c r="O818" s="665"/>
      <c r="P818" s="665"/>
      <c r="Q818" s="665"/>
      <c r="R818" s="665"/>
      <c r="S818" s="665"/>
      <c r="T818" s="666" t="str">
        <f>X814</f>
        <v/>
      </c>
      <c r="U818" s="667"/>
      <c r="X818" s="12"/>
      <c r="Y818" s="151"/>
      <c r="Z818" s="151"/>
      <c r="AA818" s="151"/>
      <c r="AB818" s="151"/>
      <c r="AC818" s="151"/>
      <c r="AD818" s="151"/>
      <c r="AE818" s="151"/>
    </row>
    <row r="819" spans="1:31" ht="14.25">
      <c r="A819" s="691" t="str">
        <f>$A$40</f>
        <v>フォーマット作成者　：　Komuro Consulting Group　小室匡史</v>
      </c>
      <c r="B819" s="691"/>
      <c r="C819" s="691"/>
      <c r="D819" s="691"/>
      <c r="E819" s="691"/>
      <c r="F819" s="691"/>
      <c r="G819" s="691"/>
      <c r="H819" s="691"/>
      <c r="I819" s="691"/>
      <c r="J819" s="691"/>
      <c r="K819" s="691"/>
      <c r="L819" s="411" t="s">
        <v>18</v>
      </c>
      <c r="M819" s="668" t="s">
        <v>90</v>
      </c>
      <c r="N819" s="668"/>
      <c r="O819" s="668"/>
      <c r="P819" s="668"/>
      <c r="Q819" s="668"/>
      <c r="R819" s="668"/>
      <c r="S819" s="668"/>
      <c r="T819" s="667"/>
      <c r="U819" s="667"/>
      <c r="X819" s="12"/>
      <c r="Y819" s="152"/>
      <c r="Z819" s="152"/>
      <c r="AA819" s="152"/>
      <c r="AB819" s="152"/>
      <c r="AC819" s="152"/>
      <c r="AD819" s="152"/>
      <c r="AE819" s="152"/>
    </row>
    <row r="821" spans="1:31" ht="30" customHeight="1">
      <c r="A821" s="671" t="str">
        <f>$A$1</f>
        <v>●●チームバレーボール体力指数　レーダーチャート</v>
      </c>
      <c r="B821" s="671"/>
      <c r="C821" s="671"/>
      <c r="D821" s="671"/>
      <c r="E821" s="671"/>
      <c r="F821" s="671"/>
      <c r="G821" s="671"/>
      <c r="H821" s="671"/>
      <c r="I821" s="671"/>
      <c r="J821" s="671"/>
      <c r="K821" s="671"/>
      <c r="L821" s="671"/>
      <c r="M821" s="671"/>
      <c r="N821" s="671"/>
      <c r="O821" s="671"/>
      <c r="P821" s="671"/>
      <c r="Q821" s="671"/>
      <c r="R821" s="671"/>
      <c r="S821" s="671"/>
      <c r="T821" s="671"/>
      <c r="U821" s="671"/>
      <c r="X821" s="25"/>
      <c r="Y821" s="25"/>
      <c r="Z821" s="25"/>
      <c r="AA821" s="25"/>
      <c r="AB821" s="25"/>
      <c r="AC821" s="25"/>
      <c r="AD821" s="25"/>
      <c r="AE821" s="25"/>
    </row>
    <row r="822" spans="1:31" ht="22.5" customHeight="1">
      <c r="A822" s="10" t="s">
        <v>10</v>
      </c>
      <c r="B822" s="695" t="str">
        <f>IF(表示変換!B26="","",表示変換!B26)</f>
        <v/>
      </c>
      <c r="C822" s="695"/>
      <c r="D822" s="9"/>
      <c r="E822" s="10" t="s">
        <v>11</v>
      </c>
      <c r="F822" s="673" t="str">
        <f>IF(表示変換!I26="","",表示変換!I26)</f>
        <v/>
      </c>
      <c r="G822" s="673"/>
      <c r="H822" s="13" t="s">
        <v>12</v>
      </c>
      <c r="I822" s="14"/>
      <c r="J822" s="13" t="s">
        <v>13</v>
      </c>
      <c r="K822" s="673" t="str">
        <f>IF(表示変換!J26="","",表示変換!J26)</f>
        <v/>
      </c>
      <c r="L822" s="673"/>
      <c r="M822" s="10" t="s">
        <v>14</v>
      </c>
      <c r="N822" s="6"/>
      <c r="O822" s="672" t="s">
        <v>15</v>
      </c>
      <c r="P822" s="672"/>
      <c r="Q822" s="672" t="str">
        <f>IF(表示変換!H26="","",表示変換!H26)</f>
        <v/>
      </c>
      <c r="R822" s="672"/>
      <c r="S822" s="674" t="str">
        <f>IF(入力!$C$4="","",入力!$C$4)</f>
        <v>2016.01.01</v>
      </c>
      <c r="T822" s="674"/>
      <c r="U822" s="9" t="s">
        <v>84</v>
      </c>
      <c r="X822" s="25"/>
      <c r="Y822" s="25"/>
      <c r="Z822" s="25"/>
      <c r="AA822" s="25"/>
      <c r="AB822" s="25"/>
      <c r="AC822" s="25"/>
      <c r="AD822" s="25"/>
      <c r="AE822" s="25"/>
    </row>
    <row r="823" spans="1:31" ht="12" customHeight="1">
      <c r="A823" s="6"/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X823" s="25"/>
      <c r="Y823" s="25"/>
      <c r="Z823" s="25"/>
      <c r="AA823" s="25"/>
      <c r="AB823" s="25"/>
      <c r="AC823" s="25"/>
      <c r="AD823" s="25"/>
      <c r="AE823" s="25"/>
    </row>
    <row r="824" spans="1:31" ht="22.5" customHeight="1">
      <c r="A824" s="685" t="s">
        <v>5</v>
      </c>
      <c r="B824" s="688" t="s">
        <v>6</v>
      </c>
      <c r="C824" s="692" t="s">
        <v>0</v>
      </c>
      <c r="D824" s="683" t="s">
        <v>31</v>
      </c>
      <c r="E824" s="684"/>
      <c r="F824" s="683" t="s">
        <v>43</v>
      </c>
      <c r="G824" s="684"/>
      <c r="H824" s="683" t="s">
        <v>297</v>
      </c>
      <c r="I824" s="684"/>
      <c r="J824" s="683" t="s">
        <v>27</v>
      </c>
      <c r="K824" s="684"/>
      <c r="L824" s="681" t="s">
        <v>44</v>
      </c>
      <c r="M824" s="682"/>
      <c r="N824" s="681" t="s">
        <v>45</v>
      </c>
      <c r="O824" s="682"/>
      <c r="P824" s="681" t="s">
        <v>28</v>
      </c>
      <c r="Q824" s="682"/>
      <c r="R824" s="683" t="s">
        <v>32</v>
      </c>
      <c r="S824" s="684"/>
      <c r="T824" s="156" t="s">
        <v>1</v>
      </c>
      <c r="U824" s="157" t="s">
        <v>2</v>
      </c>
      <c r="X824" s="25"/>
      <c r="Y824" s="25"/>
      <c r="Z824" s="25"/>
      <c r="AA824" s="25"/>
      <c r="AB824" s="25"/>
      <c r="AC824" s="25"/>
      <c r="AD824" s="25"/>
      <c r="AE824" s="25"/>
    </row>
    <row r="825" spans="1:31">
      <c r="A825" s="686"/>
      <c r="B825" s="689"/>
      <c r="C825" s="693"/>
      <c r="D825" s="1" t="s">
        <v>3</v>
      </c>
      <c r="E825" s="3" t="s">
        <v>4</v>
      </c>
      <c r="F825" s="1" t="s">
        <v>3</v>
      </c>
      <c r="G825" s="3" t="s">
        <v>4</v>
      </c>
      <c r="H825" s="1" t="s">
        <v>3</v>
      </c>
      <c r="I825" s="3" t="s">
        <v>4</v>
      </c>
      <c r="J825" s="1" t="s">
        <v>3</v>
      </c>
      <c r="K825" s="3" t="s">
        <v>4</v>
      </c>
      <c r="L825" s="1" t="s">
        <v>3</v>
      </c>
      <c r="M825" s="3" t="s">
        <v>4</v>
      </c>
      <c r="N825" s="1" t="s">
        <v>3</v>
      </c>
      <c r="O825" s="3" t="s">
        <v>4</v>
      </c>
      <c r="P825" s="1" t="s">
        <v>3</v>
      </c>
      <c r="Q825" s="3" t="s">
        <v>4</v>
      </c>
      <c r="R825" s="1" t="s">
        <v>3</v>
      </c>
      <c r="S825" s="3" t="s">
        <v>4</v>
      </c>
      <c r="T825" s="7"/>
      <c r="U825" s="8"/>
      <c r="X825" s="25"/>
      <c r="Y825" s="25"/>
      <c r="Z825" s="25"/>
      <c r="AA825" s="25"/>
      <c r="AB825" s="25"/>
      <c r="AC825" s="25"/>
      <c r="AD825" s="25"/>
      <c r="AE825" s="25"/>
    </row>
    <row r="826" spans="1:31">
      <c r="A826" s="687"/>
      <c r="B826" s="690"/>
      <c r="C826" s="694"/>
      <c r="D826" s="2" t="str">
        <f>IF(表示変換!$N$5="","",表示変換!$N$5)</f>
        <v>sec</v>
      </c>
      <c r="E826" s="4" t="s">
        <v>7</v>
      </c>
      <c r="F826" s="2" t="str">
        <f>IF(表示変換!$O$5="","",表示変換!$O$5)</f>
        <v>sec</v>
      </c>
      <c r="G826" s="4" t="s">
        <v>7</v>
      </c>
      <c r="H826" s="2" t="str">
        <f>IF(表示変換!$P$5="","",表示変換!$P$5)</f>
        <v>m</v>
      </c>
      <c r="I826" s="4" t="s">
        <v>7</v>
      </c>
      <c r="J826" s="2" t="str">
        <f>IF(表示変換!$Q$5="","",表示変換!$Q$5)</f>
        <v>cm</v>
      </c>
      <c r="K826" s="4" t="s">
        <v>7</v>
      </c>
      <c r="L826" s="2" t="str">
        <f>IF(表示変換!$R$5="","",表示変換!$R$5)</f>
        <v>cm</v>
      </c>
      <c r="M826" s="4" t="s">
        <v>7</v>
      </c>
      <c r="N826" s="2" t="str">
        <f>IF(表示変換!$S$5="","",表示変換!$S$5)</f>
        <v>m</v>
      </c>
      <c r="O826" s="4" t="s">
        <v>7</v>
      </c>
      <c r="P826" s="2" t="str">
        <f>IF(表示変換!$T$5="","",表示変換!$T$5)</f>
        <v>回</v>
      </c>
      <c r="Q826" s="4" t="s">
        <v>7</v>
      </c>
      <c r="R826" s="2" t="str">
        <f>IF(表示変換!$U$5="","",表示変換!$U$5)</f>
        <v>m</v>
      </c>
      <c r="S826" s="4" t="s">
        <v>7</v>
      </c>
      <c r="T826" s="2" t="s">
        <v>8</v>
      </c>
      <c r="U826" s="5" t="s">
        <v>9</v>
      </c>
      <c r="X826" s="26" t="s">
        <v>16</v>
      </c>
      <c r="Y826" s="26" t="s">
        <v>17</v>
      </c>
      <c r="Z826" s="26" t="s">
        <v>276</v>
      </c>
      <c r="AA826" s="26" t="s">
        <v>24</v>
      </c>
      <c r="AB826" s="26" t="s">
        <v>59</v>
      </c>
      <c r="AC826" s="26" t="s">
        <v>51</v>
      </c>
      <c r="AD826" s="26" t="s">
        <v>62</v>
      </c>
      <c r="AE826" s="11" t="s">
        <v>61</v>
      </c>
    </row>
    <row r="827" spans="1:31">
      <c r="A827" s="17" t="str">
        <f>IF(入力!$C$4="","",入力!$C$4)</f>
        <v>2016.01.01</v>
      </c>
      <c r="B827" s="20">
        <f>IF(表示変換!A26="","",表示変換!A26)</f>
        <v>21</v>
      </c>
      <c r="C827" s="18" t="str">
        <f>IF(表示変換!B26="","",表示変換!B26)</f>
        <v/>
      </c>
      <c r="D827" s="21" t="str">
        <f>IF(特定項目一覧_30!G26="","",特定項目一覧_30!G26)</f>
        <v/>
      </c>
      <c r="E827" s="27" t="str">
        <f>IF(特定項目一覧_30!H26="","",特定項目一覧_30!H26)</f>
        <v/>
      </c>
      <c r="F827" s="21" t="str">
        <f>IF(特定項目一覧_30!I26="","",特定項目一覧_30!I26)</f>
        <v/>
      </c>
      <c r="G827" s="22" t="str">
        <f>IF(特定項目一覧_30!J26="","",特定項目一覧_30!J26)</f>
        <v/>
      </c>
      <c r="H827" s="29" t="str">
        <f>IF(特定項目一覧_30!K26="","",特定項目一覧_30!K26)</f>
        <v/>
      </c>
      <c r="I827" s="27" t="str">
        <f>IF(特定項目一覧_30!L26="","",特定項目一覧_30!L26)</f>
        <v/>
      </c>
      <c r="J827" s="20" t="str">
        <f>IF(特定項目一覧_30!M26="","",特定項目一覧_30!M26)</f>
        <v/>
      </c>
      <c r="K827" s="22" t="str">
        <f>IF(特定項目一覧_30!N26="","",特定項目一覧_30!N26)</f>
        <v/>
      </c>
      <c r="L827" s="28" t="str">
        <f>IF(特定項目一覧_30!O26="","",特定項目一覧_30!O26)</f>
        <v/>
      </c>
      <c r="M827" s="27" t="str">
        <f>IF(特定項目一覧_30!P26="","",特定項目一覧_30!P26)</f>
        <v/>
      </c>
      <c r="N827" s="21" t="str">
        <f>IF(特定項目一覧_30!Q26="","",特定項目一覧_30!Q26)</f>
        <v/>
      </c>
      <c r="O827" s="22" t="str">
        <f>IF(特定項目一覧_30!R26="","",特定項目一覧_30!R26)</f>
        <v/>
      </c>
      <c r="P827" s="28" t="str">
        <f>IF(特定項目一覧_30!S26="","",特定項目一覧_30!S26)</f>
        <v/>
      </c>
      <c r="Q827" s="27" t="str">
        <f>IF(特定項目一覧_30!T26="","",特定項目一覧_30!T26)</f>
        <v/>
      </c>
      <c r="R827" s="20" t="str">
        <f>IF(特定項目一覧_30!U26="","",特定項目一覧_30!U26)</f>
        <v/>
      </c>
      <c r="S827" s="22" t="str">
        <f>IF(特定項目一覧_30!V26="","",特定項目一覧_30!V26)</f>
        <v/>
      </c>
      <c r="T827" s="28" t="str">
        <f>IF(特定項目一覧_30!W26="","",特定項目一覧_30!W26)</f>
        <v/>
      </c>
      <c r="U827" s="22" t="str">
        <f>IF(特定項目一覧_30!X26="","",特定項目一覧_30!X26)</f>
        <v/>
      </c>
      <c r="W827" s="19" t="str">
        <f>IF(入力!$C$4="","",入力!$C$4)</f>
        <v>2016.01.01</v>
      </c>
      <c r="X827" s="30" t="str">
        <f>E827</f>
        <v/>
      </c>
      <c r="Y827" s="30" t="str">
        <f>G827</f>
        <v/>
      </c>
      <c r="Z827" s="30" t="str">
        <f>I827</f>
        <v/>
      </c>
      <c r="AA827" s="30" t="str">
        <f>K827</f>
        <v/>
      </c>
      <c r="AB827" s="30" t="str">
        <f>M827</f>
        <v/>
      </c>
      <c r="AC827" s="30" t="str">
        <f>O827</f>
        <v/>
      </c>
      <c r="AD827" s="30" t="str">
        <f>Q827</f>
        <v/>
      </c>
      <c r="AE827" s="30" t="str">
        <f>S827</f>
        <v/>
      </c>
    </row>
    <row r="828" spans="1:31">
      <c r="A828" s="66"/>
      <c r="B828" s="67"/>
      <c r="C828" s="68"/>
      <c r="D828" s="69"/>
      <c r="E828" s="70"/>
      <c r="F828" s="71"/>
      <c r="G828" s="72"/>
      <c r="H828" s="73"/>
      <c r="I828" s="70"/>
      <c r="J828" s="71"/>
      <c r="K828" s="72"/>
      <c r="L828" s="69"/>
      <c r="M828" s="70"/>
      <c r="N828" s="71"/>
      <c r="O828" s="72"/>
      <c r="P828" s="69"/>
      <c r="Q828" s="70"/>
      <c r="R828" s="67"/>
      <c r="S828" s="72"/>
      <c r="T828" s="73"/>
      <c r="U828" s="72"/>
      <c r="W828" s="19"/>
      <c r="X828" s="23"/>
      <c r="Y828" s="23"/>
      <c r="Z828" s="23"/>
      <c r="AA828" s="23"/>
      <c r="AB828" s="23"/>
      <c r="AC828" s="23"/>
      <c r="AD828" s="23"/>
      <c r="AE828" s="23"/>
    </row>
    <row r="829" spans="1:31">
      <c r="A829" s="74"/>
      <c r="B829" s="67"/>
      <c r="C829" s="72"/>
      <c r="D829" s="71"/>
      <c r="E829" s="72"/>
      <c r="F829" s="71"/>
      <c r="G829" s="72"/>
      <c r="H829" s="67"/>
      <c r="I829" s="72"/>
      <c r="J829" s="71"/>
      <c r="K829" s="72"/>
      <c r="L829" s="71"/>
      <c r="M829" s="72"/>
      <c r="N829" s="71"/>
      <c r="O829" s="72"/>
      <c r="P829" s="71"/>
      <c r="Q829" s="72"/>
      <c r="R829" s="67"/>
      <c r="S829" s="72"/>
      <c r="T829" s="67"/>
      <c r="U829" s="72"/>
      <c r="W829" s="19"/>
      <c r="X829" s="23"/>
      <c r="Y829" s="23"/>
      <c r="Z829" s="23"/>
      <c r="AA829" s="23"/>
      <c r="AB829" s="23"/>
      <c r="AC829" s="23"/>
      <c r="AD829" s="23"/>
      <c r="AE829" s="23"/>
    </row>
    <row r="830" spans="1:31">
      <c r="A830" s="74"/>
      <c r="B830" s="75"/>
      <c r="C830" s="76"/>
      <c r="D830" s="71"/>
      <c r="E830" s="70"/>
      <c r="F830" s="71"/>
      <c r="G830" s="72"/>
      <c r="H830" s="73"/>
      <c r="I830" s="70"/>
      <c r="J830" s="71"/>
      <c r="K830" s="72"/>
      <c r="L830" s="69"/>
      <c r="M830" s="70"/>
      <c r="N830" s="71"/>
      <c r="O830" s="72"/>
      <c r="P830" s="69"/>
      <c r="Q830" s="70"/>
      <c r="R830" s="67"/>
      <c r="S830" s="72"/>
      <c r="T830" s="73"/>
      <c r="U830" s="72"/>
      <c r="X830" s="25"/>
      <c r="Y830" s="25"/>
      <c r="Z830" s="25"/>
      <c r="AA830" s="25"/>
      <c r="AB830" s="25"/>
      <c r="AC830" s="25"/>
      <c r="AD830" s="25"/>
      <c r="AE830" s="25"/>
    </row>
    <row r="831" spans="1:31">
      <c r="A831" s="15"/>
      <c r="B831" s="15"/>
      <c r="C831" s="15"/>
      <c r="D831" s="15"/>
      <c r="E831" s="15"/>
      <c r="F831" s="15"/>
      <c r="G831" s="15"/>
      <c r="H831" s="15"/>
      <c r="I831" s="15"/>
      <c r="J831" s="15"/>
      <c r="K831" s="15"/>
      <c r="L831" s="15"/>
      <c r="M831" s="15"/>
      <c r="N831" s="15"/>
      <c r="O831" s="15"/>
      <c r="P831" s="15"/>
      <c r="Q831" s="15"/>
      <c r="R831" s="15"/>
      <c r="S831" s="15"/>
      <c r="T831" s="15"/>
      <c r="U831" s="15"/>
      <c r="X831" s="25"/>
      <c r="Y831" s="25"/>
      <c r="Z831" s="25"/>
      <c r="AA831" s="25"/>
      <c r="AB831" s="25"/>
      <c r="AC831" s="25"/>
      <c r="AD831" s="25"/>
      <c r="AE831" s="25"/>
    </row>
    <row r="832" spans="1:31">
      <c r="A832" s="6"/>
      <c r="B832" s="6"/>
      <c r="C832" s="6"/>
      <c r="D832" s="6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X832" s="25"/>
      <c r="Y832" s="25"/>
      <c r="Z832" s="25"/>
      <c r="AA832" s="25"/>
      <c r="AB832" s="25"/>
      <c r="AC832" s="25"/>
      <c r="AD832" s="25"/>
      <c r="AE832" s="25"/>
    </row>
    <row r="833" spans="1:31">
      <c r="A833" s="6"/>
      <c r="B833" s="6"/>
      <c r="C833" s="6"/>
      <c r="D833" s="6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X833" s="25"/>
      <c r="Y833" s="25"/>
      <c r="Z833" s="25"/>
      <c r="AA833" s="25"/>
      <c r="AB833" s="25"/>
      <c r="AC833" s="25"/>
      <c r="AD833" s="25"/>
      <c r="AE833" s="25"/>
    </row>
    <row r="834" spans="1:31">
      <c r="A834" s="6"/>
      <c r="B834" s="6"/>
      <c r="C834" s="6"/>
      <c r="D834" s="6"/>
      <c r="E834" s="6"/>
      <c r="F834" s="6"/>
      <c r="G834" s="6"/>
      <c r="H834" s="6"/>
      <c r="I834" s="6"/>
      <c r="J834" s="6"/>
      <c r="K834" s="6"/>
      <c r="L834" s="6"/>
      <c r="M834" s="16"/>
      <c r="N834" s="6"/>
      <c r="O834" s="6"/>
      <c r="P834" s="6"/>
      <c r="Q834" s="6"/>
      <c r="R834" s="6"/>
      <c r="S834" s="6"/>
      <c r="T834" s="6"/>
      <c r="U834" s="6"/>
      <c r="X834" s="25"/>
      <c r="Y834" s="25"/>
      <c r="Z834" s="25"/>
      <c r="AA834" s="25"/>
      <c r="AB834" s="25"/>
      <c r="AC834" s="25"/>
      <c r="AD834" s="25"/>
      <c r="AE834" s="25"/>
    </row>
    <row r="835" spans="1:31">
      <c r="A835" s="6"/>
      <c r="B835" s="6"/>
      <c r="C835" s="6"/>
      <c r="D835" s="6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X835" s="25"/>
      <c r="Y835" s="25"/>
      <c r="Z835" s="25"/>
      <c r="AA835" s="25"/>
      <c r="AB835" s="25"/>
      <c r="AC835" s="25"/>
      <c r="AD835" s="25"/>
      <c r="AE835" s="25"/>
    </row>
    <row r="836" spans="1:31">
      <c r="A836" s="6"/>
      <c r="B836" s="6"/>
      <c r="C836" s="6"/>
      <c r="D836" s="6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X836" s="25"/>
      <c r="Y836" s="25"/>
      <c r="Z836" s="25"/>
      <c r="AA836" s="25"/>
      <c r="AB836" s="25"/>
      <c r="AC836" s="25"/>
      <c r="AD836" s="25"/>
      <c r="AE836" s="25"/>
    </row>
    <row r="837" spans="1:31">
      <c r="A837" s="6"/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X837" s="25"/>
      <c r="Y837" s="25"/>
      <c r="Z837" s="25"/>
      <c r="AA837" s="25"/>
      <c r="AB837" s="25"/>
      <c r="AC837" s="25"/>
      <c r="AD837" s="25"/>
      <c r="AE837" s="25"/>
    </row>
    <row r="838" spans="1:31">
      <c r="A838" s="6"/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X838" s="25"/>
      <c r="Y838" s="25"/>
      <c r="Z838" s="25"/>
      <c r="AA838" s="25"/>
      <c r="AB838" s="25"/>
      <c r="AC838" s="25"/>
      <c r="AD838" s="25"/>
      <c r="AE838" s="25"/>
    </row>
    <row r="839" spans="1:31">
      <c r="A839" s="6"/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X839" s="25"/>
      <c r="Y839" s="25"/>
      <c r="Z839" s="25"/>
      <c r="AA839" s="25"/>
      <c r="AB839" s="25"/>
      <c r="AC839" s="25"/>
      <c r="AD839" s="25"/>
      <c r="AE839" s="25"/>
    </row>
    <row r="840" spans="1:31">
      <c r="A840" s="6"/>
      <c r="B840" s="6"/>
      <c r="C840" s="6"/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X840" s="12" t="s">
        <v>21</v>
      </c>
      <c r="Y840" s="12" t="s">
        <v>78</v>
      </c>
      <c r="Z840" s="12" t="s">
        <v>22</v>
      </c>
      <c r="AA840" s="25"/>
      <c r="AB840" s="25"/>
      <c r="AC840" s="25"/>
      <c r="AD840" s="25"/>
      <c r="AE840" s="25"/>
    </row>
    <row r="841" spans="1:31">
      <c r="A841" s="6"/>
      <c r="B841" s="6"/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W841" s="19" t="str">
        <f>IF(入力!$C$4="","",入力!$C$4)</f>
        <v>2016.01.01</v>
      </c>
      <c r="X841" s="24" t="str">
        <f>IF(特定項目一覧_30!AL26="","",特定項目一覧_30!AL26)</f>
        <v/>
      </c>
      <c r="Y841" s="31" t="str">
        <f>IF(特定項目一覧_30!AK26="","",特定項目一覧_30!AK26)</f>
        <v/>
      </c>
      <c r="Z841" s="32" t="str">
        <f>IF(特定項目一覧_30!AM26="","",特定項目一覧_30!AM26)</f>
        <v/>
      </c>
      <c r="AA841" s="25"/>
      <c r="AB841" s="25"/>
      <c r="AC841" s="25"/>
      <c r="AD841" s="25"/>
      <c r="AE841" s="25"/>
    </row>
    <row r="842" spans="1:31">
      <c r="A842" s="6"/>
      <c r="B842" s="6"/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W842" s="19"/>
      <c r="X842" s="24"/>
      <c r="Y842" s="24"/>
      <c r="Z842" s="24"/>
      <c r="AA842" s="25"/>
      <c r="AB842" s="25"/>
      <c r="AC842" s="25"/>
      <c r="AD842" s="25"/>
      <c r="AE842" s="25"/>
    </row>
    <row r="843" spans="1:31">
      <c r="A843" s="6"/>
      <c r="B843" s="6"/>
      <c r="C843" s="6"/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W843" s="19"/>
      <c r="X843" s="34"/>
      <c r="Y843" s="34"/>
      <c r="Z843" s="35"/>
      <c r="AA843" s="25"/>
      <c r="AB843" s="25"/>
      <c r="AC843" s="25"/>
      <c r="AD843" s="25"/>
      <c r="AE843" s="25"/>
    </row>
    <row r="844" spans="1:31">
      <c r="A844" s="6"/>
      <c r="B844" s="6"/>
      <c r="C844" s="6"/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X844" s="25"/>
      <c r="Y844" s="25"/>
      <c r="Z844" s="25"/>
      <c r="AA844" s="25"/>
      <c r="AB844" s="25"/>
      <c r="AC844" s="25"/>
      <c r="AD844" s="25"/>
      <c r="AE844" s="25"/>
    </row>
    <row r="845" spans="1:31">
      <c r="A845" s="6"/>
      <c r="B845" s="6"/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X845" s="25"/>
      <c r="Y845" s="25"/>
      <c r="Z845" s="25"/>
      <c r="AA845" s="25"/>
      <c r="AB845" s="25"/>
      <c r="AC845" s="25"/>
      <c r="AD845" s="25"/>
      <c r="AE845" s="25"/>
    </row>
    <row r="846" spans="1:31">
      <c r="A846" s="6"/>
      <c r="B846" s="6"/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X846" s="25"/>
      <c r="Y846" s="25"/>
      <c r="Z846" s="25"/>
      <c r="AA846" s="25"/>
      <c r="AB846" s="25"/>
      <c r="AC846" s="25"/>
      <c r="AD846" s="25"/>
      <c r="AE846" s="25"/>
    </row>
    <row r="847" spans="1:31">
      <c r="A847" s="6"/>
      <c r="B847" s="6"/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X847" s="25"/>
      <c r="Y847" s="25"/>
      <c r="Z847" s="25"/>
      <c r="AA847" s="25"/>
      <c r="AB847" s="25"/>
      <c r="AC847" s="25"/>
      <c r="AD847" s="25"/>
      <c r="AE847" s="25"/>
    </row>
    <row r="848" spans="1:31">
      <c r="A848" s="6"/>
      <c r="B848" s="6"/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X848" s="25"/>
      <c r="Y848" s="25"/>
      <c r="Z848" s="25"/>
      <c r="AA848" s="25"/>
      <c r="AB848" s="25"/>
      <c r="AC848" s="25"/>
      <c r="AD848" s="25"/>
      <c r="AE848" s="25"/>
    </row>
    <row r="849" spans="1:31">
      <c r="A849" s="6"/>
      <c r="B849" s="6"/>
      <c r="C849" s="6"/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X849" s="25"/>
      <c r="Y849" s="25"/>
      <c r="Z849" s="25"/>
      <c r="AA849" s="25"/>
      <c r="AB849" s="25"/>
      <c r="AC849" s="25"/>
      <c r="AD849" s="25"/>
      <c r="AE849" s="25"/>
    </row>
    <row r="850" spans="1:31">
      <c r="A850" s="6"/>
      <c r="B850" s="6"/>
      <c r="C850" s="6"/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X850" s="25"/>
      <c r="Y850" s="25"/>
      <c r="Z850" s="25"/>
      <c r="AA850" s="25"/>
      <c r="AB850" s="25"/>
      <c r="AC850" s="25"/>
      <c r="AD850" s="25"/>
      <c r="AE850" s="25"/>
    </row>
    <row r="851" spans="1:31">
      <c r="A851" s="6"/>
      <c r="B851" s="6"/>
      <c r="C851" s="6"/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X851" s="25"/>
      <c r="Y851" s="25"/>
      <c r="Z851" s="25"/>
      <c r="AA851" s="25"/>
      <c r="AB851" s="25"/>
      <c r="AC851" s="25"/>
      <c r="AD851" s="25"/>
      <c r="AE851" s="25"/>
    </row>
    <row r="852" spans="1:31">
      <c r="A852" s="6"/>
      <c r="B852" s="6"/>
      <c r="C852" s="6"/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X852" s="25"/>
      <c r="Y852" s="25"/>
      <c r="Z852" s="25"/>
      <c r="AA852" s="25"/>
      <c r="AB852" s="25"/>
      <c r="AC852" s="25"/>
      <c r="AD852" s="25"/>
      <c r="AE852" s="25"/>
    </row>
    <row r="853" spans="1:31">
      <c r="A853" s="6"/>
      <c r="B853" s="6"/>
      <c r="C853" s="6"/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X853" s="25"/>
      <c r="Y853" s="25"/>
      <c r="Z853" s="25"/>
      <c r="AA853" s="25"/>
      <c r="AB853" s="25"/>
      <c r="AC853" s="25"/>
      <c r="AD853" s="25"/>
      <c r="AE853" s="25"/>
    </row>
    <row r="854" spans="1:31">
      <c r="A854" s="6"/>
      <c r="B854" s="6"/>
      <c r="C854" s="6"/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X854" s="25" t="s">
        <v>270</v>
      </c>
      <c r="Y854" s="25"/>
      <c r="Z854" s="25"/>
      <c r="AA854" s="25"/>
      <c r="AB854" s="25"/>
      <c r="AC854" s="25"/>
      <c r="AD854" s="25"/>
      <c r="AE854" s="25"/>
    </row>
    <row r="855" spans="1:31">
      <c r="X855" s="458" t="str">
        <f>IF(全体項目一覧_30!AN84="","",全体項目一覧_30!AN84)</f>
        <v/>
      </c>
      <c r="Y855" s="25"/>
      <c r="Z855" s="25"/>
      <c r="AA855" s="25"/>
      <c r="AB855" s="25"/>
      <c r="AC855" s="25"/>
      <c r="AD855" s="25"/>
      <c r="AE855" s="25"/>
    </row>
    <row r="856" spans="1:31">
      <c r="X856" s="25"/>
      <c r="Y856" s="25"/>
      <c r="Z856" s="25"/>
      <c r="AA856" s="25"/>
      <c r="AB856" s="25"/>
      <c r="AC856" s="25"/>
      <c r="AD856" s="25"/>
      <c r="AE856" s="25"/>
    </row>
    <row r="857" spans="1:31">
      <c r="X857" s="25"/>
      <c r="Y857" s="25"/>
      <c r="Z857" s="25"/>
      <c r="AA857" s="25"/>
      <c r="AB857" s="25"/>
      <c r="AC857" s="25"/>
      <c r="AD857" s="25"/>
      <c r="AE857" s="25"/>
    </row>
    <row r="858" spans="1:31">
      <c r="A858" s="675"/>
      <c r="B858" s="676"/>
      <c r="C858" s="676"/>
      <c r="D858" s="676"/>
      <c r="E858" s="676"/>
      <c r="F858" s="676"/>
      <c r="G858" s="676"/>
      <c r="H858" s="676"/>
      <c r="I858" s="676"/>
      <c r="J858" s="676"/>
      <c r="K858" s="677"/>
      <c r="L858" s="12" t="s">
        <v>18</v>
      </c>
      <c r="M858" s="669" t="s">
        <v>29</v>
      </c>
      <c r="N858" s="669"/>
      <c r="O858" s="669"/>
      <c r="P858" s="669"/>
      <c r="Q858" s="669"/>
      <c r="R858" s="669"/>
      <c r="S858" s="669"/>
      <c r="T858" s="670" t="s">
        <v>269</v>
      </c>
      <c r="U858" s="670"/>
      <c r="X858" s="12"/>
      <c r="Y858" s="150"/>
      <c r="Z858" s="150"/>
      <c r="AA858" s="150"/>
      <c r="AB858" s="150"/>
      <c r="AC858" s="150"/>
      <c r="AD858" s="150"/>
      <c r="AE858" s="150"/>
    </row>
    <row r="859" spans="1:31">
      <c r="A859" s="678"/>
      <c r="B859" s="679"/>
      <c r="C859" s="679"/>
      <c r="D859" s="679"/>
      <c r="E859" s="679"/>
      <c r="F859" s="679"/>
      <c r="G859" s="679"/>
      <c r="H859" s="679"/>
      <c r="I859" s="679"/>
      <c r="J859" s="679"/>
      <c r="K859" s="680"/>
      <c r="L859" s="12" t="s">
        <v>18</v>
      </c>
      <c r="M859" s="665" t="s">
        <v>30</v>
      </c>
      <c r="N859" s="665"/>
      <c r="O859" s="665"/>
      <c r="P859" s="665"/>
      <c r="Q859" s="665"/>
      <c r="R859" s="665"/>
      <c r="S859" s="665"/>
      <c r="T859" s="666" t="str">
        <f>X855</f>
        <v/>
      </c>
      <c r="U859" s="667"/>
      <c r="X859" s="12"/>
      <c r="Y859" s="151"/>
      <c r="Z859" s="151"/>
      <c r="AA859" s="151"/>
      <c r="AB859" s="151"/>
      <c r="AC859" s="151"/>
      <c r="AD859" s="151"/>
      <c r="AE859" s="151"/>
    </row>
    <row r="860" spans="1:31" ht="14.25">
      <c r="A860" s="691" t="str">
        <f>$A$40</f>
        <v>フォーマット作成者　：　Komuro Consulting Group　小室匡史</v>
      </c>
      <c r="B860" s="691"/>
      <c r="C860" s="691"/>
      <c r="D860" s="691"/>
      <c r="E860" s="691"/>
      <c r="F860" s="691"/>
      <c r="G860" s="691"/>
      <c r="H860" s="691"/>
      <c r="I860" s="691"/>
      <c r="J860" s="691"/>
      <c r="K860" s="691"/>
      <c r="L860" s="411" t="s">
        <v>18</v>
      </c>
      <c r="M860" s="668" t="s">
        <v>90</v>
      </c>
      <c r="N860" s="668"/>
      <c r="O860" s="668"/>
      <c r="P860" s="668"/>
      <c r="Q860" s="668"/>
      <c r="R860" s="668"/>
      <c r="S860" s="668"/>
      <c r="T860" s="667"/>
      <c r="U860" s="667"/>
      <c r="X860" s="12"/>
      <c r="Y860" s="152"/>
      <c r="Z860" s="152"/>
      <c r="AA860" s="152"/>
      <c r="AB860" s="152"/>
      <c r="AC860" s="152"/>
      <c r="AD860" s="152"/>
      <c r="AE860" s="152"/>
    </row>
    <row r="862" spans="1:31" ht="30" customHeight="1">
      <c r="A862" s="671" t="str">
        <f>$A$1</f>
        <v>●●チームバレーボール体力指数　レーダーチャート</v>
      </c>
      <c r="B862" s="671"/>
      <c r="C862" s="671"/>
      <c r="D862" s="671"/>
      <c r="E862" s="671"/>
      <c r="F862" s="671"/>
      <c r="G862" s="671"/>
      <c r="H862" s="671"/>
      <c r="I862" s="671"/>
      <c r="J862" s="671"/>
      <c r="K862" s="671"/>
      <c r="L862" s="671"/>
      <c r="M862" s="671"/>
      <c r="N862" s="671"/>
      <c r="O862" s="671"/>
      <c r="P862" s="671"/>
      <c r="Q862" s="671"/>
      <c r="R862" s="671"/>
      <c r="S862" s="671"/>
      <c r="T862" s="671"/>
      <c r="U862" s="671"/>
      <c r="X862" s="25"/>
      <c r="Y862" s="25"/>
      <c r="Z862" s="25"/>
      <c r="AA862" s="25"/>
      <c r="AB862" s="25"/>
      <c r="AC862" s="25"/>
      <c r="AD862" s="25"/>
      <c r="AE862" s="25"/>
    </row>
    <row r="863" spans="1:31" ht="22.5" customHeight="1">
      <c r="A863" s="10" t="s">
        <v>10</v>
      </c>
      <c r="B863" s="672" t="str">
        <f>IF(表示変換!B27="","",表示変換!B27)</f>
        <v/>
      </c>
      <c r="C863" s="672"/>
      <c r="D863" s="9"/>
      <c r="E863" s="10" t="s">
        <v>11</v>
      </c>
      <c r="F863" s="673" t="str">
        <f>IF(表示変換!I27="","",表示変換!I27)</f>
        <v/>
      </c>
      <c r="G863" s="673"/>
      <c r="H863" s="13" t="s">
        <v>12</v>
      </c>
      <c r="I863" s="14"/>
      <c r="J863" s="13" t="s">
        <v>13</v>
      </c>
      <c r="K863" s="673" t="str">
        <f>IF(表示変換!J27="","",表示変換!J27)</f>
        <v/>
      </c>
      <c r="L863" s="673"/>
      <c r="M863" s="10" t="s">
        <v>14</v>
      </c>
      <c r="N863" s="6"/>
      <c r="O863" s="672" t="s">
        <v>15</v>
      </c>
      <c r="P863" s="672"/>
      <c r="Q863" s="672" t="str">
        <f>IF(表示変換!H27="","",表示変換!H27)</f>
        <v/>
      </c>
      <c r="R863" s="672"/>
      <c r="S863" s="674" t="str">
        <f>IF(入力!$C$4="","",入力!$C$4)</f>
        <v>2016.01.01</v>
      </c>
      <c r="T863" s="674"/>
      <c r="U863" s="9" t="s">
        <v>84</v>
      </c>
      <c r="X863" s="25"/>
      <c r="Y863" s="25"/>
      <c r="Z863" s="25"/>
      <c r="AA863" s="25"/>
      <c r="AB863" s="25"/>
      <c r="AC863" s="25"/>
      <c r="AD863" s="25"/>
      <c r="AE863" s="25"/>
    </row>
    <row r="864" spans="1:31" ht="12" customHeight="1">
      <c r="A864" s="6"/>
      <c r="B864" s="6"/>
      <c r="C864" s="6"/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X864" s="25"/>
      <c r="Y864" s="25"/>
      <c r="Z864" s="25"/>
      <c r="AA864" s="25"/>
      <c r="AB864" s="25"/>
      <c r="AC864" s="25"/>
      <c r="AD864" s="25"/>
      <c r="AE864" s="25"/>
    </row>
    <row r="865" spans="1:31" ht="22.5" customHeight="1">
      <c r="A865" s="685" t="s">
        <v>5</v>
      </c>
      <c r="B865" s="688" t="s">
        <v>6</v>
      </c>
      <c r="C865" s="692" t="s">
        <v>0</v>
      </c>
      <c r="D865" s="683" t="s">
        <v>31</v>
      </c>
      <c r="E865" s="684"/>
      <c r="F865" s="683" t="s">
        <v>43</v>
      </c>
      <c r="G865" s="684"/>
      <c r="H865" s="683" t="s">
        <v>297</v>
      </c>
      <c r="I865" s="684"/>
      <c r="J865" s="683" t="s">
        <v>27</v>
      </c>
      <c r="K865" s="684"/>
      <c r="L865" s="681" t="s">
        <v>44</v>
      </c>
      <c r="M865" s="682"/>
      <c r="N865" s="681" t="s">
        <v>45</v>
      </c>
      <c r="O865" s="682"/>
      <c r="P865" s="681" t="s">
        <v>28</v>
      </c>
      <c r="Q865" s="682"/>
      <c r="R865" s="683" t="s">
        <v>32</v>
      </c>
      <c r="S865" s="684"/>
      <c r="T865" s="156" t="s">
        <v>1</v>
      </c>
      <c r="U865" s="157" t="s">
        <v>2</v>
      </c>
      <c r="X865" s="25"/>
      <c r="Y865" s="25"/>
      <c r="Z865" s="25"/>
      <c r="AA865" s="25"/>
      <c r="AB865" s="25"/>
      <c r="AC865" s="25"/>
      <c r="AD865" s="25"/>
      <c r="AE865" s="25"/>
    </row>
    <row r="866" spans="1:31">
      <c r="A866" s="686"/>
      <c r="B866" s="689"/>
      <c r="C866" s="693"/>
      <c r="D866" s="1" t="s">
        <v>3</v>
      </c>
      <c r="E866" s="3" t="s">
        <v>4</v>
      </c>
      <c r="F866" s="1" t="s">
        <v>3</v>
      </c>
      <c r="G866" s="3" t="s">
        <v>4</v>
      </c>
      <c r="H866" s="1" t="s">
        <v>3</v>
      </c>
      <c r="I866" s="3" t="s">
        <v>4</v>
      </c>
      <c r="J866" s="1" t="s">
        <v>3</v>
      </c>
      <c r="K866" s="3" t="s">
        <v>4</v>
      </c>
      <c r="L866" s="1" t="s">
        <v>3</v>
      </c>
      <c r="M866" s="3" t="s">
        <v>4</v>
      </c>
      <c r="N866" s="1" t="s">
        <v>3</v>
      </c>
      <c r="O866" s="3" t="s">
        <v>4</v>
      </c>
      <c r="P866" s="1" t="s">
        <v>3</v>
      </c>
      <c r="Q866" s="3" t="s">
        <v>4</v>
      </c>
      <c r="R866" s="1" t="s">
        <v>3</v>
      </c>
      <c r="S866" s="3" t="s">
        <v>4</v>
      </c>
      <c r="T866" s="7"/>
      <c r="U866" s="8"/>
      <c r="X866" s="25"/>
      <c r="Y866" s="25"/>
      <c r="Z866" s="25"/>
      <c r="AA866" s="25"/>
      <c r="AB866" s="25"/>
      <c r="AC866" s="25"/>
      <c r="AD866" s="25"/>
      <c r="AE866" s="25"/>
    </row>
    <row r="867" spans="1:31">
      <c r="A867" s="687"/>
      <c r="B867" s="690"/>
      <c r="C867" s="694"/>
      <c r="D867" s="2" t="str">
        <f>IF(表示変換!$N$5="","",表示変換!$N$5)</f>
        <v>sec</v>
      </c>
      <c r="E867" s="4" t="s">
        <v>7</v>
      </c>
      <c r="F867" s="2" t="str">
        <f>IF(表示変換!$O$5="","",表示変換!$O$5)</f>
        <v>sec</v>
      </c>
      <c r="G867" s="4" t="s">
        <v>7</v>
      </c>
      <c r="H867" s="2" t="str">
        <f>IF(表示変換!$P$5="","",表示変換!$P$5)</f>
        <v>m</v>
      </c>
      <c r="I867" s="4" t="s">
        <v>7</v>
      </c>
      <c r="J867" s="2" t="str">
        <f>IF(表示変換!$Q$5="","",表示変換!$Q$5)</f>
        <v>cm</v>
      </c>
      <c r="K867" s="4" t="s">
        <v>7</v>
      </c>
      <c r="L867" s="2" t="str">
        <f>IF(表示変換!$R$5="","",表示変換!$R$5)</f>
        <v>cm</v>
      </c>
      <c r="M867" s="4" t="s">
        <v>7</v>
      </c>
      <c r="N867" s="2" t="str">
        <f>IF(表示変換!$S$5="","",表示変換!$S$5)</f>
        <v>m</v>
      </c>
      <c r="O867" s="4" t="s">
        <v>7</v>
      </c>
      <c r="P867" s="2" t="str">
        <f>IF(表示変換!$T$5="","",表示変換!$T$5)</f>
        <v>回</v>
      </c>
      <c r="Q867" s="4" t="s">
        <v>7</v>
      </c>
      <c r="R867" s="2" t="str">
        <f>IF(表示変換!$U$5="","",表示変換!$U$5)</f>
        <v>m</v>
      </c>
      <c r="S867" s="4" t="s">
        <v>7</v>
      </c>
      <c r="T867" s="2" t="s">
        <v>8</v>
      </c>
      <c r="U867" s="5" t="s">
        <v>9</v>
      </c>
      <c r="X867" s="26" t="s">
        <v>16</v>
      </c>
      <c r="Y867" s="26" t="s">
        <v>17</v>
      </c>
      <c r="Z867" s="26" t="s">
        <v>276</v>
      </c>
      <c r="AA867" s="26" t="s">
        <v>24</v>
      </c>
      <c r="AB867" s="26" t="s">
        <v>59</v>
      </c>
      <c r="AC867" s="26" t="s">
        <v>51</v>
      </c>
      <c r="AD867" s="26" t="s">
        <v>62</v>
      </c>
      <c r="AE867" s="11" t="s">
        <v>61</v>
      </c>
    </row>
    <row r="868" spans="1:31">
      <c r="A868" s="17" t="str">
        <f>IF(入力!$C$4="","",入力!$C$4)</f>
        <v>2016.01.01</v>
      </c>
      <c r="B868" s="20">
        <f>IF(表示変換!A27="","",表示変換!A27)</f>
        <v>22</v>
      </c>
      <c r="C868" s="18" t="str">
        <f>IF(表示変換!B27="","",表示変換!B27)</f>
        <v/>
      </c>
      <c r="D868" s="21" t="str">
        <f>IF(特定項目一覧_30!G27="","",特定項目一覧_30!G27)</f>
        <v/>
      </c>
      <c r="E868" s="27" t="str">
        <f>IF(特定項目一覧_30!H27="","",特定項目一覧_30!H27)</f>
        <v/>
      </c>
      <c r="F868" s="21" t="str">
        <f>IF(特定項目一覧_30!I27="","",特定項目一覧_30!I27)</f>
        <v/>
      </c>
      <c r="G868" s="22" t="str">
        <f>IF(特定項目一覧_30!J27="","",特定項目一覧_30!J27)</f>
        <v/>
      </c>
      <c r="H868" s="29" t="str">
        <f>IF(特定項目一覧_30!K27="","",特定項目一覧_30!K27)</f>
        <v/>
      </c>
      <c r="I868" s="27" t="str">
        <f>IF(特定項目一覧_30!L27="","",特定項目一覧_30!L27)</f>
        <v/>
      </c>
      <c r="J868" s="20" t="str">
        <f>IF(特定項目一覧_30!M27="","",特定項目一覧_30!M27)</f>
        <v/>
      </c>
      <c r="K868" s="22" t="str">
        <f>IF(特定項目一覧_30!N27="","",特定項目一覧_30!N27)</f>
        <v/>
      </c>
      <c r="L868" s="28" t="str">
        <f>IF(特定項目一覧_30!O27="","",特定項目一覧_30!O27)</f>
        <v/>
      </c>
      <c r="M868" s="27" t="str">
        <f>IF(特定項目一覧_30!P27="","",特定項目一覧_30!P27)</f>
        <v/>
      </c>
      <c r="N868" s="21" t="str">
        <f>IF(特定項目一覧_30!Q27="","",特定項目一覧_30!Q27)</f>
        <v/>
      </c>
      <c r="O868" s="22" t="str">
        <f>IF(特定項目一覧_30!R27="","",特定項目一覧_30!R27)</f>
        <v/>
      </c>
      <c r="P868" s="28" t="str">
        <f>IF(特定項目一覧_30!S27="","",特定項目一覧_30!S27)</f>
        <v/>
      </c>
      <c r="Q868" s="27" t="str">
        <f>IF(特定項目一覧_30!T27="","",特定項目一覧_30!T27)</f>
        <v/>
      </c>
      <c r="R868" s="20" t="str">
        <f>IF(特定項目一覧_30!U27="","",特定項目一覧_30!U27)</f>
        <v/>
      </c>
      <c r="S868" s="22" t="str">
        <f>IF(特定項目一覧_30!V27="","",特定項目一覧_30!V27)</f>
        <v/>
      </c>
      <c r="T868" s="28" t="str">
        <f>IF(特定項目一覧_30!W27="","",特定項目一覧_30!W27)</f>
        <v/>
      </c>
      <c r="U868" s="22" t="str">
        <f>IF(特定項目一覧_30!X27="","",特定項目一覧_30!X27)</f>
        <v/>
      </c>
      <c r="W868" s="19" t="str">
        <f>IF(入力!$C$4="","",入力!$C$4)</f>
        <v>2016.01.01</v>
      </c>
      <c r="X868" s="30" t="str">
        <f>E868</f>
        <v/>
      </c>
      <c r="Y868" s="30" t="str">
        <f>G868</f>
        <v/>
      </c>
      <c r="Z868" s="30" t="str">
        <f>I868</f>
        <v/>
      </c>
      <c r="AA868" s="30" t="str">
        <f>K868</f>
        <v/>
      </c>
      <c r="AB868" s="30" t="str">
        <f>M868</f>
        <v/>
      </c>
      <c r="AC868" s="30" t="str">
        <f>O868</f>
        <v/>
      </c>
      <c r="AD868" s="30" t="str">
        <f>Q868</f>
        <v/>
      </c>
      <c r="AE868" s="30" t="str">
        <f>S868</f>
        <v/>
      </c>
    </row>
    <row r="869" spans="1:31">
      <c r="A869" s="66"/>
      <c r="B869" s="67"/>
      <c r="C869" s="68"/>
      <c r="D869" s="69"/>
      <c r="E869" s="70"/>
      <c r="F869" s="71"/>
      <c r="G869" s="72"/>
      <c r="H869" s="73"/>
      <c r="I869" s="70"/>
      <c r="J869" s="71"/>
      <c r="K869" s="72"/>
      <c r="L869" s="69"/>
      <c r="M869" s="70"/>
      <c r="N869" s="71"/>
      <c r="O869" s="72"/>
      <c r="P869" s="69"/>
      <c r="Q869" s="70"/>
      <c r="R869" s="67"/>
      <c r="S869" s="72"/>
      <c r="T869" s="73"/>
      <c r="U869" s="72"/>
      <c r="W869" s="19"/>
      <c r="X869" s="23"/>
      <c r="Y869" s="23"/>
      <c r="Z869" s="23"/>
      <c r="AA869" s="23"/>
      <c r="AB869" s="23"/>
      <c r="AC869" s="23"/>
      <c r="AD869" s="23"/>
      <c r="AE869" s="23"/>
    </row>
    <row r="870" spans="1:31">
      <c r="A870" s="74"/>
      <c r="B870" s="67"/>
      <c r="C870" s="72"/>
      <c r="D870" s="71"/>
      <c r="E870" s="72"/>
      <c r="F870" s="71"/>
      <c r="G870" s="72"/>
      <c r="H870" s="67"/>
      <c r="I870" s="72"/>
      <c r="J870" s="71"/>
      <c r="K870" s="72"/>
      <c r="L870" s="71"/>
      <c r="M870" s="72"/>
      <c r="N870" s="71"/>
      <c r="O870" s="72"/>
      <c r="P870" s="71"/>
      <c r="Q870" s="72"/>
      <c r="R870" s="67"/>
      <c r="S870" s="72"/>
      <c r="T870" s="67"/>
      <c r="U870" s="72"/>
      <c r="W870" s="19"/>
      <c r="X870" s="23"/>
      <c r="Y870" s="23"/>
      <c r="Z870" s="23"/>
      <c r="AA870" s="23"/>
      <c r="AB870" s="23"/>
      <c r="AC870" s="23"/>
      <c r="AD870" s="23"/>
      <c r="AE870" s="23"/>
    </row>
    <row r="871" spans="1:31">
      <c r="A871" s="74"/>
      <c r="B871" s="75"/>
      <c r="C871" s="76"/>
      <c r="D871" s="71"/>
      <c r="E871" s="70"/>
      <c r="F871" s="71"/>
      <c r="G871" s="72"/>
      <c r="H871" s="73"/>
      <c r="I871" s="70"/>
      <c r="J871" s="71"/>
      <c r="K871" s="72"/>
      <c r="L871" s="69"/>
      <c r="M871" s="70"/>
      <c r="N871" s="71"/>
      <c r="O871" s="72"/>
      <c r="P871" s="69"/>
      <c r="Q871" s="70"/>
      <c r="R871" s="67"/>
      <c r="S871" s="72"/>
      <c r="T871" s="73"/>
      <c r="U871" s="72"/>
      <c r="X871" s="25"/>
      <c r="Y871" s="25"/>
      <c r="Z871" s="25"/>
      <c r="AA871" s="25"/>
      <c r="AB871" s="25"/>
      <c r="AC871" s="25"/>
      <c r="AD871" s="25"/>
      <c r="AE871" s="25"/>
    </row>
    <row r="872" spans="1:31">
      <c r="A872" s="15"/>
      <c r="B872" s="15"/>
      <c r="C872" s="15"/>
      <c r="D872" s="15"/>
      <c r="E872" s="15"/>
      <c r="F872" s="15"/>
      <c r="G872" s="15"/>
      <c r="H872" s="15"/>
      <c r="I872" s="15"/>
      <c r="J872" s="15"/>
      <c r="K872" s="15"/>
      <c r="L872" s="15"/>
      <c r="M872" s="15"/>
      <c r="N872" s="15"/>
      <c r="O872" s="15"/>
      <c r="P872" s="15"/>
      <c r="Q872" s="15"/>
      <c r="R872" s="15"/>
      <c r="S872" s="15"/>
      <c r="T872" s="15"/>
      <c r="U872" s="15"/>
      <c r="X872" s="25"/>
      <c r="Y872" s="25"/>
      <c r="Z872" s="25"/>
      <c r="AA872" s="25"/>
      <c r="AB872" s="25"/>
      <c r="AC872" s="25"/>
      <c r="AD872" s="25"/>
      <c r="AE872" s="25"/>
    </row>
    <row r="873" spans="1:31">
      <c r="A873" s="6"/>
      <c r="B873" s="6"/>
      <c r="C873" s="6"/>
      <c r="D873" s="6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X873" s="25"/>
      <c r="Y873" s="25"/>
      <c r="Z873" s="25"/>
      <c r="AA873" s="25"/>
      <c r="AB873" s="25"/>
      <c r="AC873" s="25"/>
      <c r="AD873" s="25"/>
      <c r="AE873" s="25"/>
    </row>
    <row r="874" spans="1:31">
      <c r="A874" s="6"/>
      <c r="B874" s="6"/>
      <c r="C874" s="6"/>
      <c r="D874" s="6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X874" s="25"/>
      <c r="Y874" s="25"/>
      <c r="Z874" s="25"/>
      <c r="AA874" s="25"/>
      <c r="AB874" s="25"/>
      <c r="AC874" s="25"/>
      <c r="AD874" s="25"/>
      <c r="AE874" s="25"/>
    </row>
    <row r="875" spans="1:31">
      <c r="A875" s="6"/>
      <c r="B875" s="6"/>
      <c r="C875" s="6"/>
      <c r="D875" s="6"/>
      <c r="E875" s="6"/>
      <c r="F875" s="6"/>
      <c r="G875" s="6"/>
      <c r="H875" s="6"/>
      <c r="I875" s="6"/>
      <c r="J875" s="6"/>
      <c r="K875" s="6"/>
      <c r="L875" s="6"/>
      <c r="M875" s="16"/>
      <c r="N875" s="6"/>
      <c r="O875" s="6"/>
      <c r="P875" s="6"/>
      <c r="Q875" s="6"/>
      <c r="R875" s="6"/>
      <c r="S875" s="6"/>
      <c r="T875" s="6"/>
      <c r="U875" s="6"/>
      <c r="X875" s="25"/>
      <c r="Y875" s="25"/>
      <c r="Z875" s="25"/>
      <c r="AA875" s="25"/>
      <c r="AB875" s="25"/>
      <c r="AC875" s="25"/>
      <c r="AD875" s="25"/>
      <c r="AE875" s="25"/>
    </row>
    <row r="876" spans="1:31">
      <c r="A876" s="6"/>
      <c r="B876" s="6"/>
      <c r="C876" s="6"/>
      <c r="D876" s="6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X876" s="25"/>
      <c r="Y876" s="25"/>
      <c r="Z876" s="25"/>
      <c r="AA876" s="25"/>
      <c r="AB876" s="25"/>
      <c r="AC876" s="25"/>
      <c r="AD876" s="25"/>
      <c r="AE876" s="25"/>
    </row>
    <row r="877" spans="1:31">
      <c r="A877" s="6"/>
      <c r="B877" s="6"/>
      <c r="C877" s="6"/>
      <c r="D877" s="6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X877" s="25"/>
      <c r="Y877" s="25"/>
      <c r="Z877" s="25"/>
      <c r="AA877" s="25"/>
      <c r="AB877" s="25"/>
      <c r="AC877" s="25"/>
      <c r="AD877" s="25"/>
      <c r="AE877" s="25"/>
    </row>
    <row r="878" spans="1:31">
      <c r="A878" s="6"/>
      <c r="B878" s="6"/>
      <c r="C878" s="6"/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X878" s="25"/>
      <c r="Y878" s="25"/>
      <c r="Z878" s="25"/>
      <c r="AA878" s="25"/>
      <c r="AB878" s="25"/>
      <c r="AC878" s="25"/>
      <c r="AD878" s="25"/>
      <c r="AE878" s="25"/>
    </row>
    <row r="879" spans="1:31">
      <c r="A879" s="6"/>
      <c r="B879" s="6"/>
      <c r="C879" s="6"/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X879" s="25"/>
      <c r="Y879" s="25"/>
      <c r="Z879" s="25"/>
      <c r="AA879" s="25"/>
      <c r="AB879" s="25"/>
      <c r="AC879" s="25"/>
      <c r="AD879" s="25"/>
      <c r="AE879" s="25"/>
    </row>
    <row r="880" spans="1:31">
      <c r="A880" s="6"/>
      <c r="B880" s="6"/>
      <c r="C880" s="6"/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X880" s="25"/>
      <c r="Y880" s="25"/>
      <c r="Z880" s="25"/>
      <c r="AA880" s="25"/>
      <c r="AB880" s="25"/>
      <c r="AC880" s="25"/>
      <c r="AD880" s="25"/>
      <c r="AE880" s="25"/>
    </row>
    <row r="881" spans="1:31">
      <c r="A881" s="6"/>
      <c r="B881" s="6"/>
      <c r="C881" s="6"/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X881" s="12" t="s">
        <v>21</v>
      </c>
      <c r="Y881" s="12" t="s">
        <v>78</v>
      </c>
      <c r="Z881" s="12" t="s">
        <v>22</v>
      </c>
      <c r="AA881" s="25"/>
      <c r="AB881" s="25"/>
      <c r="AC881" s="25"/>
      <c r="AD881" s="25"/>
      <c r="AE881" s="25"/>
    </row>
    <row r="882" spans="1:31">
      <c r="A882" s="6"/>
      <c r="B882" s="6"/>
      <c r="C882" s="6"/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W882" s="19" t="str">
        <f>IF(入力!$C$4="","",入力!$C$4)</f>
        <v>2016.01.01</v>
      </c>
      <c r="X882" s="24" t="str">
        <f>IF(特定項目一覧_30!AL27="","",特定項目一覧_30!AL27)</f>
        <v/>
      </c>
      <c r="Y882" s="31" t="str">
        <f>IF(特定項目一覧_30!AK27="","",特定項目一覧_30!AK27)</f>
        <v/>
      </c>
      <c r="Z882" s="32" t="str">
        <f>IF(特定項目一覧_30!AM27="","",特定項目一覧_30!AM27)</f>
        <v/>
      </c>
      <c r="AA882" s="25"/>
      <c r="AB882" s="25"/>
      <c r="AC882" s="25"/>
      <c r="AD882" s="25"/>
      <c r="AE882" s="25"/>
    </row>
    <row r="883" spans="1:31">
      <c r="A883" s="6"/>
      <c r="B883" s="6"/>
      <c r="C883" s="6"/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W883" s="19"/>
      <c r="X883" s="24"/>
      <c r="Y883" s="24"/>
      <c r="Z883" s="24"/>
      <c r="AA883" s="25"/>
      <c r="AB883" s="25"/>
      <c r="AC883" s="25"/>
      <c r="AD883" s="25"/>
      <c r="AE883" s="25"/>
    </row>
    <row r="884" spans="1:31">
      <c r="A884" s="6"/>
      <c r="B884" s="6"/>
      <c r="C884" s="6"/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W884" s="19"/>
      <c r="X884" s="34"/>
      <c r="Y884" s="34"/>
      <c r="Z884" s="35"/>
      <c r="AA884" s="25"/>
      <c r="AB884" s="25"/>
      <c r="AC884" s="25"/>
      <c r="AD884" s="25"/>
      <c r="AE884" s="25"/>
    </row>
    <row r="885" spans="1:31">
      <c r="A885" s="6"/>
      <c r="B885" s="6"/>
      <c r="C885" s="6"/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X885" s="25"/>
      <c r="Y885" s="25"/>
      <c r="Z885" s="25"/>
      <c r="AA885" s="25"/>
      <c r="AB885" s="25"/>
      <c r="AC885" s="25"/>
      <c r="AD885" s="25"/>
      <c r="AE885" s="25"/>
    </row>
    <row r="886" spans="1:31">
      <c r="A886" s="6"/>
      <c r="B886" s="6"/>
      <c r="C886" s="6"/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X886" s="25"/>
      <c r="Y886" s="25"/>
      <c r="Z886" s="25"/>
      <c r="AA886" s="25"/>
      <c r="AB886" s="25"/>
      <c r="AC886" s="25"/>
      <c r="AD886" s="25"/>
      <c r="AE886" s="25"/>
    </row>
    <row r="887" spans="1:31">
      <c r="A887" s="6"/>
      <c r="B887" s="6"/>
      <c r="C887" s="6"/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X887" s="25"/>
      <c r="Y887" s="25"/>
      <c r="Z887" s="25"/>
      <c r="AA887" s="25"/>
      <c r="AB887" s="25"/>
      <c r="AC887" s="25"/>
      <c r="AD887" s="25"/>
      <c r="AE887" s="25"/>
    </row>
    <row r="888" spans="1:31">
      <c r="A888" s="6"/>
      <c r="B888" s="6"/>
      <c r="C888" s="6"/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X888" s="25"/>
      <c r="Y888" s="25"/>
      <c r="Z888" s="25"/>
      <c r="AA888" s="25"/>
      <c r="AB888" s="25"/>
      <c r="AC888" s="25"/>
      <c r="AD888" s="25"/>
      <c r="AE888" s="25"/>
    </row>
    <row r="889" spans="1:31">
      <c r="A889" s="6"/>
      <c r="B889" s="6"/>
      <c r="C889" s="6"/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X889" s="25"/>
      <c r="Y889" s="25"/>
      <c r="Z889" s="25"/>
      <c r="AA889" s="25"/>
      <c r="AB889" s="25"/>
      <c r="AC889" s="25"/>
      <c r="AD889" s="25"/>
      <c r="AE889" s="25"/>
    </row>
    <row r="890" spans="1:31">
      <c r="A890" s="6"/>
      <c r="B890" s="6"/>
      <c r="C890" s="6"/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X890" s="25"/>
      <c r="Y890" s="25"/>
      <c r="Z890" s="25"/>
      <c r="AA890" s="25"/>
      <c r="AB890" s="25"/>
      <c r="AC890" s="25"/>
      <c r="AD890" s="25"/>
      <c r="AE890" s="25"/>
    </row>
    <row r="891" spans="1:31">
      <c r="A891" s="6"/>
      <c r="B891" s="6"/>
      <c r="C891" s="6"/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X891" s="25"/>
      <c r="Y891" s="25"/>
      <c r="Z891" s="25"/>
      <c r="AA891" s="25"/>
      <c r="AB891" s="25"/>
      <c r="AC891" s="25"/>
      <c r="AD891" s="25"/>
      <c r="AE891" s="25"/>
    </row>
    <row r="892" spans="1:31">
      <c r="A892" s="6"/>
      <c r="B892" s="6"/>
      <c r="C892" s="6"/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X892" s="25"/>
      <c r="Y892" s="25"/>
      <c r="Z892" s="25"/>
      <c r="AA892" s="25"/>
      <c r="AB892" s="25"/>
      <c r="AC892" s="25"/>
      <c r="AD892" s="25"/>
      <c r="AE892" s="25"/>
    </row>
    <row r="893" spans="1:31">
      <c r="A893" s="6"/>
      <c r="B893" s="6"/>
      <c r="C893" s="6"/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X893" s="25"/>
      <c r="Y893" s="25"/>
      <c r="Z893" s="25"/>
      <c r="AA893" s="25"/>
      <c r="AB893" s="25"/>
      <c r="AC893" s="25"/>
      <c r="AD893" s="25"/>
      <c r="AE893" s="25"/>
    </row>
    <row r="894" spans="1:31">
      <c r="A894" s="6"/>
      <c r="B894" s="6"/>
      <c r="C894" s="6"/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X894" s="25"/>
      <c r="Y894" s="25"/>
      <c r="Z894" s="25"/>
      <c r="AA894" s="25"/>
      <c r="AB894" s="25"/>
      <c r="AC894" s="25"/>
      <c r="AD894" s="25"/>
      <c r="AE894" s="25"/>
    </row>
    <row r="895" spans="1:31">
      <c r="A895" s="6"/>
      <c r="B895" s="6"/>
      <c r="C895" s="6"/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X895" s="25" t="s">
        <v>270</v>
      </c>
      <c r="Y895" s="25"/>
      <c r="Z895" s="25"/>
      <c r="AA895" s="25"/>
      <c r="AB895" s="25"/>
      <c r="AC895" s="25"/>
      <c r="AD895" s="25"/>
      <c r="AE895" s="25"/>
    </row>
    <row r="896" spans="1:31">
      <c r="X896" s="458" t="str">
        <f>IF(全体項目一覧_30!AN85="","",全体項目一覧_30!AN85)</f>
        <v/>
      </c>
      <c r="Y896" s="25"/>
      <c r="Z896" s="25"/>
      <c r="AA896" s="25"/>
      <c r="AB896" s="25"/>
      <c r="AC896" s="25"/>
      <c r="AD896" s="25"/>
      <c r="AE896" s="25"/>
    </row>
    <row r="897" spans="1:31">
      <c r="X897" s="25"/>
      <c r="Y897" s="25"/>
      <c r="Z897" s="25"/>
      <c r="AA897" s="25"/>
      <c r="AB897" s="25"/>
      <c r="AC897" s="25"/>
      <c r="AD897" s="25"/>
      <c r="AE897" s="25"/>
    </row>
    <row r="898" spans="1:31">
      <c r="X898" s="25"/>
      <c r="Y898" s="25"/>
      <c r="Z898" s="25"/>
      <c r="AA898" s="25"/>
      <c r="AB898" s="25"/>
      <c r="AC898" s="25"/>
      <c r="AD898" s="25"/>
      <c r="AE898" s="25"/>
    </row>
    <row r="899" spans="1:31">
      <c r="A899" s="675"/>
      <c r="B899" s="676"/>
      <c r="C899" s="676"/>
      <c r="D899" s="676"/>
      <c r="E899" s="676"/>
      <c r="F899" s="676"/>
      <c r="G899" s="676"/>
      <c r="H899" s="676"/>
      <c r="I899" s="676"/>
      <c r="J899" s="676"/>
      <c r="K899" s="677"/>
      <c r="L899" s="12" t="s">
        <v>18</v>
      </c>
      <c r="M899" s="669" t="s">
        <v>29</v>
      </c>
      <c r="N899" s="669"/>
      <c r="O899" s="669"/>
      <c r="P899" s="669"/>
      <c r="Q899" s="669"/>
      <c r="R899" s="669"/>
      <c r="S899" s="669"/>
      <c r="T899" s="670" t="s">
        <v>269</v>
      </c>
      <c r="U899" s="670"/>
      <c r="X899" s="12"/>
      <c r="Y899" s="150"/>
      <c r="Z899" s="150"/>
      <c r="AA899" s="150"/>
      <c r="AB899" s="150"/>
      <c r="AC899" s="150"/>
      <c r="AD899" s="150"/>
      <c r="AE899" s="150"/>
    </row>
    <row r="900" spans="1:31">
      <c r="A900" s="678"/>
      <c r="B900" s="679"/>
      <c r="C900" s="679"/>
      <c r="D900" s="679"/>
      <c r="E900" s="679"/>
      <c r="F900" s="679"/>
      <c r="G900" s="679"/>
      <c r="H900" s="679"/>
      <c r="I900" s="679"/>
      <c r="J900" s="679"/>
      <c r="K900" s="680"/>
      <c r="L900" s="12" t="s">
        <v>18</v>
      </c>
      <c r="M900" s="665" t="s">
        <v>30</v>
      </c>
      <c r="N900" s="665"/>
      <c r="O900" s="665"/>
      <c r="P900" s="665"/>
      <c r="Q900" s="665"/>
      <c r="R900" s="665"/>
      <c r="S900" s="665"/>
      <c r="T900" s="666" t="str">
        <f>X896</f>
        <v/>
      </c>
      <c r="U900" s="667"/>
      <c r="X900" s="12"/>
      <c r="Y900" s="151"/>
      <c r="Z900" s="151"/>
      <c r="AA900" s="151"/>
      <c r="AB900" s="151"/>
      <c r="AC900" s="151"/>
      <c r="AD900" s="151"/>
      <c r="AE900" s="151"/>
    </row>
    <row r="901" spans="1:31" ht="14.25">
      <c r="A901" s="691" t="str">
        <f>$A$40</f>
        <v>フォーマット作成者　：　Komuro Consulting Group　小室匡史</v>
      </c>
      <c r="B901" s="691"/>
      <c r="C901" s="691"/>
      <c r="D901" s="691"/>
      <c r="E901" s="691"/>
      <c r="F901" s="691"/>
      <c r="G901" s="691"/>
      <c r="H901" s="691"/>
      <c r="I901" s="691"/>
      <c r="J901" s="691"/>
      <c r="K901" s="691"/>
      <c r="L901" s="411" t="s">
        <v>18</v>
      </c>
      <c r="M901" s="668" t="s">
        <v>90</v>
      </c>
      <c r="N901" s="668"/>
      <c r="O901" s="668"/>
      <c r="P901" s="668"/>
      <c r="Q901" s="668"/>
      <c r="R901" s="668"/>
      <c r="S901" s="668"/>
      <c r="T901" s="667"/>
      <c r="U901" s="667"/>
      <c r="X901" s="12"/>
      <c r="Y901" s="152"/>
      <c r="Z901" s="152"/>
      <c r="AA901" s="152"/>
      <c r="AB901" s="152"/>
      <c r="AC901" s="152"/>
      <c r="AD901" s="152"/>
      <c r="AE901" s="152"/>
    </row>
    <row r="903" spans="1:31" ht="30" customHeight="1">
      <c r="A903" s="671" t="str">
        <f>$A$1</f>
        <v>●●チームバレーボール体力指数　レーダーチャート</v>
      </c>
      <c r="B903" s="671"/>
      <c r="C903" s="671"/>
      <c r="D903" s="671"/>
      <c r="E903" s="671"/>
      <c r="F903" s="671"/>
      <c r="G903" s="671"/>
      <c r="H903" s="671"/>
      <c r="I903" s="671"/>
      <c r="J903" s="671"/>
      <c r="K903" s="671"/>
      <c r="L903" s="671"/>
      <c r="M903" s="671"/>
      <c r="N903" s="671"/>
      <c r="O903" s="671"/>
      <c r="P903" s="671"/>
      <c r="Q903" s="671"/>
      <c r="R903" s="671"/>
      <c r="S903" s="671"/>
      <c r="T903" s="671"/>
      <c r="U903" s="671"/>
      <c r="X903" s="25"/>
      <c r="Y903" s="25"/>
      <c r="Z903" s="25"/>
      <c r="AA903" s="25"/>
      <c r="AB903" s="25"/>
      <c r="AC903" s="25"/>
      <c r="AD903" s="25"/>
      <c r="AE903" s="25"/>
    </row>
    <row r="904" spans="1:31" ht="22.5" customHeight="1">
      <c r="A904" s="10" t="s">
        <v>10</v>
      </c>
      <c r="B904" s="672" t="str">
        <f>IF(表示変換!B28="","",表示変換!B28)</f>
        <v/>
      </c>
      <c r="C904" s="672"/>
      <c r="D904" s="9"/>
      <c r="E904" s="10" t="s">
        <v>11</v>
      </c>
      <c r="F904" s="673" t="str">
        <f>IF(表示変換!I28="","",表示変換!I28)</f>
        <v/>
      </c>
      <c r="G904" s="673"/>
      <c r="H904" s="13" t="s">
        <v>12</v>
      </c>
      <c r="I904" s="14"/>
      <c r="J904" s="13" t="s">
        <v>13</v>
      </c>
      <c r="K904" s="673" t="str">
        <f>IF(表示変換!J28="","",表示変換!J28)</f>
        <v/>
      </c>
      <c r="L904" s="673"/>
      <c r="M904" s="10" t="s">
        <v>14</v>
      </c>
      <c r="N904" s="6"/>
      <c r="O904" s="672" t="s">
        <v>15</v>
      </c>
      <c r="P904" s="672"/>
      <c r="Q904" s="672" t="str">
        <f>IF(表示変換!H28="","",表示変換!H28)</f>
        <v/>
      </c>
      <c r="R904" s="672"/>
      <c r="S904" s="674" t="str">
        <f>IF(入力!$C$4="","",入力!$C$4)</f>
        <v>2016.01.01</v>
      </c>
      <c r="T904" s="674"/>
      <c r="U904" s="9" t="s">
        <v>84</v>
      </c>
      <c r="X904" s="25"/>
      <c r="Y904" s="25"/>
      <c r="Z904" s="25"/>
      <c r="AA904" s="25"/>
      <c r="AB904" s="25"/>
      <c r="AC904" s="25"/>
      <c r="AD904" s="25"/>
      <c r="AE904" s="25"/>
    </row>
    <row r="905" spans="1:31" ht="12" customHeight="1">
      <c r="A905" s="6"/>
      <c r="B905" s="6"/>
      <c r="C905" s="6"/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X905" s="25"/>
      <c r="Y905" s="25"/>
      <c r="Z905" s="25"/>
      <c r="AA905" s="25"/>
      <c r="AB905" s="25"/>
      <c r="AC905" s="25"/>
      <c r="AD905" s="25"/>
      <c r="AE905" s="25"/>
    </row>
    <row r="906" spans="1:31" ht="22.5" customHeight="1">
      <c r="A906" s="685" t="s">
        <v>5</v>
      </c>
      <c r="B906" s="688" t="s">
        <v>6</v>
      </c>
      <c r="C906" s="692" t="s">
        <v>0</v>
      </c>
      <c r="D906" s="683" t="s">
        <v>31</v>
      </c>
      <c r="E906" s="684"/>
      <c r="F906" s="683" t="s">
        <v>43</v>
      </c>
      <c r="G906" s="684"/>
      <c r="H906" s="683" t="s">
        <v>297</v>
      </c>
      <c r="I906" s="684"/>
      <c r="J906" s="683" t="s">
        <v>27</v>
      </c>
      <c r="K906" s="684"/>
      <c r="L906" s="681" t="s">
        <v>44</v>
      </c>
      <c r="M906" s="682"/>
      <c r="N906" s="681" t="s">
        <v>45</v>
      </c>
      <c r="O906" s="682"/>
      <c r="P906" s="681" t="s">
        <v>28</v>
      </c>
      <c r="Q906" s="682"/>
      <c r="R906" s="683" t="s">
        <v>32</v>
      </c>
      <c r="S906" s="684"/>
      <c r="T906" s="156" t="s">
        <v>1</v>
      </c>
      <c r="U906" s="157" t="s">
        <v>2</v>
      </c>
      <c r="X906" s="25"/>
      <c r="Y906" s="25"/>
      <c r="Z906" s="25"/>
      <c r="AA906" s="25"/>
      <c r="AB906" s="25"/>
      <c r="AC906" s="25"/>
      <c r="AD906" s="25"/>
      <c r="AE906" s="25"/>
    </row>
    <row r="907" spans="1:31">
      <c r="A907" s="686"/>
      <c r="B907" s="689"/>
      <c r="C907" s="693"/>
      <c r="D907" s="1" t="s">
        <v>3</v>
      </c>
      <c r="E907" s="3" t="s">
        <v>4</v>
      </c>
      <c r="F907" s="1" t="s">
        <v>3</v>
      </c>
      <c r="G907" s="3" t="s">
        <v>4</v>
      </c>
      <c r="H907" s="1" t="s">
        <v>3</v>
      </c>
      <c r="I907" s="3" t="s">
        <v>4</v>
      </c>
      <c r="J907" s="1" t="s">
        <v>3</v>
      </c>
      <c r="K907" s="3" t="s">
        <v>4</v>
      </c>
      <c r="L907" s="1" t="s">
        <v>3</v>
      </c>
      <c r="M907" s="3" t="s">
        <v>4</v>
      </c>
      <c r="N907" s="1" t="s">
        <v>3</v>
      </c>
      <c r="O907" s="3" t="s">
        <v>4</v>
      </c>
      <c r="P907" s="1" t="s">
        <v>3</v>
      </c>
      <c r="Q907" s="3" t="s">
        <v>4</v>
      </c>
      <c r="R907" s="1" t="s">
        <v>3</v>
      </c>
      <c r="S907" s="3" t="s">
        <v>4</v>
      </c>
      <c r="T907" s="7"/>
      <c r="U907" s="8"/>
      <c r="X907" s="25"/>
      <c r="Y907" s="25"/>
      <c r="Z907" s="25"/>
      <c r="AA907" s="25"/>
      <c r="AB907" s="25"/>
      <c r="AC907" s="25"/>
      <c r="AD907" s="25"/>
      <c r="AE907" s="25"/>
    </row>
    <row r="908" spans="1:31">
      <c r="A908" s="687"/>
      <c r="B908" s="690"/>
      <c r="C908" s="694"/>
      <c r="D908" s="2" t="str">
        <f>IF(表示変換!$N$5="","",表示変換!$N$5)</f>
        <v>sec</v>
      </c>
      <c r="E908" s="4" t="s">
        <v>7</v>
      </c>
      <c r="F908" s="2" t="str">
        <f>IF(表示変換!$O$5="","",表示変換!$O$5)</f>
        <v>sec</v>
      </c>
      <c r="G908" s="4" t="s">
        <v>7</v>
      </c>
      <c r="H908" s="2" t="str">
        <f>IF(表示変換!$P$5="","",表示変換!$P$5)</f>
        <v>m</v>
      </c>
      <c r="I908" s="4" t="s">
        <v>7</v>
      </c>
      <c r="J908" s="2" t="str">
        <f>IF(表示変換!$Q$5="","",表示変換!$Q$5)</f>
        <v>cm</v>
      </c>
      <c r="K908" s="4" t="s">
        <v>7</v>
      </c>
      <c r="L908" s="2" t="str">
        <f>IF(表示変換!$R$5="","",表示変換!$R$5)</f>
        <v>cm</v>
      </c>
      <c r="M908" s="4" t="s">
        <v>7</v>
      </c>
      <c r="N908" s="2" t="str">
        <f>IF(表示変換!$S$5="","",表示変換!$S$5)</f>
        <v>m</v>
      </c>
      <c r="O908" s="4" t="s">
        <v>7</v>
      </c>
      <c r="P908" s="2" t="str">
        <f>IF(表示変換!$T$5="","",表示変換!$T$5)</f>
        <v>回</v>
      </c>
      <c r="Q908" s="4" t="s">
        <v>7</v>
      </c>
      <c r="R908" s="2" t="str">
        <f>IF(表示変換!$U$5="","",表示変換!$U$5)</f>
        <v>m</v>
      </c>
      <c r="S908" s="4" t="s">
        <v>7</v>
      </c>
      <c r="T908" s="2" t="s">
        <v>8</v>
      </c>
      <c r="U908" s="5" t="s">
        <v>9</v>
      </c>
      <c r="X908" s="26" t="s">
        <v>16</v>
      </c>
      <c r="Y908" s="26" t="s">
        <v>17</v>
      </c>
      <c r="Z908" s="26" t="s">
        <v>276</v>
      </c>
      <c r="AA908" s="26" t="s">
        <v>24</v>
      </c>
      <c r="AB908" s="26" t="s">
        <v>59</v>
      </c>
      <c r="AC908" s="26" t="s">
        <v>51</v>
      </c>
      <c r="AD908" s="26" t="s">
        <v>62</v>
      </c>
      <c r="AE908" s="11" t="s">
        <v>61</v>
      </c>
    </row>
    <row r="909" spans="1:31">
      <c r="A909" s="17" t="str">
        <f>IF(入力!$C$4="","",入力!$C$4)</f>
        <v>2016.01.01</v>
      </c>
      <c r="B909" s="20">
        <f>IF(表示変換!A28="","",表示変換!A28)</f>
        <v>23</v>
      </c>
      <c r="C909" s="18" t="str">
        <f>IF(表示変換!B28="","",表示変換!B28)</f>
        <v/>
      </c>
      <c r="D909" s="21" t="str">
        <f>IF(特定項目一覧_30!G28="","",特定項目一覧_30!G28)</f>
        <v/>
      </c>
      <c r="E909" s="27" t="str">
        <f>IF(特定項目一覧_30!H28="","",特定項目一覧_30!H28)</f>
        <v/>
      </c>
      <c r="F909" s="21" t="str">
        <f>IF(特定項目一覧_30!I28="","",特定項目一覧_30!I28)</f>
        <v/>
      </c>
      <c r="G909" s="22" t="str">
        <f>IF(特定項目一覧_30!J28="","",特定項目一覧_30!J28)</f>
        <v/>
      </c>
      <c r="H909" s="29" t="str">
        <f>IF(特定項目一覧_30!K28="","",特定項目一覧_30!K28)</f>
        <v/>
      </c>
      <c r="I909" s="27" t="str">
        <f>IF(特定項目一覧_30!L28="","",特定項目一覧_30!L28)</f>
        <v/>
      </c>
      <c r="J909" s="20" t="str">
        <f>IF(特定項目一覧_30!M28="","",特定項目一覧_30!M28)</f>
        <v/>
      </c>
      <c r="K909" s="22" t="str">
        <f>IF(特定項目一覧_30!N28="","",特定項目一覧_30!N28)</f>
        <v/>
      </c>
      <c r="L909" s="28" t="str">
        <f>IF(特定項目一覧_30!O28="","",特定項目一覧_30!O28)</f>
        <v/>
      </c>
      <c r="M909" s="27" t="str">
        <f>IF(特定項目一覧_30!P28="","",特定項目一覧_30!P28)</f>
        <v/>
      </c>
      <c r="N909" s="21" t="str">
        <f>IF(特定項目一覧_30!Q28="","",特定項目一覧_30!Q28)</f>
        <v/>
      </c>
      <c r="O909" s="22" t="str">
        <f>IF(特定項目一覧_30!R28="","",特定項目一覧_30!R28)</f>
        <v/>
      </c>
      <c r="P909" s="28" t="str">
        <f>IF(特定項目一覧_30!S28="","",特定項目一覧_30!S28)</f>
        <v/>
      </c>
      <c r="Q909" s="27" t="str">
        <f>IF(特定項目一覧_30!T28="","",特定項目一覧_30!T28)</f>
        <v/>
      </c>
      <c r="R909" s="20" t="str">
        <f>IF(特定項目一覧_30!U28="","",特定項目一覧_30!U28)</f>
        <v/>
      </c>
      <c r="S909" s="22" t="str">
        <f>IF(特定項目一覧_30!V28="","",特定項目一覧_30!V28)</f>
        <v/>
      </c>
      <c r="T909" s="28" t="str">
        <f>IF(特定項目一覧_30!W28="","",特定項目一覧_30!W28)</f>
        <v/>
      </c>
      <c r="U909" s="22" t="str">
        <f>IF(特定項目一覧_30!X28="","",特定項目一覧_30!X28)</f>
        <v/>
      </c>
      <c r="W909" s="19" t="str">
        <f>IF(入力!$C$4="","",入力!$C$4)</f>
        <v>2016.01.01</v>
      </c>
      <c r="X909" s="30" t="str">
        <f>E909</f>
        <v/>
      </c>
      <c r="Y909" s="30" t="str">
        <f>G909</f>
        <v/>
      </c>
      <c r="Z909" s="30" t="str">
        <f>I909</f>
        <v/>
      </c>
      <c r="AA909" s="30" t="str">
        <f>K909</f>
        <v/>
      </c>
      <c r="AB909" s="30" t="str">
        <f>M909</f>
        <v/>
      </c>
      <c r="AC909" s="30" t="str">
        <f>O909</f>
        <v/>
      </c>
      <c r="AD909" s="30" t="str">
        <f>Q909</f>
        <v/>
      </c>
      <c r="AE909" s="30" t="str">
        <f>S909</f>
        <v/>
      </c>
    </row>
    <row r="910" spans="1:31">
      <c r="A910" s="66"/>
      <c r="B910" s="67"/>
      <c r="C910" s="68"/>
      <c r="D910" s="69"/>
      <c r="E910" s="70"/>
      <c r="F910" s="71"/>
      <c r="G910" s="72"/>
      <c r="H910" s="73"/>
      <c r="I910" s="70"/>
      <c r="J910" s="71"/>
      <c r="K910" s="72"/>
      <c r="L910" s="69"/>
      <c r="M910" s="70"/>
      <c r="N910" s="71"/>
      <c r="O910" s="72"/>
      <c r="P910" s="69"/>
      <c r="Q910" s="70"/>
      <c r="R910" s="67"/>
      <c r="S910" s="72"/>
      <c r="T910" s="73"/>
      <c r="U910" s="72"/>
      <c r="W910" s="19"/>
      <c r="X910" s="23"/>
      <c r="Y910" s="23"/>
      <c r="Z910" s="23"/>
      <c r="AA910" s="23"/>
      <c r="AB910" s="23"/>
      <c r="AC910" s="23"/>
      <c r="AD910" s="23"/>
      <c r="AE910" s="23"/>
    </row>
    <row r="911" spans="1:31">
      <c r="A911" s="74"/>
      <c r="B911" s="67"/>
      <c r="C911" s="72"/>
      <c r="D911" s="71"/>
      <c r="E911" s="72"/>
      <c r="F911" s="71"/>
      <c r="G911" s="72"/>
      <c r="H911" s="67"/>
      <c r="I911" s="72"/>
      <c r="J911" s="71"/>
      <c r="K911" s="72"/>
      <c r="L911" s="71"/>
      <c r="M911" s="72"/>
      <c r="N911" s="71"/>
      <c r="O911" s="72"/>
      <c r="P911" s="71"/>
      <c r="Q911" s="72"/>
      <c r="R911" s="67"/>
      <c r="S911" s="72"/>
      <c r="T911" s="67"/>
      <c r="U911" s="72"/>
      <c r="W911" s="19"/>
      <c r="X911" s="23"/>
      <c r="Y911" s="23"/>
      <c r="Z911" s="23"/>
      <c r="AA911" s="23"/>
      <c r="AB911" s="23"/>
      <c r="AC911" s="23"/>
      <c r="AD911" s="23"/>
      <c r="AE911" s="23"/>
    </row>
    <row r="912" spans="1:31">
      <c r="A912" s="74"/>
      <c r="B912" s="75"/>
      <c r="C912" s="76"/>
      <c r="D912" s="71"/>
      <c r="E912" s="70"/>
      <c r="F912" s="71"/>
      <c r="G912" s="72"/>
      <c r="H912" s="73"/>
      <c r="I912" s="70"/>
      <c r="J912" s="71"/>
      <c r="K912" s="72"/>
      <c r="L912" s="69"/>
      <c r="M912" s="70"/>
      <c r="N912" s="71"/>
      <c r="O912" s="72"/>
      <c r="P912" s="69"/>
      <c r="Q912" s="70"/>
      <c r="R912" s="67"/>
      <c r="S912" s="72"/>
      <c r="T912" s="73"/>
      <c r="U912" s="72"/>
      <c r="X912" s="25"/>
      <c r="Y912" s="25"/>
      <c r="Z912" s="25"/>
      <c r="AA912" s="25"/>
      <c r="AB912" s="25"/>
      <c r="AC912" s="25"/>
      <c r="AD912" s="25"/>
      <c r="AE912" s="25"/>
    </row>
    <row r="913" spans="1:31">
      <c r="A913" s="15"/>
      <c r="B913" s="15"/>
      <c r="C913" s="15"/>
      <c r="D913" s="15"/>
      <c r="E913" s="15"/>
      <c r="F913" s="15"/>
      <c r="G913" s="15"/>
      <c r="H913" s="15"/>
      <c r="I913" s="15"/>
      <c r="J913" s="15"/>
      <c r="K913" s="15"/>
      <c r="L913" s="15"/>
      <c r="M913" s="15"/>
      <c r="N913" s="15"/>
      <c r="O913" s="15"/>
      <c r="P913" s="15"/>
      <c r="Q913" s="15"/>
      <c r="R913" s="15"/>
      <c r="S913" s="15"/>
      <c r="T913" s="15"/>
      <c r="U913" s="15"/>
      <c r="X913" s="25"/>
      <c r="Y913" s="25"/>
      <c r="Z913" s="25"/>
      <c r="AA913" s="25"/>
      <c r="AB913" s="25"/>
      <c r="AC913" s="25"/>
      <c r="AD913" s="25"/>
      <c r="AE913" s="25"/>
    </row>
    <row r="914" spans="1:31">
      <c r="A914" s="6"/>
      <c r="B914" s="6"/>
      <c r="C914" s="6"/>
      <c r="D914" s="6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X914" s="25"/>
      <c r="Y914" s="25"/>
      <c r="Z914" s="25"/>
      <c r="AA914" s="25"/>
      <c r="AB914" s="25"/>
      <c r="AC914" s="25"/>
      <c r="AD914" s="25"/>
      <c r="AE914" s="25"/>
    </row>
    <row r="915" spans="1:31">
      <c r="A915" s="6"/>
      <c r="B915" s="6"/>
      <c r="C915" s="6"/>
      <c r="D915" s="6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X915" s="25"/>
      <c r="Y915" s="25"/>
      <c r="Z915" s="25"/>
      <c r="AA915" s="25"/>
      <c r="AB915" s="25"/>
      <c r="AC915" s="25"/>
      <c r="AD915" s="25"/>
      <c r="AE915" s="25"/>
    </row>
    <row r="916" spans="1:31">
      <c r="A916" s="6"/>
      <c r="B916" s="6"/>
      <c r="C916" s="6"/>
      <c r="D916" s="6"/>
      <c r="E916" s="6"/>
      <c r="F916" s="6"/>
      <c r="G916" s="6"/>
      <c r="H916" s="6"/>
      <c r="I916" s="6"/>
      <c r="J916" s="6"/>
      <c r="K916" s="6"/>
      <c r="L916" s="6"/>
      <c r="M916" s="16"/>
      <c r="N916" s="6"/>
      <c r="O916" s="6"/>
      <c r="P916" s="6"/>
      <c r="Q916" s="6"/>
      <c r="R916" s="6"/>
      <c r="S916" s="6"/>
      <c r="T916" s="6"/>
      <c r="U916" s="6"/>
      <c r="X916" s="25"/>
      <c r="Y916" s="25"/>
      <c r="Z916" s="25"/>
      <c r="AA916" s="25"/>
      <c r="AB916" s="25"/>
      <c r="AC916" s="25"/>
      <c r="AD916" s="25"/>
      <c r="AE916" s="25"/>
    </row>
    <row r="917" spans="1:31">
      <c r="A917" s="6"/>
      <c r="B917" s="6"/>
      <c r="C917" s="6"/>
      <c r="D917" s="6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X917" s="25"/>
      <c r="Y917" s="25"/>
      <c r="Z917" s="25"/>
      <c r="AA917" s="25"/>
      <c r="AB917" s="25"/>
      <c r="AC917" s="25"/>
      <c r="AD917" s="25"/>
      <c r="AE917" s="25"/>
    </row>
    <row r="918" spans="1:31">
      <c r="A918" s="6"/>
      <c r="B918" s="6"/>
      <c r="C918" s="6"/>
      <c r="D918" s="6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X918" s="25"/>
      <c r="Y918" s="25"/>
      <c r="Z918" s="25"/>
      <c r="AA918" s="25"/>
      <c r="AB918" s="25"/>
      <c r="AC918" s="25"/>
      <c r="AD918" s="25"/>
      <c r="AE918" s="25"/>
    </row>
    <row r="919" spans="1:31">
      <c r="A919" s="6"/>
      <c r="B919" s="6"/>
      <c r="C919" s="6"/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X919" s="25"/>
      <c r="Y919" s="25"/>
      <c r="Z919" s="25"/>
      <c r="AA919" s="25"/>
      <c r="AB919" s="25"/>
      <c r="AC919" s="25"/>
      <c r="AD919" s="25"/>
      <c r="AE919" s="25"/>
    </row>
    <row r="920" spans="1:31">
      <c r="A920" s="6"/>
      <c r="B920" s="6"/>
      <c r="C920" s="6"/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X920" s="25"/>
      <c r="Y920" s="25"/>
      <c r="Z920" s="25"/>
      <c r="AA920" s="25"/>
      <c r="AB920" s="25"/>
      <c r="AC920" s="25"/>
      <c r="AD920" s="25"/>
      <c r="AE920" s="25"/>
    </row>
    <row r="921" spans="1:31">
      <c r="A921" s="6"/>
      <c r="B921" s="6"/>
      <c r="C921" s="6"/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X921" s="25"/>
      <c r="Y921" s="25"/>
      <c r="Z921" s="25"/>
      <c r="AA921" s="25"/>
      <c r="AB921" s="25"/>
      <c r="AC921" s="25"/>
      <c r="AD921" s="25"/>
      <c r="AE921" s="25"/>
    </row>
    <row r="922" spans="1:31">
      <c r="A922" s="6"/>
      <c r="B922" s="6"/>
      <c r="C922" s="6"/>
      <c r="D922" s="6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X922" s="12" t="s">
        <v>21</v>
      </c>
      <c r="Y922" s="12" t="s">
        <v>78</v>
      </c>
      <c r="Z922" s="12" t="s">
        <v>22</v>
      </c>
      <c r="AA922" s="25"/>
      <c r="AB922" s="25"/>
      <c r="AC922" s="25"/>
      <c r="AD922" s="25"/>
      <c r="AE922" s="25"/>
    </row>
    <row r="923" spans="1:31">
      <c r="A923" s="6"/>
      <c r="B923" s="6"/>
      <c r="C923" s="6"/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W923" s="19" t="str">
        <f>IF(入力!$C$4="","",入力!$C$4)</f>
        <v>2016.01.01</v>
      </c>
      <c r="X923" s="24" t="str">
        <f>IF(特定項目一覧_30!AL28="","",特定項目一覧_30!AL28)</f>
        <v/>
      </c>
      <c r="Y923" s="31" t="str">
        <f>IF(特定項目一覧_30!AK28="","",特定項目一覧_30!AK28)</f>
        <v/>
      </c>
      <c r="Z923" s="32" t="str">
        <f>IF(特定項目一覧_30!AM28="","",特定項目一覧_30!AM28)</f>
        <v/>
      </c>
      <c r="AA923" s="25"/>
      <c r="AB923" s="25"/>
      <c r="AC923" s="25"/>
      <c r="AD923" s="25"/>
      <c r="AE923" s="25"/>
    </row>
    <row r="924" spans="1:31">
      <c r="A924" s="6"/>
      <c r="B924" s="6"/>
      <c r="C924" s="6"/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W924" s="19"/>
      <c r="X924" s="24"/>
      <c r="Y924" s="24"/>
      <c r="Z924" s="24"/>
      <c r="AA924" s="25"/>
      <c r="AB924" s="25"/>
      <c r="AC924" s="25"/>
      <c r="AD924" s="25"/>
      <c r="AE924" s="25"/>
    </row>
    <row r="925" spans="1:31">
      <c r="A925" s="6"/>
      <c r="B925" s="6"/>
      <c r="C925" s="6"/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W925" s="19"/>
      <c r="X925" s="34"/>
      <c r="Y925" s="34"/>
      <c r="Z925" s="35"/>
      <c r="AA925" s="25"/>
      <c r="AB925" s="25"/>
      <c r="AC925" s="25"/>
      <c r="AD925" s="25"/>
      <c r="AE925" s="25"/>
    </row>
    <row r="926" spans="1:31">
      <c r="A926" s="6"/>
      <c r="B926" s="6"/>
      <c r="C926" s="6"/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X926" s="25"/>
      <c r="Y926" s="25"/>
      <c r="Z926" s="25"/>
      <c r="AA926" s="25"/>
      <c r="AB926" s="25"/>
      <c r="AC926" s="25"/>
      <c r="AD926" s="25"/>
      <c r="AE926" s="25"/>
    </row>
    <row r="927" spans="1:31">
      <c r="A927" s="6"/>
      <c r="B927" s="6"/>
      <c r="C927" s="6"/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X927" s="25"/>
      <c r="Y927" s="25"/>
      <c r="Z927" s="25"/>
      <c r="AA927" s="25"/>
      <c r="AB927" s="25"/>
      <c r="AC927" s="25"/>
      <c r="AD927" s="25"/>
      <c r="AE927" s="25"/>
    </row>
    <row r="928" spans="1:31">
      <c r="A928" s="6"/>
      <c r="B928" s="6"/>
      <c r="C928" s="6"/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X928" s="25"/>
      <c r="Y928" s="25"/>
      <c r="Z928" s="25"/>
      <c r="AA928" s="25"/>
      <c r="AB928" s="25"/>
      <c r="AC928" s="25"/>
      <c r="AD928" s="25"/>
      <c r="AE928" s="25"/>
    </row>
    <row r="929" spans="1:31">
      <c r="A929" s="6"/>
      <c r="B929" s="6"/>
      <c r="C929" s="6"/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X929" s="25"/>
      <c r="Y929" s="25"/>
      <c r="Z929" s="25"/>
      <c r="AA929" s="25"/>
      <c r="AB929" s="25"/>
      <c r="AC929" s="25"/>
      <c r="AD929" s="25"/>
      <c r="AE929" s="25"/>
    </row>
    <row r="930" spans="1:31">
      <c r="A930" s="6"/>
      <c r="B930" s="6"/>
      <c r="C930" s="6"/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X930" s="25"/>
      <c r="Y930" s="25"/>
      <c r="Z930" s="25"/>
      <c r="AA930" s="25"/>
      <c r="AB930" s="25"/>
      <c r="AC930" s="25"/>
      <c r="AD930" s="25"/>
      <c r="AE930" s="25"/>
    </row>
    <row r="931" spans="1:31">
      <c r="A931" s="6"/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X931" s="25"/>
      <c r="Y931" s="25"/>
      <c r="Z931" s="25"/>
      <c r="AA931" s="25"/>
      <c r="AB931" s="25"/>
      <c r="AC931" s="25"/>
      <c r="AD931" s="25"/>
      <c r="AE931" s="25"/>
    </row>
    <row r="932" spans="1:31">
      <c r="A932" s="6"/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X932" s="25"/>
      <c r="Y932" s="25"/>
      <c r="Z932" s="25"/>
      <c r="AA932" s="25"/>
      <c r="AB932" s="25"/>
      <c r="AC932" s="25"/>
      <c r="AD932" s="25"/>
      <c r="AE932" s="25"/>
    </row>
    <row r="933" spans="1:31">
      <c r="A933" s="6"/>
      <c r="B933" s="6"/>
      <c r="C933" s="6"/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X933" s="25"/>
      <c r="Y933" s="25"/>
      <c r="Z933" s="25"/>
      <c r="AA933" s="25"/>
      <c r="AB933" s="25"/>
      <c r="AC933" s="25"/>
      <c r="AD933" s="25"/>
      <c r="AE933" s="25"/>
    </row>
    <row r="934" spans="1:31">
      <c r="A934" s="6"/>
      <c r="B934" s="6"/>
      <c r="C934" s="6"/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X934" s="25"/>
      <c r="Y934" s="25"/>
      <c r="Z934" s="25"/>
      <c r="AA934" s="25"/>
      <c r="AB934" s="25"/>
      <c r="AC934" s="25"/>
      <c r="AD934" s="25"/>
      <c r="AE934" s="25"/>
    </row>
    <row r="935" spans="1:31">
      <c r="A935" s="6"/>
      <c r="B935" s="6"/>
      <c r="C935" s="6"/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X935" s="25"/>
      <c r="Y935" s="25"/>
      <c r="Z935" s="25"/>
      <c r="AA935" s="25"/>
      <c r="AB935" s="25"/>
      <c r="AC935" s="25"/>
      <c r="AD935" s="25"/>
      <c r="AE935" s="25"/>
    </row>
    <row r="936" spans="1:31">
      <c r="A936" s="6"/>
      <c r="B936" s="6"/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X936" s="25" t="s">
        <v>270</v>
      </c>
      <c r="Y936" s="25"/>
      <c r="Z936" s="25"/>
      <c r="AA936" s="25"/>
      <c r="AB936" s="25"/>
      <c r="AC936" s="25"/>
      <c r="AD936" s="25"/>
      <c r="AE936" s="25"/>
    </row>
    <row r="937" spans="1:31">
      <c r="X937" s="458" t="str">
        <f>IF(全体項目一覧_30!AN86="","",全体項目一覧_30!AN86)</f>
        <v/>
      </c>
      <c r="Y937" s="25"/>
      <c r="Z937" s="25"/>
      <c r="AA937" s="25"/>
      <c r="AB937" s="25"/>
      <c r="AC937" s="25"/>
      <c r="AD937" s="25"/>
      <c r="AE937" s="25"/>
    </row>
    <row r="938" spans="1:31">
      <c r="X938" s="25"/>
      <c r="Y938" s="25"/>
      <c r="Z938" s="25"/>
      <c r="AA938" s="25"/>
      <c r="AB938" s="25"/>
      <c r="AC938" s="25"/>
      <c r="AD938" s="25"/>
      <c r="AE938" s="25"/>
    </row>
    <row r="939" spans="1:31">
      <c r="X939" s="25"/>
      <c r="Y939" s="25"/>
      <c r="Z939" s="25"/>
      <c r="AA939" s="25"/>
      <c r="AB939" s="25"/>
      <c r="AC939" s="25"/>
      <c r="AD939" s="25"/>
      <c r="AE939" s="25"/>
    </row>
    <row r="940" spans="1:31">
      <c r="A940" s="675"/>
      <c r="B940" s="676"/>
      <c r="C940" s="676"/>
      <c r="D940" s="676"/>
      <c r="E940" s="676"/>
      <c r="F940" s="676"/>
      <c r="G940" s="676"/>
      <c r="H940" s="676"/>
      <c r="I940" s="676"/>
      <c r="J940" s="676"/>
      <c r="K940" s="677"/>
      <c r="L940" s="12" t="s">
        <v>18</v>
      </c>
      <c r="M940" s="669" t="s">
        <v>29</v>
      </c>
      <c r="N940" s="669"/>
      <c r="O940" s="669"/>
      <c r="P940" s="669"/>
      <c r="Q940" s="669"/>
      <c r="R940" s="669"/>
      <c r="S940" s="669"/>
      <c r="T940" s="670" t="s">
        <v>269</v>
      </c>
      <c r="U940" s="670"/>
      <c r="X940" s="12"/>
      <c r="Y940" s="150"/>
      <c r="Z940" s="150"/>
      <c r="AA940" s="150"/>
      <c r="AB940" s="150"/>
      <c r="AC940" s="150"/>
      <c r="AD940" s="150"/>
      <c r="AE940" s="150"/>
    </row>
    <row r="941" spans="1:31">
      <c r="A941" s="678"/>
      <c r="B941" s="679"/>
      <c r="C941" s="679"/>
      <c r="D941" s="679"/>
      <c r="E941" s="679"/>
      <c r="F941" s="679"/>
      <c r="G941" s="679"/>
      <c r="H941" s="679"/>
      <c r="I941" s="679"/>
      <c r="J941" s="679"/>
      <c r="K941" s="680"/>
      <c r="L941" s="12" t="s">
        <v>18</v>
      </c>
      <c r="M941" s="665" t="s">
        <v>30</v>
      </c>
      <c r="N941" s="665"/>
      <c r="O941" s="665"/>
      <c r="P941" s="665"/>
      <c r="Q941" s="665"/>
      <c r="R941" s="665"/>
      <c r="S941" s="665"/>
      <c r="T941" s="666" t="str">
        <f>X937</f>
        <v/>
      </c>
      <c r="U941" s="667"/>
      <c r="X941" s="12"/>
      <c r="Y941" s="151"/>
      <c r="Z941" s="151"/>
      <c r="AA941" s="151"/>
      <c r="AB941" s="151"/>
      <c r="AC941" s="151"/>
      <c r="AD941" s="151"/>
      <c r="AE941" s="151"/>
    </row>
    <row r="942" spans="1:31" ht="14.25">
      <c r="A942" s="691" t="str">
        <f>$A$40</f>
        <v>フォーマット作成者　：　Komuro Consulting Group　小室匡史</v>
      </c>
      <c r="B942" s="691"/>
      <c r="C942" s="691"/>
      <c r="D942" s="691"/>
      <c r="E942" s="691"/>
      <c r="F942" s="691"/>
      <c r="G942" s="691"/>
      <c r="H942" s="691"/>
      <c r="I942" s="691"/>
      <c r="J942" s="691"/>
      <c r="K942" s="691"/>
      <c r="L942" s="411" t="s">
        <v>18</v>
      </c>
      <c r="M942" s="668" t="s">
        <v>90</v>
      </c>
      <c r="N942" s="668"/>
      <c r="O942" s="668"/>
      <c r="P942" s="668"/>
      <c r="Q942" s="668"/>
      <c r="R942" s="668"/>
      <c r="S942" s="668"/>
      <c r="T942" s="667"/>
      <c r="U942" s="667"/>
      <c r="X942" s="12"/>
      <c r="Y942" s="152"/>
      <c r="Z942" s="152"/>
      <c r="AA942" s="152"/>
      <c r="AB942" s="152"/>
      <c r="AC942" s="152"/>
      <c r="AD942" s="152"/>
      <c r="AE942" s="152"/>
    </row>
    <row r="944" spans="1:31" ht="30" customHeight="1">
      <c r="A944" s="671" t="str">
        <f>$A$1</f>
        <v>●●チームバレーボール体力指数　レーダーチャート</v>
      </c>
      <c r="B944" s="671"/>
      <c r="C944" s="671"/>
      <c r="D944" s="671"/>
      <c r="E944" s="671"/>
      <c r="F944" s="671"/>
      <c r="G944" s="671"/>
      <c r="H944" s="671"/>
      <c r="I944" s="671"/>
      <c r="J944" s="671"/>
      <c r="K944" s="671"/>
      <c r="L944" s="671"/>
      <c r="M944" s="671"/>
      <c r="N944" s="671"/>
      <c r="O944" s="671"/>
      <c r="P944" s="671"/>
      <c r="Q944" s="671"/>
      <c r="R944" s="671"/>
      <c r="S944" s="671"/>
      <c r="T944" s="671"/>
      <c r="U944" s="671"/>
      <c r="X944" s="25"/>
      <c r="Y944" s="25"/>
      <c r="Z944" s="25"/>
      <c r="AA944" s="25"/>
      <c r="AB944" s="25"/>
      <c r="AC944" s="25"/>
      <c r="AD944" s="25"/>
      <c r="AE944" s="25"/>
    </row>
    <row r="945" spans="1:31" ht="22.5" customHeight="1">
      <c r="A945" s="10" t="s">
        <v>10</v>
      </c>
      <c r="B945" s="672" t="str">
        <f>IF(表示変換!B29="","",表示変換!B29)</f>
        <v/>
      </c>
      <c r="C945" s="672"/>
      <c r="D945" s="9"/>
      <c r="E945" s="10" t="s">
        <v>11</v>
      </c>
      <c r="F945" s="673" t="str">
        <f>IF(表示変換!I29="","",表示変換!I29)</f>
        <v/>
      </c>
      <c r="G945" s="673"/>
      <c r="H945" s="13" t="s">
        <v>12</v>
      </c>
      <c r="I945" s="14"/>
      <c r="J945" s="13" t="s">
        <v>13</v>
      </c>
      <c r="K945" s="673" t="str">
        <f>IF(表示変換!J29="","",表示変換!J29)</f>
        <v/>
      </c>
      <c r="L945" s="673"/>
      <c r="M945" s="10" t="s">
        <v>14</v>
      </c>
      <c r="N945" s="6"/>
      <c r="O945" s="672" t="s">
        <v>15</v>
      </c>
      <c r="P945" s="672"/>
      <c r="Q945" s="672" t="str">
        <f>IF(表示変換!H29="","",表示変換!H29)</f>
        <v/>
      </c>
      <c r="R945" s="672"/>
      <c r="S945" s="674" t="str">
        <f>IF(入力!$C$4="","",入力!$C$4)</f>
        <v>2016.01.01</v>
      </c>
      <c r="T945" s="674"/>
      <c r="U945" s="9" t="s">
        <v>84</v>
      </c>
      <c r="X945" s="25"/>
      <c r="Y945" s="25"/>
      <c r="Z945" s="25"/>
      <c r="AA945" s="25"/>
      <c r="AB945" s="25"/>
      <c r="AC945" s="25"/>
      <c r="AD945" s="25"/>
      <c r="AE945" s="25"/>
    </row>
    <row r="946" spans="1:31" ht="12" customHeight="1">
      <c r="A946" s="6"/>
      <c r="B946" s="6"/>
      <c r="C946" s="6"/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X946" s="25"/>
      <c r="Y946" s="25"/>
      <c r="Z946" s="25"/>
      <c r="AA946" s="25"/>
      <c r="AB946" s="25"/>
      <c r="AC946" s="25"/>
      <c r="AD946" s="25"/>
      <c r="AE946" s="25"/>
    </row>
    <row r="947" spans="1:31" ht="22.5" customHeight="1">
      <c r="A947" s="685" t="s">
        <v>5</v>
      </c>
      <c r="B947" s="688" t="s">
        <v>6</v>
      </c>
      <c r="C947" s="692" t="s">
        <v>0</v>
      </c>
      <c r="D947" s="683" t="s">
        <v>31</v>
      </c>
      <c r="E947" s="684"/>
      <c r="F947" s="683" t="s">
        <v>43</v>
      </c>
      <c r="G947" s="684"/>
      <c r="H947" s="683" t="s">
        <v>297</v>
      </c>
      <c r="I947" s="684"/>
      <c r="J947" s="683" t="s">
        <v>27</v>
      </c>
      <c r="K947" s="684"/>
      <c r="L947" s="681" t="s">
        <v>44</v>
      </c>
      <c r="M947" s="682"/>
      <c r="N947" s="681" t="s">
        <v>45</v>
      </c>
      <c r="O947" s="682"/>
      <c r="P947" s="681" t="s">
        <v>28</v>
      </c>
      <c r="Q947" s="682"/>
      <c r="R947" s="683" t="s">
        <v>32</v>
      </c>
      <c r="S947" s="684"/>
      <c r="T947" s="156" t="s">
        <v>1</v>
      </c>
      <c r="U947" s="157" t="s">
        <v>2</v>
      </c>
      <c r="X947" s="25"/>
      <c r="Y947" s="25"/>
      <c r="Z947" s="25"/>
      <c r="AA947" s="25"/>
      <c r="AB947" s="25"/>
      <c r="AC947" s="25"/>
      <c r="AD947" s="25"/>
      <c r="AE947" s="25"/>
    </row>
    <row r="948" spans="1:31">
      <c r="A948" s="686"/>
      <c r="B948" s="689"/>
      <c r="C948" s="693"/>
      <c r="D948" s="1" t="s">
        <v>3</v>
      </c>
      <c r="E948" s="3" t="s">
        <v>4</v>
      </c>
      <c r="F948" s="1" t="s">
        <v>3</v>
      </c>
      <c r="G948" s="3" t="s">
        <v>4</v>
      </c>
      <c r="H948" s="1" t="s">
        <v>3</v>
      </c>
      <c r="I948" s="3" t="s">
        <v>4</v>
      </c>
      <c r="J948" s="1" t="s">
        <v>3</v>
      </c>
      <c r="K948" s="3" t="s">
        <v>4</v>
      </c>
      <c r="L948" s="1" t="s">
        <v>3</v>
      </c>
      <c r="M948" s="3" t="s">
        <v>4</v>
      </c>
      <c r="N948" s="1" t="s">
        <v>3</v>
      </c>
      <c r="O948" s="3" t="s">
        <v>4</v>
      </c>
      <c r="P948" s="1" t="s">
        <v>3</v>
      </c>
      <c r="Q948" s="3" t="s">
        <v>4</v>
      </c>
      <c r="R948" s="1" t="s">
        <v>3</v>
      </c>
      <c r="S948" s="3" t="s">
        <v>4</v>
      </c>
      <c r="T948" s="7"/>
      <c r="U948" s="8"/>
      <c r="X948" s="25"/>
      <c r="Y948" s="25"/>
      <c r="Z948" s="25"/>
      <c r="AA948" s="25"/>
      <c r="AB948" s="25"/>
      <c r="AC948" s="25"/>
      <c r="AD948" s="25"/>
      <c r="AE948" s="25"/>
    </row>
    <row r="949" spans="1:31">
      <c r="A949" s="687"/>
      <c r="B949" s="690"/>
      <c r="C949" s="694"/>
      <c r="D949" s="2" t="str">
        <f>IF(表示変換!$N$5="","",表示変換!$N$5)</f>
        <v>sec</v>
      </c>
      <c r="E949" s="4" t="s">
        <v>7</v>
      </c>
      <c r="F949" s="2" t="str">
        <f>IF(表示変換!$O$5="","",表示変換!$O$5)</f>
        <v>sec</v>
      </c>
      <c r="G949" s="4" t="s">
        <v>7</v>
      </c>
      <c r="H949" s="2" t="str">
        <f>IF(表示変換!$P$5="","",表示変換!$P$5)</f>
        <v>m</v>
      </c>
      <c r="I949" s="4" t="s">
        <v>7</v>
      </c>
      <c r="J949" s="2" t="str">
        <f>IF(表示変換!$Q$5="","",表示変換!$Q$5)</f>
        <v>cm</v>
      </c>
      <c r="K949" s="4" t="s">
        <v>7</v>
      </c>
      <c r="L949" s="2" t="str">
        <f>IF(表示変換!$R$5="","",表示変換!$R$5)</f>
        <v>cm</v>
      </c>
      <c r="M949" s="4" t="s">
        <v>7</v>
      </c>
      <c r="N949" s="2" t="str">
        <f>IF(表示変換!$S$5="","",表示変換!$S$5)</f>
        <v>m</v>
      </c>
      <c r="O949" s="4" t="s">
        <v>7</v>
      </c>
      <c r="P949" s="2" t="str">
        <f>IF(表示変換!$T$5="","",表示変換!$T$5)</f>
        <v>回</v>
      </c>
      <c r="Q949" s="4" t="s">
        <v>7</v>
      </c>
      <c r="R949" s="2" t="str">
        <f>IF(表示変換!$U$5="","",表示変換!$U$5)</f>
        <v>m</v>
      </c>
      <c r="S949" s="4" t="s">
        <v>7</v>
      </c>
      <c r="T949" s="2" t="s">
        <v>8</v>
      </c>
      <c r="U949" s="5" t="s">
        <v>9</v>
      </c>
      <c r="X949" s="26" t="s">
        <v>16</v>
      </c>
      <c r="Y949" s="26" t="s">
        <v>17</v>
      </c>
      <c r="Z949" s="26" t="s">
        <v>276</v>
      </c>
      <c r="AA949" s="26" t="s">
        <v>24</v>
      </c>
      <c r="AB949" s="26" t="s">
        <v>59</v>
      </c>
      <c r="AC949" s="26" t="s">
        <v>51</v>
      </c>
      <c r="AD949" s="26" t="s">
        <v>62</v>
      </c>
      <c r="AE949" s="11" t="s">
        <v>61</v>
      </c>
    </row>
    <row r="950" spans="1:31">
      <c r="A950" s="17" t="str">
        <f>IF(入力!$C$4="","",入力!$C$4)</f>
        <v>2016.01.01</v>
      </c>
      <c r="B950" s="20">
        <f>IF(表示変換!A29="","",表示変換!A29)</f>
        <v>24</v>
      </c>
      <c r="C950" s="18" t="str">
        <f>IF(表示変換!B29="","",表示変換!B29)</f>
        <v/>
      </c>
      <c r="D950" s="21" t="str">
        <f>IF(特定項目一覧_30!G29="","",特定項目一覧_30!G29)</f>
        <v/>
      </c>
      <c r="E950" s="27" t="str">
        <f>IF(特定項目一覧_30!H29="","",特定項目一覧_30!H29)</f>
        <v/>
      </c>
      <c r="F950" s="21" t="str">
        <f>IF(特定項目一覧_30!I29="","",特定項目一覧_30!I29)</f>
        <v/>
      </c>
      <c r="G950" s="22" t="str">
        <f>IF(特定項目一覧_30!J29="","",特定項目一覧_30!J29)</f>
        <v/>
      </c>
      <c r="H950" s="29" t="str">
        <f>IF(特定項目一覧_30!K29="","",特定項目一覧_30!K29)</f>
        <v/>
      </c>
      <c r="I950" s="27" t="str">
        <f>IF(特定項目一覧_30!L29="","",特定項目一覧_30!L29)</f>
        <v/>
      </c>
      <c r="J950" s="20" t="str">
        <f>IF(特定項目一覧_30!M29="","",特定項目一覧_30!M29)</f>
        <v/>
      </c>
      <c r="K950" s="22" t="str">
        <f>IF(特定項目一覧_30!N29="","",特定項目一覧_30!N29)</f>
        <v/>
      </c>
      <c r="L950" s="28" t="str">
        <f>IF(特定項目一覧_30!O29="","",特定項目一覧_30!O29)</f>
        <v/>
      </c>
      <c r="M950" s="27" t="str">
        <f>IF(特定項目一覧_30!P29="","",特定項目一覧_30!P29)</f>
        <v/>
      </c>
      <c r="N950" s="21" t="str">
        <f>IF(特定項目一覧_30!Q29="","",特定項目一覧_30!Q29)</f>
        <v/>
      </c>
      <c r="O950" s="22" t="str">
        <f>IF(特定項目一覧_30!R29="","",特定項目一覧_30!R29)</f>
        <v/>
      </c>
      <c r="P950" s="28" t="str">
        <f>IF(特定項目一覧_30!S29="","",特定項目一覧_30!S29)</f>
        <v/>
      </c>
      <c r="Q950" s="27" t="str">
        <f>IF(特定項目一覧_30!T29="","",特定項目一覧_30!T29)</f>
        <v/>
      </c>
      <c r="R950" s="20" t="str">
        <f>IF(特定項目一覧_30!U29="","",特定項目一覧_30!U29)</f>
        <v/>
      </c>
      <c r="S950" s="22" t="str">
        <f>IF(特定項目一覧_30!V29="","",特定項目一覧_30!V29)</f>
        <v/>
      </c>
      <c r="T950" s="28" t="str">
        <f>IF(特定項目一覧_30!W29="","",特定項目一覧_30!W29)</f>
        <v/>
      </c>
      <c r="U950" s="22" t="str">
        <f>IF(特定項目一覧_30!X29="","",特定項目一覧_30!X29)</f>
        <v/>
      </c>
      <c r="W950" s="19" t="str">
        <f>IF(入力!$C$4="","",入力!$C$4)</f>
        <v>2016.01.01</v>
      </c>
      <c r="X950" s="30" t="str">
        <f>E950</f>
        <v/>
      </c>
      <c r="Y950" s="30" t="str">
        <f>G950</f>
        <v/>
      </c>
      <c r="Z950" s="30" t="str">
        <f>I950</f>
        <v/>
      </c>
      <c r="AA950" s="30" t="str">
        <f>K950</f>
        <v/>
      </c>
      <c r="AB950" s="30" t="str">
        <f>M950</f>
        <v/>
      </c>
      <c r="AC950" s="30" t="str">
        <f>O950</f>
        <v/>
      </c>
      <c r="AD950" s="30" t="str">
        <f>Q950</f>
        <v/>
      </c>
      <c r="AE950" s="30" t="str">
        <f>S950</f>
        <v/>
      </c>
    </row>
    <row r="951" spans="1:31">
      <c r="A951" s="66"/>
      <c r="B951" s="67"/>
      <c r="C951" s="68"/>
      <c r="D951" s="69"/>
      <c r="E951" s="70"/>
      <c r="F951" s="71"/>
      <c r="G951" s="72"/>
      <c r="H951" s="73"/>
      <c r="I951" s="70"/>
      <c r="J951" s="71"/>
      <c r="K951" s="72"/>
      <c r="L951" s="69"/>
      <c r="M951" s="70"/>
      <c r="N951" s="71"/>
      <c r="O951" s="72"/>
      <c r="P951" s="69"/>
      <c r="Q951" s="70"/>
      <c r="R951" s="67"/>
      <c r="S951" s="72"/>
      <c r="T951" s="73"/>
      <c r="U951" s="72"/>
      <c r="W951" s="19"/>
      <c r="X951" s="23"/>
      <c r="Y951" s="23"/>
      <c r="Z951" s="23"/>
      <c r="AA951" s="23"/>
      <c r="AB951" s="23"/>
      <c r="AC951" s="23"/>
      <c r="AD951" s="23"/>
      <c r="AE951" s="23"/>
    </row>
    <row r="952" spans="1:31">
      <c r="A952" s="74"/>
      <c r="B952" s="67"/>
      <c r="C952" s="72"/>
      <c r="D952" s="71"/>
      <c r="E952" s="72"/>
      <c r="F952" s="71"/>
      <c r="G952" s="72"/>
      <c r="H952" s="67"/>
      <c r="I952" s="72"/>
      <c r="J952" s="71"/>
      <c r="K952" s="72"/>
      <c r="L952" s="71"/>
      <c r="M952" s="72"/>
      <c r="N952" s="71"/>
      <c r="O952" s="72"/>
      <c r="P952" s="71"/>
      <c r="Q952" s="72"/>
      <c r="R952" s="67"/>
      <c r="S952" s="72"/>
      <c r="T952" s="67"/>
      <c r="U952" s="72"/>
      <c r="W952" s="19"/>
      <c r="X952" s="23"/>
      <c r="Y952" s="23"/>
      <c r="Z952" s="23"/>
      <c r="AA952" s="23"/>
      <c r="AB952" s="23"/>
      <c r="AC952" s="23"/>
      <c r="AD952" s="23"/>
      <c r="AE952" s="23"/>
    </row>
    <row r="953" spans="1:31">
      <c r="A953" s="74"/>
      <c r="B953" s="75"/>
      <c r="C953" s="76"/>
      <c r="D953" s="71"/>
      <c r="E953" s="70"/>
      <c r="F953" s="71"/>
      <c r="G953" s="72"/>
      <c r="H953" s="73"/>
      <c r="I953" s="70"/>
      <c r="J953" s="71"/>
      <c r="K953" s="72"/>
      <c r="L953" s="69"/>
      <c r="M953" s="70"/>
      <c r="N953" s="71"/>
      <c r="O953" s="72"/>
      <c r="P953" s="69"/>
      <c r="Q953" s="70"/>
      <c r="R953" s="67"/>
      <c r="S953" s="72"/>
      <c r="T953" s="73"/>
      <c r="U953" s="72"/>
      <c r="X953" s="25"/>
      <c r="Y953" s="25"/>
      <c r="Z953" s="25"/>
      <c r="AA953" s="25"/>
      <c r="AB953" s="25"/>
      <c r="AC953" s="25"/>
      <c r="AD953" s="25"/>
      <c r="AE953" s="25"/>
    </row>
    <row r="954" spans="1:31">
      <c r="A954" s="15"/>
      <c r="B954" s="15"/>
      <c r="C954" s="15"/>
      <c r="D954" s="15"/>
      <c r="E954" s="15"/>
      <c r="F954" s="15"/>
      <c r="G954" s="15"/>
      <c r="H954" s="15"/>
      <c r="I954" s="15"/>
      <c r="J954" s="15"/>
      <c r="K954" s="15"/>
      <c r="L954" s="15"/>
      <c r="M954" s="15"/>
      <c r="N954" s="15"/>
      <c r="O954" s="15"/>
      <c r="P954" s="15"/>
      <c r="Q954" s="15"/>
      <c r="R954" s="15"/>
      <c r="S954" s="15"/>
      <c r="T954" s="15"/>
      <c r="U954" s="15"/>
      <c r="X954" s="25"/>
      <c r="Y954" s="25"/>
      <c r="Z954" s="25"/>
      <c r="AA954" s="25"/>
      <c r="AB954" s="25"/>
      <c r="AC954" s="25"/>
      <c r="AD954" s="25"/>
      <c r="AE954" s="25"/>
    </row>
    <row r="955" spans="1:31">
      <c r="A955" s="6"/>
      <c r="B955" s="6"/>
      <c r="C955" s="6"/>
      <c r="D955" s="6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X955" s="25"/>
      <c r="Y955" s="25"/>
      <c r="Z955" s="25"/>
      <c r="AA955" s="25"/>
      <c r="AB955" s="25"/>
      <c r="AC955" s="25"/>
      <c r="AD955" s="25"/>
      <c r="AE955" s="25"/>
    </row>
    <row r="956" spans="1:31">
      <c r="A956" s="6"/>
      <c r="B956" s="6"/>
      <c r="C956" s="6"/>
      <c r="D956" s="6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X956" s="25"/>
      <c r="Y956" s="25"/>
      <c r="Z956" s="25"/>
      <c r="AA956" s="25"/>
      <c r="AB956" s="25"/>
      <c r="AC956" s="25"/>
      <c r="AD956" s="25"/>
      <c r="AE956" s="25"/>
    </row>
    <row r="957" spans="1:31">
      <c r="A957" s="6"/>
      <c r="B957" s="6"/>
      <c r="C957" s="6"/>
      <c r="D957" s="6"/>
      <c r="E957" s="6"/>
      <c r="F957" s="6"/>
      <c r="G957" s="6"/>
      <c r="H957" s="6"/>
      <c r="I957" s="6"/>
      <c r="J957" s="6"/>
      <c r="K957" s="6"/>
      <c r="L957" s="6"/>
      <c r="M957" s="16"/>
      <c r="N957" s="6"/>
      <c r="O957" s="6"/>
      <c r="P957" s="6"/>
      <c r="Q957" s="6"/>
      <c r="R957" s="6"/>
      <c r="S957" s="6"/>
      <c r="T957" s="6"/>
      <c r="U957" s="6"/>
      <c r="X957" s="25"/>
      <c r="Y957" s="25"/>
      <c r="Z957" s="25"/>
      <c r="AA957" s="25"/>
      <c r="AB957" s="25"/>
      <c r="AC957" s="25"/>
      <c r="AD957" s="25"/>
      <c r="AE957" s="25"/>
    </row>
    <row r="958" spans="1:31">
      <c r="A958" s="6"/>
      <c r="B958" s="6"/>
      <c r="C958" s="6"/>
      <c r="D958" s="6"/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X958" s="25"/>
      <c r="Y958" s="25"/>
      <c r="Z958" s="25"/>
      <c r="AA958" s="25"/>
      <c r="AB958" s="25"/>
      <c r="AC958" s="25"/>
      <c r="AD958" s="25"/>
      <c r="AE958" s="25"/>
    </row>
    <row r="959" spans="1:31">
      <c r="A959" s="6"/>
      <c r="B959" s="6"/>
      <c r="C959" s="6"/>
      <c r="D959" s="6"/>
      <c r="E959" s="6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X959" s="25"/>
      <c r="Y959" s="25"/>
      <c r="Z959" s="25"/>
      <c r="AA959" s="25"/>
      <c r="AB959" s="25"/>
      <c r="AC959" s="25"/>
      <c r="AD959" s="25"/>
      <c r="AE959" s="25"/>
    </row>
    <row r="960" spans="1:31">
      <c r="A960" s="6"/>
      <c r="B960" s="6"/>
      <c r="C960" s="6"/>
      <c r="D960" s="6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X960" s="25"/>
      <c r="Y960" s="25"/>
      <c r="Z960" s="25"/>
      <c r="AA960" s="25"/>
      <c r="AB960" s="25"/>
      <c r="AC960" s="25"/>
      <c r="AD960" s="25"/>
      <c r="AE960" s="25"/>
    </row>
    <row r="961" spans="1:31">
      <c r="A961" s="6"/>
      <c r="B961" s="6"/>
      <c r="C961" s="6"/>
      <c r="D961" s="6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X961" s="25"/>
      <c r="Y961" s="25"/>
      <c r="Z961" s="25"/>
      <c r="AA961" s="25"/>
      <c r="AB961" s="25"/>
      <c r="AC961" s="25"/>
      <c r="AD961" s="25"/>
      <c r="AE961" s="25"/>
    </row>
    <row r="962" spans="1:31">
      <c r="A962" s="6"/>
      <c r="B962" s="6"/>
      <c r="C962" s="6"/>
      <c r="D962" s="6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X962" s="25"/>
      <c r="Y962" s="25"/>
      <c r="Z962" s="25"/>
      <c r="AA962" s="25"/>
      <c r="AB962" s="25"/>
      <c r="AC962" s="25"/>
      <c r="AD962" s="25"/>
      <c r="AE962" s="25"/>
    </row>
    <row r="963" spans="1:31">
      <c r="A963" s="6"/>
      <c r="B963" s="6"/>
      <c r="C963" s="6"/>
      <c r="D963" s="6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X963" s="12" t="s">
        <v>21</v>
      </c>
      <c r="Y963" s="12" t="s">
        <v>78</v>
      </c>
      <c r="Z963" s="12" t="s">
        <v>22</v>
      </c>
      <c r="AA963" s="25"/>
      <c r="AB963" s="25"/>
      <c r="AC963" s="25"/>
      <c r="AD963" s="25"/>
      <c r="AE963" s="25"/>
    </row>
    <row r="964" spans="1:31">
      <c r="A964" s="6"/>
      <c r="B964" s="6"/>
      <c r="C964" s="6"/>
      <c r="D964" s="6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W964" s="19" t="str">
        <f>IF(入力!$C$4="","",入力!$C$4)</f>
        <v>2016.01.01</v>
      </c>
      <c r="X964" s="24" t="str">
        <f>IF(特定項目一覧_30!AL29="","",特定項目一覧_30!AL29)</f>
        <v/>
      </c>
      <c r="Y964" s="31" t="str">
        <f>IF(特定項目一覧_30!AK29="","",特定項目一覧_30!AK29)</f>
        <v/>
      </c>
      <c r="Z964" s="32" t="str">
        <f>IF(特定項目一覧_30!AM29="","",特定項目一覧_30!AM29)</f>
        <v/>
      </c>
      <c r="AA964" s="25"/>
      <c r="AB964" s="25"/>
      <c r="AC964" s="25"/>
      <c r="AD964" s="25"/>
      <c r="AE964" s="25"/>
    </row>
    <row r="965" spans="1:31">
      <c r="A965" s="6"/>
      <c r="B965" s="6"/>
      <c r="C965" s="6"/>
      <c r="D965" s="6"/>
      <c r="E965" s="6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W965" s="19"/>
      <c r="X965" s="24"/>
      <c r="Y965" s="24"/>
      <c r="Z965" s="24"/>
      <c r="AA965" s="25"/>
      <c r="AB965" s="25"/>
      <c r="AC965" s="25"/>
      <c r="AD965" s="25"/>
      <c r="AE965" s="25"/>
    </row>
    <row r="966" spans="1:31">
      <c r="A966" s="6"/>
      <c r="B966" s="6"/>
      <c r="C966" s="6"/>
      <c r="D966" s="6"/>
      <c r="E966" s="6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W966" s="19"/>
      <c r="X966" s="34"/>
      <c r="Y966" s="34"/>
      <c r="Z966" s="35"/>
      <c r="AA966" s="25"/>
      <c r="AB966" s="25"/>
      <c r="AC966" s="25"/>
      <c r="AD966" s="25"/>
      <c r="AE966" s="25"/>
    </row>
    <row r="967" spans="1:31">
      <c r="A967" s="6"/>
      <c r="B967" s="6"/>
      <c r="C967" s="6"/>
      <c r="D967" s="6"/>
      <c r="E967" s="6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X967" s="25"/>
      <c r="Y967" s="25"/>
      <c r="Z967" s="25"/>
      <c r="AA967" s="25"/>
      <c r="AB967" s="25"/>
      <c r="AC967" s="25"/>
      <c r="AD967" s="25"/>
      <c r="AE967" s="25"/>
    </row>
    <row r="968" spans="1:31">
      <c r="A968" s="6"/>
      <c r="B968" s="6"/>
      <c r="C968" s="6"/>
      <c r="D968" s="6"/>
      <c r="E968" s="6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X968" s="25"/>
      <c r="Y968" s="25"/>
      <c r="Z968" s="25"/>
      <c r="AA968" s="25"/>
      <c r="AB968" s="25"/>
      <c r="AC968" s="25"/>
      <c r="AD968" s="25"/>
      <c r="AE968" s="25"/>
    </row>
    <row r="969" spans="1:31">
      <c r="A969" s="6"/>
      <c r="B969" s="6"/>
      <c r="C969" s="6"/>
      <c r="D969" s="6"/>
      <c r="E969" s="6"/>
      <c r="F969" s="6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X969" s="25"/>
      <c r="Y969" s="25"/>
      <c r="Z969" s="25"/>
      <c r="AA969" s="25"/>
      <c r="AB969" s="25"/>
      <c r="AC969" s="25"/>
      <c r="AD969" s="25"/>
      <c r="AE969" s="25"/>
    </row>
    <row r="970" spans="1:31">
      <c r="A970" s="6"/>
      <c r="B970" s="6"/>
      <c r="C970" s="6"/>
      <c r="D970" s="6"/>
      <c r="E970" s="6"/>
      <c r="F970" s="6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X970" s="25"/>
      <c r="Y970" s="25"/>
      <c r="Z970" s="25"/>
      <c r="AA970" s="25"/>
      <c r="AB970" s="25"/>
      <c r="AC970" s="25"/>
      <c r="AD970" s="25"/>
      <c r="AE970" s="25"/>
    </row>
    <row r="971" spans="1:31">
      <c r="A971" s="6"/>
      <c r="B971" s="6"/>
      <c r="C971" s="6"/>
      <c r="D971" s="6"/>
      <c r="E971" s="6"/>
      <c r="F971" s="6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X971" s="25"/>
      <c r="Y971" s="25"/>
      <c r="Z971" s="25"/>
      <c r="AA971" s="25"/>
      <c r="AB971" s="25"/>
      <c r="AC971" s="25"/>
      <c r="AD971" s="25"/>
      <c r="AE971" s="25"/>
    </row>
    <row r="972" spans="1:31">
      <c r="A972" s="6"/>
      <c r="B972" s="6"/>
      <c r="C972" s="6"/>
      <c r="D972" s="6"/>
      <c r="E972" s="6"/>
      <c r="F972" s="6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X972" s="25"/>
      <c r="Y972" s="25"/>
      <c r="Z972" s="25"/>
      <c r="AA972" s="25"/>
      <c r="AB972" s="25"/>
      <c r="AC972" s="25"/>
      <c r="AD972" s="25"/>
      <c r="AE972" s="25"/>
    </row>
    <row r="973" spans="1:31">
      <c r="A973" s="6"/>
      <c r="B973" s="6"/>
      <c r="C973" s="6"/>
      <c r="D973" s="6"/>
      <c r="E973" s="6"/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X973" s="25"/>
      <c r="Y973" s="25"/>
      <c r="Z973" s="25"/>
      <c r="AA973" s="25"/>
      <c r="AB973" s="25"/>
      <c r="AC973" s="25"/>
      <c r="AD973" s="25"/>
      <c r="AE973" s="25"/>
    </row>
    <row r="974" spans="1:31">
      <c r="A974" s="6"/>
      <c r="B974" s="6"/>
      <c r="C974" s="6"/>
      <c r="D974" s="6"/>
      <c r="E974" s="6"/>
      <c r="F974" s="6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X974" s="25"/>
      <c r="Y974" s="25"/>
      <c r="Z974" s="25"/>
      <c r="AA974" s="25"/>
      <c r="AB974" s="25"/>
      <c r="AC974" s="25"/>
      <c r="AD974" s="25"/>
      <c r="AE974" s="25"/>
    </row>
    <row r="975" spans="1:31">
      <c r="A975" s="6"/>
      <c r="B975" s="6"/>
      <c r="C975" s="6"/>
      <c r="D975" s="6"/>
      <c r="E975" s="6"/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X975" s="25"/>
      <c r="Y975" s="25"/>
      <c r="Z975" s="25"/>
      <c r="AA975" s="25"/>
      <c r="AB975" s="25"/>
      <c r="AC975" s="25"/>
      <c r="AD975" s="25"/>
      <c r="AE975" s="25"/>
    </row>
    <row r="976" spans="1:31">
      <c r="A976" s="6"/>
      <c r="B976" s="6"/>
      <c r="C976" s="6"/>
      <c r="D976" s="6"/>
      <c r="E976" s="6"/>
      <c r="F976" s="6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X976" s="25"/>
      <c r="Y976" s="25"/>
      <c r="Z976" s="25"/>
      <c r="AA976" s="25"/>
      <c r="AB976" s="25"/>
      <c r="AC976" s="25"/>
      <c r="AD976" s="25"/>
      <c r="AE976" s="25"/>
    </row>
    <row r="977" spans="1:31">
      <c r="A977" s="6"/>
      <c r="B977" s="6"/>
      <c r="C977" s="6"/>
      <c r="D977" s="6"/>
      <c r="E977" s="6"/>
      <c r="F977" s="6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X977" s="25" t="s">
        <v>270</v>
      </c>
      <c r="Y977" s="25"/>
      <c r="Z977" s="25"/>
      <c r="AA977" s="25"/>
      <c r="AB977" s="25"/>
      <c r="AC977" s="25"/>
      <c r="AD977" s="25"/>
      <c r="AE977" s="25"/>
    </row>
    <row r="978" spans="1:31">
      <c r="X978" s="458" t="str">
        <f>IF(全体項目一覧_30!AN87="","",全体項目一覧_30!AN87)</f>
        <v/>
      </c>
      <c r="Y978" s="25"/>
      <c r="Z978" s="25"/>
      <c r="AA978" s="25"/>
      <c r="AB978" s="25"/>
      <c r="AC978" s="25"/>
      <c r="AD978" s="25"/>
      <c r="AE978" s="25"/>
    </row>
    <row r="979" spans="1:31">
      <c r="X979" s="25"/>
      <c r="Y979" s="25"/>
      <c r="Z979" s="25"/>
      <c r="AA979" s="25"/>
      <c r="AB979" s="25"/>
      <c r="AC979" s="25"/>
      <c r="AD979" s="25"/>
      <c r="AE979" s="25"/>
    </row>
    <row r="980" spans="1:31">
      <c r="X980" s="25"/>
      <c r="Y980" s="25"/>
      <c r="Z980" s="25"/>
      <c r="AA980" s="25"/>
      <c r="AB980" s="25"/>
      <c r="AC980" s="25"/>
      <c r="AD980" s="25"/>
      <c r="AE980" s="25"/>
    </row>
    <row r="981" spans="1:31">
      <c r="A981" s="675"/>
      <c r="B981" s="676"/>
      <c r="C981" s="676"/>
      <c r="D981" s="676"/>
      <c r="E981" s="676"/>
      <c r="F981" s="676"/>
      <c r="G981" s="676"/>
      <c r="H981" s="676"/>
      <c r="I981" s="676"/>
      <c r="J981" s="676"/>
      <c r="K981" s="677"/>
      <c r="L981" s="12" t="s">
        <v>18</v>
      </c>
      <c r="M981" s="669" t="s">
        <v>29</v>
      </c>
      <c r="N981" s="669"/>
      <c r="O981" s="669"/>
      <c r="P981" s="669"/>
      <c r="Q981" s="669"/>
      <c r="R981" s="669"/>
      <c r="S981" s="669"/>
      <c r="T981" s="670" t="s">
        <v>269</v>
      </c>
      <c r="U981" s="670"/>
      <c r="X981" s="12"/>
      <c r="Y981" s="150"/>
      <c r="Z981" s="150"/>
      <c r="AA981" s="150"/>
      <c r="AB981" s="150"/>
      <c r="AC981" s="150"/>
      <c r="AD981" s="150"/>
      <c r="AE981" s="150"/>
    </row>
    <row r="982" spans="1:31">
      <c r="A982" s="678"/>
      <c r="B982" s="679"/>
      <c r="C982" s="679"/>
      <c r="D982" s="679"/>
      <c r="E982" s="679"/>
      <c r="F982" s="679"/>
      <c r="G982" s="679"/>
      <c r="H982" s="679"/>
      <c r="I982" s="679"/>
      <c r="J982" s="679"/>
      <c r="K982" s="680"/>
      <c r="L982" s="12" t="s">
        <v>18</v>
      </c>
      <c r="M982" s="665" t="s">
        <v>30</v>
      </c>
      <c r="N982" s="665"/>
      <c r="O982" s="665"/>
      <c r="P982" s="665"/>
      <c r="Q982" s="665"/>
      <c r="R982" s="665"/>
      <c r="S982" s="665"/>
      <c r="T982" s="666" t="str">
        <f>X978</f>
        <v/>
      </c>
      <c r="U982" s="667"/>
      <c r="X982" s="12"/>
      <c r="Y982" s="151"/>
      <c r="Z982" s="151"/>
      <c r="AA982" s="151"/>
      <c r="AB982" s="151"/>
      <c r="AC982" s="151"/>
      <c r="AD982" s="151"/>
      <c r="AE982" s="151"/>
    </row>
    <row r="983" spans="1:31" ht="14.25">
      <c r="A983" s="691" t="str">
        <f>$A$40</f>
        <v>フォーマット作成者　：　Komuro Consulting Group　小室匡史</v>
      </c>
      <c r="B983" s="691"/>
      <c r="C983" s="691"/>
      <c r="D983" s="691"/>
      <c r="E983" s="691"/>
      <c r="F983" s="691"/>
      <c r="G983" s="691"/>
      <c r="H983" s="691"/>
      <c r="I983" s="691"/>
      <c r="J983" s="691"/>
      <c r="K983" s="691"/>
      <c r="L983" s="411" t="s">
        <v>18</v>
      </c>
      <c r="M983" s="668" t="s">
        <v>90</v>
      </c>
      <c r="N983" s="668"/>
      <c r="O983" s="668"/>
      <c r="P983" s="668"/>
      <c r="Q983" s="668"/>
      <c r="R983" s="668"/>
      <c r="S983" s="668"/>
      <c r="T983" s="667"/>
      <c r="U983" s="667"/>
      <c r="X983" s="12"/>
      <c r="Y983" s="152"/>
      <c r="Z983" s="152"/>
      <c r="AA983" s="152"/>
      <c r="AB983" s="152"/>
      <c r="AC983" s="152"/>
      <c r="AD983" s="152"/>
      <c r="AE983" s="152"/>
    </row>
    <row r="985" spans="1:31" ht="30" customHeight="1">
      <c r="A985" s="671" t="str">
        <f>$A$1</f>
        <v>●●チームバレーボール体力指数　レーダーチャート</v>
      </c>
      <c r="B985" s="671"/>
      <c r="C985" s="671"/>
      <c r="D985" s="671"/>
      <c r="E985" s="671"/>
      <c r="F985" s="671"/>
      <c r="G985" s="671"/>
      <c r="H985" s="671"/>
      <c r="I985" s="671"/>
      <c r="J985" s="671"/>
      <c r="K985" s="671"/>
      <c r="L985" s="671"/>
      <c r="M985" s="671"/>
      <c r="N985" s="671"/>
      <c r="O985" s="671"/>
      <c r="P985" s="671"/>
      <c r="Q985" s="671"/>
      <c r="R985" s="671"/>
      <c r="S985" s="671"/>
      <c r="T985" s="671"/>
      <c r="U985" s="671"/>
      <c r="X985" s="25"/>
      <c r="Y985" s="25"/>
      <c r="Z985" s="25"/>
      <c r="AA985" s="25"/>
      <c r="AB985" s="25"/>
      <c r="AC985" s="25"/>
      <c r="AD985" s="25"/>
      <c r="AE985" s="25"/>
    </row>
    <row r="986" spans="1:31" ht="22.5" customHeight="1">
      <c r="A986" s="10" t="s">
        <v>10</v>
      </c>
      <c r="B986" s="672" t="str">
        <f>IF(表示変換!B30="","",表示変換!B30)</f>
        <v/>
      </c>
      <c r="C986" s="672"/>
      <c r="D986" s="9"/>
      <c r="E986" s="10" t="s">
        <v>11</v>
      </c>
      <c r="F986" s="673" t="str">
        <f>IF(表示変換!I30="","",表示変換!I30)</f>
        <v/>
      </c>
      <c r="G986" s="673"/>
      <c r="H986" s="13" t="s">
        <v>12</v>
      </c>
      <c r="I986" s="14"/>
      <c r="J986" s="13" t="s">
        <v>13</v>
      </c>
      <c r="K986" s="673" t="str">
        <f>IF(表示変換!J30="","",表示変換!J30)</f>
        <v/>
      </c>
      <c r="L986" s="673"/>
      <c r="M986" s="10" t="s">
        <v>14</v>
      </c>
      <c r="N986" s="6"/>
      <c r="O986" s="672" t="s">
        <v>15</v>
      </c>
      <c r="P986" s="672"/>
      <c r="Q986" s="672" t="str">
        <f>IF(表示変換!H30="","",表示変換!H30)</f>
        <v/>
      </c>
      <c r="R986" s="672"/>
      <c r="S986" s="674" t="str">
        <f>IF(入力!$C$4="","",入力!$C$4)</f>
        <v>2016.01.01</v>
      </c>
      <c r="T986" s="674"/>
      <c r="U986" s="9" t="s">
        <v>84</v>
      </c>
      <c r="X986" s="25"/>
      <c r="Y986" s="25"/>
      <c r="Z986" s="25"/>
      <c r="AA986" s="25"/>
      <c r="AB986" s="25"/>
      <c r="AC986" s="25"/>
      <c r="AD986" s="25"/>
      <c r="AE986" s="25"/>
    </row>
    <row r="987" spans="1:31" ht="12" customHeight="1">
      <c r="A987" s="6"/>
      <c r="B987" s="6"/>
      <c r="C987" s="6"/>
      <c r="D987" s="6"/>
      <c r="E987" s="6"/>
      <c r="F987" s="6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X987" s="25"/>
      <c r="Y987" s="25"/>
      <c r="Z987" s="25"/>
      <c r="AA987" s="25"/>
      <c r="AB987" s="25"/>
      <c r="AC987" s="25"/>
      <c r="AD987" s="25"/>
      <c r="AE987" s="25"/>
    </row>
    <row r="988" spans="1:31" ht="22.5" customHeight="1">
      <c r="A988" s="685" t="s">
        <v>5</v>
      </c>
      <c r="B988" s="688" t="s">
        <v>6</v>
      </c>
      <c r="C988" s="692" t="s">
        <v>0</v>
      </c>
      <c r="D988" s="683" t="s">
        <v>31</v>
      </c>
      <c r="E988" s="684"/>
      <c r="F988" s="683" t="s">
        <v>43</v>
      </c>
      <c r="G988" s="684"/>
      <c r="H988" s="683" t="s">
        <v>297</v>
      </c>
      <c r="I988" s="684"/>
      <c r="J988" s="683" t="s">
        <v>27</v>
      </c>
      <c r="K988" s="684"/>
      <c r="L988" s="681" t="s">
        <v>44</v>
      </c>
      <c r="M988" s="682"/>
      <c r="N988" s="681" t="s">
        <v>45</v>
      </c>
      <c r="O988" s="682"/>
      <c r="P988" s="681" t="s">
        <v>28</v>
      </c>
      <c r="Q988" s="682"/>
      <c r="R988" s="683" t="s">
        <v>32</v>
      </c>
      <c r="S988" s="684"/>
      <c r="T988" s="156" t="s">
        <v>1</v>
      </c>
      <c r="U988" s="157" t="s">
        <v>2</v>
      </c>
      <c r="X988" s="25"/>
      <c r="Y988" s="25"/>
      <c r="Z988" s="25"/>
      <c r="AA988" s="25"/>
      <c r="AB988" s="25"/>
      <c r="AC988" s="25"/>
      <c r="AD988" s="25"/>
      <c r="AE988" s="25"/>
    </row>
    <row r="989" spans="1:31">
      <c r="A989" s="686"/>
      <c r="B989" s="689"/>
      <c r="C989" s="693"/>
      <c r="D989" s="1" t="s">
        <v>3</v>
      </c>
      <c r="E989" s="3" t="s">
        <v>4</v>
      </c>
      <c r="F989" s="1" t="s">
        <v>3</v>
      </c>
      <c r="G989" s="3" t="s">
        <v>4</v>
      </c>
      <c r="H989" s="1" t="s">
        <v>3</v>
      </c>
      <c r="I989" s="3" t="s">
        <v>4</v>
      </c>
      <c r="J989" s="1" t="s">
        <v>3</v>
      </c>
      <c r="K989" s="3" t="s">
        <v>4</v>
      </c>
      <c r="L989" s="1" t="s">
        <v>3</v>
      </c>
      <c r="M989" s="3" t="s">
        <v>4</v>
      </c>
      <c r="N989" s="1" t="s">
        <v>3</v>
      </c>
      <c r="O989" s="3" t="s">
        <v>4</v>
      </c>
      <c r="P989" s="1" t="s">
        <v>3</v>
      </c>
      <c r="Q989" s="3" t="s">
        <v>4</v>
      </c>
      <c r="R989" s="1" t="s">
        <v>3</v>
      </c>
      <c r="S989" s="3" t="s">
        <v>4</v>
      </c>
      <c r="T989" s="7"/>
      <c r="U989" s="8"/>
      <c r="X989" s="25"/>
      <c r="Y989" s="25"/>
      <c r="Z989" s="25"/>
      <c r="AA989" s="25"/>
      <c r="AB989" s="25"/>
      <c r="AC989" s="25"/>
      <c r="AD989" s="25"/>
      <c r="AE989" s="25"/>
    </row>
    <row r="990" spans="1:31">
      <c r="A990" s="687"/>
      <c r="B990" s="690"/>
      <c r="C990" s="694"/>
      <c r="D990" s="2" t="str">
        <f>IF(表示変換!$N$5="","",表示変換!$N$5)</f>
        <v>sec</v>
      </c>
      <c r="E990" s="4" t="s">
        <v>7</v>
      </c>
      <c r="F990" s="2" t="str">
        <f>IF(表示変換!$O$5="","",表示変換!$O$5)</f>
        <v>sec</v>
      </c>
      <c r="G990" s="4" t="s">
        <v>7</v>
      </c>
      <c r="H990" s="2" t="str">
        <f>IF(表示変換!$P$5="","",表示変換!$P$5)</f>
        <v>m</v>
      </c>
      <c r="I990" s="4" t="s">
        <v>7</v>
      </c>
      <c r="J990" s="2" t="str">
        <f>IF(表示変換!$Q$5="","",表示変換!$Q$5)</f>
        <v>cm</v>
      </c>
      <c r="K990" s="4" t="s">
        <v>7</v>
      </c>
      <c r="L990" s="2" t="str">
        <f>IF(表示変換!$R$5="","",表示変換!$R$5)</f>
        <v>cm</v>
      </c>
      <c r="M990" s="4" t="s">
        <v>7</v>
      </c>
      <c r="N990" s="2" t="str">
        <f>IF(表示変換!$S$5="","",表示変換!$S$5)</f>
        <v>m</v>
      </c>
      <c r="O990" s="4" t="s">
        <v>7</v>
      </c>
      <c r="P990" s="2" t="str">
        <f>IF(表示変換!$T$5="","",表示変換!$T$5)</f>
        <v>回</v>
      </c>
      <c r="Q990" s="4" t="s">
        <v>7</v>
      </c>
      <c r="R990" s="2" t="str">
        <f>IF(表示変換!$U$5="","",表示変換!$U$5)</f>
        <v>m</v>
      </c>
      <c r="S990" s="4" t="s">
        <v>7</v>
      </c>
      <c r="T990" s="2" t="s">
        <v>8</v>
      </c>
      <c r="U990" s="5" t="s">
        <v>9</v>
      </c>
      <c r="X990" s="26" t="s">
        <v>16</v>
      </c>
      <c r="Y990" s="26" t="s">
        <v>17</v>
      </c>
      <c r="Z990" s="26" t="s">
        <v>276</v>
      </c>
      <c r="AA990" s="26" t="s">
        <v>24</v>
      </c>
      <c r="AB990" s="26" t="s">
        <v>59</v>
      </c>
      <c r="AC990" s="26" t="s">
        <v>51</v>
      </c>
      <c r="AD990" s="26" t="s">
        <v>62</v>
      </c>
      <c r="AE990" s="11" t="s">
        <v>61</v>
      </c>
    </row>
    <row r="991" spans="1:31">
      <c r="A991" s="17" t="str">
        <f>IF(入力!$C$4="","",入力!$C$4)</f>
        <v>2016.01.01</v>
      </c>
      <c r="B991" s="20">
        <f>IF(表示変換!A30="","",表示変換!A30)</f>
        <v>25</v>
      </c>
      <c r="C991" s="18" t="str">
        <f>IF(表示変換!B30="","",表示変換!B30)</f>
        <v/>
      </c>
      <c r="D991" s="21" t="str">
        <f>IF(特定項目一覧_30!G30="","",特定項目一覧_30!G30)</f>
        <v/>
      </c>
      <c r="E991" s="27" t="str">
        <f>IF(特定項目一覧_30!H30="","",特定項目一覧_30!H30)</f>
        <v/>
      </c>
      <c r="F991" s="21" t="str">
        <f>IF(特定項目一覧_30!I30="","",特定項目一覧_30!I30)</f>
        <v/>
      </c>
      <c r="G991" s="22" t="str">
        <f>IF(特定項目一覧_30!J30="","",特定項目一覧_30!J30)</f>
        <v/>
      </c>
      <c r="H991" s="29" t="str">
        <f>IF(特定項目一覧_30!K30="","",特定項目一覧_30!K30)</f>
        <v/>
      </c>
      <c r="I991" s="27" t="str">
        <f>IF(特定項目一覧_30!L30="","",特定項目一覧_30!L30)</f>
        <v/>
      </c>
      <c r="J991" s="20" t="str">
        <f>IF(特定項目一覧_30!M30="","",特定項目一覧_30!M30)</f>
        <v/>
      </c>
      <c r="K991" s="22" t="str">
        <f>IF(特定項目一覧_30!N30="","",特定項目一覧_30!N30)</f>
        <v/>
      </c>
      <c r="L991" s="28" t="str">
        <f>IF(特定項目一覧_30!O30="","",特定項目一覧_30!O30)</f>
        <v/>
      </c>
      <c r="M991" s="27" t="str">
        <f>IF(特定項目一覧_30!P30="","",特定項目一覧_30!P30)</f>
        <v/>
      </c>
      <c r="N991" s="21" t="str">
        <f>IF(特定項目一覧_30!Q30="","",特定項目一覧_30!Q30)</f>
        <v/>
      </c>
      <c r="O991" s="22" t="str">
        <f>IF(特定項目一覧_30!R30="","",特定項目一覧_30!R30)</f>
        <v/>
      </c>
      <c r="P991" s="28" t="str">
        <f>IF(特定項目一覧_30!S30="","",特定項目一覧_30!S30)</f>
        <v/>
      </c>
      <c r="Q991" s="27" t="str">
        <f>IF(特定項目一覧_30!T30="","",特定項目一覧_30!T30)</f>
        <v/>
      </c>
      <c r="R991" s="20" t="str">
        <f>IF(特定項目一覧_30!U30="","",特定項目一覧_30!U30)</f>
        <v/>
      </c>
      <c r="S991" s="22" t="str">
        <f>IF(特定項目一覧_30!V30="","",特定項目一覧_30!V30)</f>
        <v/>
      </c>
      <c r="T991" s="28" t="str">
        <f>IF(特定項目一覧_30!W30="","",特定項目一覧_30!W30)</f>
        <v/>
      </c>
      <c r="U991" s="22" t="str">
        <f>IF(特定項目一覧_30!X30="","",特定項目一覧_30!X30)</f>
        <v/>
      </c>
      <c r="W991" s="19" t="str">
        <f>IF(入力!$C$4="","",入力!$C$4)</f>
        <v>2016.01.01</v>
      </c>
      <c r="X991" s="30" t="str">
        <f>E991</f>
        <v/>
      </c>
      <c r="Y991" s="30" t="str">
        <f>G991</f>
        <v/>
      </c>
      <c r="Z991" s="30" t="str">
        <f>I991</f>
        <v/>
      </c>
      <c r="AA991" s="30" t="str">
        <f>K991</f>
        <v/>
      </c>
      <c r="AB991" s="30" t="str">
        <f>M991</f>
        <v/>
      </c>
      <c r="AC991" s="30" t="str">
        <f>O991</f>
        <v/>
      </c>
      <c r="AD991" s="30" t="str">
        <f>Q991</f>
        <v/>
      </c>
      <c r="AE991" s="30" t="str">
        <f>S991</f>
        <v/>
      </c>
    </row>
    <row r="992" spans="1:31">
      <c r="A992" s="66"/>
      <c r="B992" s="67"/>
      <c r="C992" s="68"/>
      <c r="D992" s="69"/>
      <c r="E992" s="70"/>
      <c r="F992" s="71"/>
      <c r="G992" s="72"/>
      <c r="H992" s="73"/>
      <c r="I992" s="70"/>
      <c r="J992" s="71"/>
      <c r="K992" s="72"/>
      <c r="L992" s="69"/>
      <c r="M992" s="70"/>
      <c r="N992" s="71"/>
      <c r="O992" s="72"/>
      <c r="P992" s="69"/>
      <c r="Q992" s="70"/>
      <c r="R992" s="67"/>
      <c r="S992" s="72"/>
      <c r="T992" s="73"/>
      <c r="U992" s="72"/>
      <c r="W992" s="19"/>
      <c r="X992" s="23"/>
      <c r="Y992" s="23"/>
      <c r="Z992" s="23"/>
      <c r="AA992" s="23"/>
      <c r="AB992" s="23"/>
      <c r="AC992" s="23"/>
      <c r="AD992" s="23"/>
      <c r="AE992" s="23"/>
    </row>
    <row r="993" spans="1:31">
      <c r="A993" s="74"/>
      <c r="B993" s="67"/>
      <c r="C993" s="72"/>
      <c r="D993" s="71"/>
      <c r="E993" s="72"/>
      <c r="F993" s="71"/>
      <c r="G993" s="72"/>
      <c r="H993" s="67"/>
      <c r="I993" s="72"/>
      <c r="J993" s="71"/>
      <c r="K993" s="72"/>
      <c r="L993" s="71"/>
      <c r="M993" s="72"/>
      <c r="N993" s="71"/>
      <c r="O993" s="72"/>
      <c r="P993" s="71"/>
      <c r="Q993" s="72"/>
      <c r="R993" s="67"/>
      <c r="S993" s="72"/>
      <c r="T993" s="67"/>
      <c r="U993" s="72"/>
      <c r="W993" s="19"/>
      <c r="X993" s="23"/>
      <c r="Y993" s="23"/>
      <c r="Z993" s="23"/>
      <c r="AA993" s="23"/>
      <c r="AB993" s="23"/>
      <c r="AC993" s="23"/>
      <c r="AD993" s="23"/>
      <c r="AE993" s="23"/>
    </row>
    <row r="994" spans="1:31">
      <c r="A994" s="74"/>
      <c r="B994" s="75"/>
      <c r="C994" s="76"/>
      <c r="D994" s="71"/>
      <c r="E994" s="70"/>
      <c r="F994" s="71"/>
      <c r="G994" s="72"/>
      <c r="H994" s="73"/>
      <c r="I994" s="70"/>
      <c r="J994" s="71"/>
      <c r="K994" s="72"/>
      <c r="L994" s="69"/>
      <c r="M994" s="70"/>
      <c r="N994" s="71"/>
      <c r="O994" s="72"/>
      <c r="P994" s="69"/>
      <c r="Q994" s="70"/>
      <c r="R994" s="67"/>
      <c r="S994" s="72"/>
      <c r="T994" s="73"/>
      <c r="U994" s="72"/>
      <c r="X994" s="25"/>
      <c r="Y994" s="25"/>
      <c r="Z994" s="25"/>
      <c r="AA994" s="25"/>
      <c r="AB994" s="25"/>
      <c r="AC994" s="25"/>
      <c r="AD994" s="25"/>
      <c r="AE994" s="25"/>
    </row>
    <row r="995" spans="1:31">
      <c r="A995" s="15"/>
      <c r="B995" s="15"/>
      <c r="C995" s="15"/>
      <c r="D995" s="15"/>
      <c r="E995" s="15"/>
      <c r="F995" s="15"/>
      <c r="G995" s="15"/>
      <c r="H995" s="15"/>
      <c r="I995" s="15"/>
      <c r="J995" s="15"/>
      <c r="K995" s="15"/>
      <c r="L995" s="15"/>
      <c r="M995" s="15"/>
      <c r="N995" s="15"/>
      <c r="O995" s="15"/>
      <c r="P995" s="15"/>
      <c r="Q995" s="15"/>
      <c r="R995" s="15"/>
      <c r="S995" s="15"/>
      <c r="T995" s="15"/>
      <c r="U995" s="15"/>
      <c r="X995" s="25"/>
      <c r="Y995" s="25"/>
      <c r="Z995" s="25"/>
      <c r="AA995" s="25"/>
      <c r="AB995" s="25"/>
      <c r="AC995" s="25"/>
      <c r="AD995" s="25"/>
      <c r="AE995" s="25"/>
    </row>
    <row r="996" spans="1:31">
      <c r="A996" s="6"/>
      <c r="B996" s="6"/>
      <c r="C996" s="6"/>
      <c r="D996" s="6"/>
      <c r="E996" s="6"/>
      <c r="F996" s="6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X996" s="25"/>
      <c r="Y996" s="25"/>
      <c r="Z996" s="25"/>
      <c r="AA996" s="25"/>
      <c r="AB996" s="25"/>
      <c r="AC996" s="25"/>
      <c r="AD996" s="25"/>
      <c r="AE996" s="25"/>
    </row>
    <row r="997" spans="1:31">
      <c r="A997" s="6"/>
      <c r="B997" s="6"/>
      <c r="C997" s="6"/>
      <c r="D997" s="6"/>
      <c r="E997" s="6"/>
      <c r="F997" s="6"/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X997" s="25"/>
      <c r="Y997" s="25"/>
      <c r="Z997" s="25"/>
      <c r="AA997" s="25"/>
      <c r="AB997" s="25"/>
      <c r="AC997" s="25"/>
      <c r="AD997" s="25"/>
      <c r="AE997" s="25"/>
    </row>
    <row r="998" spans="1:31">
      <c r="A998" s="6"/>
      <c r="B998" s="6"/>
      <c r="C998" s="6"/>
      <c r="D998" s="6"/>
      <c r="E998" s="6"/>
      <c r="F998" s="6"/>
      <c r="G998" s="6"/>
      <c r="H998" s="6"/>
      <c r="I998" s="6"/>
      <c r="J998" s="6"/>
      <c r="K998" s="6"/>
      <c r="L998" s="6"/>
      <c r="M998" s="16"/>
      <c r="N998" s="6"/>
      <c r="O998" s="6"/>
      <c r="P998" s="6"/>
      <c r="Q998" s="6"/>
      <c r="R998" s="6"/>
      <c r="S998" s="6"/>
      <c r="T998" s="6"/>
      <c r="U998" s="6"/>
      <c r="X998" s="25"/>
      <c r="Y998" s="25"/>
      <c r="Z998" s="25"/>
      <c r="AA998" s="25"/>
      <c r="AB998" s="25"/>
      <c r="AC998" s="25"/>
      <c r="AD998" s="25"/>
      <c r="AE998" s="25"/>
    </row>
    <row r="999" spans="1:31">
      <c r="A999" s="6"/>
      <c r="B999" s="6"/>
      <c r="C999" s="6"/>
      <c r="D999" s="6"/>
      <c r="E999" s="6"/>
      <c r="F999" s="6"/>
      <c r="G999" s="6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X999" s="25"/>
      <c r="Y999" s="25"/>
      <c r="Z999" s="25"/>
      <c r="AA999" s="25"/>
      <c r="AB999" s="25"/>
      <c r="AC999" s="25"/>
      <c r="AD999" s="25"/>
      <c r="AE999" s="25"/>
    </row>
    <row r="1000" spans="1:31">
      <c r="A1000" s="6"/>
      <c r="B1000" s="6"/>
      <c r="C1000" s="6"/>
      <c r="D1000" s="6"/>
      <c r="E1000" s="6"/>
      <c r="F1000" s="6"/>
      <c r="G1000" s="6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X1000" s="25"/>
      <c r="Y1000" s="25"/>
      <c r="Z1000" s="25"/>
      <c r="AA1000" s="25"/>
      <c r="AB1000" s="25"/>
      <c r="AC1000" s="25"/>
      <c r="AD1000" s="25"/>
      <c r="AE1000" s="25"/>
    </row>
    <row r="1001" spans="1:31">
      <c r="A1001" s="6"/>
      <c r="B1001" s="6"/>
      <c r="C1001" s="6"/>
      <c r="D1001" s="6"/>
      <c r="E1001" s="6"/>
      <c r="F1001" s="6"/>
      <c r="G1001" s="6"/>
      <c r="H1001" s="6"/>
      <c r="I1001" s="6"/>
      <c r="J1001" s="6"/>
      <c r="K1001" s="6"/>
      <c r="L1001" s="6"/>
      <c r="M1001" s="6"/>
      <c r="N1001" s="6"/>
      <c r="O1001" s="6"/>
      <c r="P1001" s="6"/>
      <c r="Q1001" s="6"/>
      <c r="R1001" s="6"/>
      <c r="S1001" s="6"/>
      <c r="T1001" s="6"/>
      <c r="U1001" s="6"/>
      <c r="X1001" s="25"/>
      <c r="Y1001" s="25"/>
      <c r="Z1001" s="25"/>
      <c r="AA1001" s="25"/>
      <c r="AB1001" s="25"/>
      <c r="AC1001" s="25"/>
      <c r="AD1001" s="25"/>
      <c r="AE1001" s="25"/>
    </row>
    <row r="1002" spans="1:31">
      <c r="A1002" s="6"/>
      <c r="B1002" s="6"/>
      <c r="C1002" s="6"/>
      <c r="D1002" s="6"/>
      <c r="E1002" s="6"/>
      <c r="F1002" s="6"/>
      <c r="G1002" s="6"/>
      <c r="H1002" s="6"/>
      <c r="I1002" s="6"/>
      <c r="J1002" s="6"/>
      <c r="K1002" s="6"/>
      <c r="L1002" s="6"/>
      <c r="M1002" s="6"/>
      <c r="N1002" s="6"/>
      <c r="O1002" s="6"/>
      <c r="P1002" s="6"/>
      <c r="Q1002" s="6"/>
      <c r="R1002" s="6"/>
      <c r="S1002" s="6"/>
      <c r="T1002" s="6"/>
      <c r="U1002" s="6"/>
      <c r="X1002" s="25"/>
      <c r="Y1002" s="25"/>
      <c r="Z1002" s="25"/>
      <c r="AA1002" s="25"/>
      <c r="AB1002" s="25"/>
      <c r="AC1002" s="25"/>
      <c r="AD1002" s="25"/>
      <c r="AE1002" s="25"/>
    </row>
    <row r="1003" spans="1:31">
      <c r="A1003" s="6"/>
      <c r="B1003" s="6"/>
      <c r="C1003" s="6"/>
      <c r="D1003" s="6"/>
      <c r="E1003" s="6"/>
      <c r="F1003" s="6"/>
      <c r="G1003" s="6"/>
      <c r="H1003" s="6"/>
      <c r="I1003" s="6"/>
      <c r="J1003" s="6"/>
      <c r="K1003" s="6"/>
      <c r="L1003" s="6"/>
      <c r="M1003" s="6"/>
      <c r="N1003" s="6"/>
      <c r="O1003" s="6"/>
      <c r="P1003" s="6"/>
      <c r="Q1003" s="6"/>
      <c r="R1003" s="6"/>
      <c r="S1003" s="6"/>
      <c r="T1003" s="6"/>
      <c r="U1003" s="6"/>
      <c r="X1003" s="25"/>
      <c r="Y1003" s="25"/>
      <c r="Z1003" s="25"/>
      <c r="AA1003" s="25"/>
      <c r="AB1003" s="25"/>
      <c r="AC1003" s="25"/>
      <c r="AD1003" s="25"/>
      <c r="AE1003" s="25"/>
    </row>
    <row r="1004" spans="1:31">
      <c r="A1004" s="6"/>
      <c r="B1004" s="6"/>
      <c r="C1004" s="6"/>
      <c r="D1004" s="6"/>
      <c r="E1004" s="6"/>
      <c r="F1004" s="6"/>
      <c r="G1004" s="6"/>
      <c r="H1004" s="6"/>
      <c r="I1004" s="6"/>
      <c r="J1004" s="6"/>
      <c r="K1004" s="6"/>
      <c r="L1004" s="6"/>
      <c r="M1004" s="6"/>
      <c r="N1004" s="6"/>
      <c r="O1004" s="6"/>
      <c r="P1004" s="6"/>
      <c r="Q1004" s="6"/>
      <c r="R1004" s="6"/>
      <c r="S1004" s="6"/>
      <c r="T1004" s="6"/>
      <c r="U1004" s="6"/>
      <c r="X1004" s="12" t="s">
        <v>21</v>
      </c>
      <c r="Y1004" s="12" t="s">
        <v>78</v>
      </c>
      <c r="Z1004" s="12" t="s">
        <v>22</v>
      </c>
      <c r="AA1004" s="25"/>
      <c r="AB1004" s="25"/>
      <c r="AC1004" s="25"/>
      <c r="AD1004" s="25"/>
      <c r="AE1004" s="25"/>
    </row>
    <row r="1005" spans="1:31">
      <c r="A1005" s="6"/>
      <c r="B1005" s="6"/>
      <c r="C1005" s="6"/>
      <c r="D1005" s="6"/>
      <c r="E1005" s="6"/>
      <c r="F1005" s="6"/>
      <c r="G1005" s="6"/>
      <c r="H1005" s="6"/>
      <c r="I1005" s="6"/>
      <c r="J1005" s="6"/>
      <c r="K1005" s="6"/>
      <c r="L1005" s="6"/>
      <c r="M1005" s="6"/>
      <c r="N1005" s="6"/>
      <c r="O1005" s="6"/>
      <c r="P1005" s="6"/>
      <c r="Q1005" s="6"/>
      <c r="R1005" s="6"/>
      <c r="S1005" s="6"/>
      <c r="T1005" s="6"/>
      <c r="U1005" s="6"/>
      <c r="W1005" s="19" t="str">
        <f>IF(入力!$C$4="","",入力!$C$4)</f>
        <v>2016.01.01</v>
      </c>
      <c r="X1005" s="24" t="str">
        <f>IF(特定項目一覧_30!AL30="","",特定項目一覧_30!AL30)</f>
        <v/>
      </c>
      <c r="Y1005" s="31" t="str">
        <f>IF(特定項目一覧_30!AK30="","",特定項目一覧_30!AK30)</f>
        <v/>
      </c>
      <c r="Z1005" s="32" t="str">
        <f>IF(特定項目一覧_30!AM30="","",特定項目一覧_30!AM30)</f>
        <v/>
      </c>
      <c r="AA1005" s="25"/>
      <c r="AB1005" s="25"/>
      <c r="AC1005" s="25"/>
      <c r="AD1005" s="25"/>
      <c r="AE1005" s="25"/>
    </row>
    <row r="1006" spans="1:31">
      <c r="A1006" s="6"/>
      <c r="B1006" s="6"/>
      <c r="C1006" s="6"/>
      <c r="D1006" s="6"/>
      <c r="E1006" s="6"/>
      <c r="F1006" s="6"/>
      <c r="G1006" s="6"/>
      <c r="H1006" s="6"/>
      <c r="I1006" s="6"/>
      <c r="J1006" s="6"/>
      <c r="K1006" s="6"/>
      <c r="L1006" s="6"/>
      <c r="M1006" s="6"/>
      <c r="N1006" s="6"/>
      <c r="O1006" s="6"/>
      <c r="P1006" s="6"/>
      <c r="Q1006" s="6"/>
      <c r="R1006" s="6"/>
      <c r="S1006" s="6"/>
      <c r="T1006" s="6"/>
      <c r="U1006" s="6"/>
      <c r="W1006" s="19"/>
      <c r="X1006" s="24"/>
      <c r="Y1006" s="24"/>
      <c r="Z1006" s="24"/>
      <c r="AA1006" s="25"/>
      <c r="AB1006" s="25"/>
      <c r="AC1006" s="25"/>
      <c r="AD1006" s="25"/>
      <c r="AE1006" s="25"/>
    </row>
    <row r="1007" spans="1:31">
      <c r="A1007" s="6"/>
      <c r="B1007" s="6"/>
      <c r="C1007" s="6"/>
      <c r="D1007" s="6"/>
      <c r="E1007" s="6"/>
      <c r="F1007" s="6"/>
      <c r="G1007" s="6"/>
      <c r="H1007" s="6"/>
      <c r="I1007" s="6"/>
      <c r="J1007" s="6"/>
      <c r="K1007" s="6"/>
      <c r="L1007" s="6"/>
      <c r="M1007" s="6"/>
      <c r="N1007" s="6"/>
      <c r="O1007" s="6"/>
      <c r="P1007" s="6"/>
      <c r="Q1007" s="6"/>
      <c r="R1007" s="6"/>
      <c r="S1007" s="6"/>
      <c r="T1007" s="6"/>
      <c r="U1007" s="6"/>
      <c r="W1007" s="19"/>
      <c r="X1007" s="34"/>
      <c r="Y1007" s="34"/>
      <c r="Z1007" s="35"/>
      <c r="AA1007" s="25"/>
      <c r="AB1007" s="25"/>
      <c r="AC1007" s="25"/>
      <c r="AD1007" s="25"/>
      <c r="AE1007" s="25"/>
    </row>
    <row r="1008" spans="1:31">
      <c r="A1008" s="6"/>
      <c r="B1008" s="6"/>
      <c r="C1008" s="6"/>
      <c r="D1008" s="6"/>
      <c r="E1008" s="6"/>
      <c r="F1008" s="6"/>
      <c r="G1008" s="6"/>
      <c r="H1008" s="6"/>
      <c r="I1008" s="6"/>
      <c r="J1008" s="6"/>
      <c r="K1008" s="6"/>
      <c r="L1008" s="6"/>
      <c r="M1008" s="6"/>
      <c r="N1008" s="6"/>
      <c r="O1008" s="6"/>
      <c r="P1008" s="6"/>
      <c r="Q1008" s="6"/>
      <c r="R1008" s="6"/>
      <c r="S1008" s="6"/>
      <c r="T1008" s="6"/>
      <c r="U1008" s="6"/>
      <c r="X1008" s="25"/>
      <c r="Y1008" s="25"/>
      <c r="Z1008" s="25"/>
      <c r="AA1008" s="25"/>
      <c r="AB1008" s="25"/>
      <c r="AC1008" s="25"/>
      <c r="AD1008" s="25"/>
      <c r="AE1008" s="25"/>
    </row>
    <row r="1009" spans="1:31">
      <c r="A1009" s="6"/>
      <c r="B1009" s="6"/>
      <c r="C1009" s="6"/>
      <c r="D1009" s="6"/>
      <c r="E1009" s="6"/>
      <c r="F1009" s="6"/>
      <c r="G1009" s="6"/>
      <c r="H1009" s="6"/>
      <c r="I1009" s="6"/>
      <c r="J1009" s="6"/>
      <c r="K1009" s="6"/>
      <c r="L1009" s="6"/>
      <c r="M1009" s="6"/>
      <c r="N1009" s="6"/>
      <c r="O1009" s="6"/>
      <c r="P1009" s="6"/>
      <c r="Q1009" s="6"/>
      <c r="R1009" s="6"/>
      <c r="S1009" s="6"/>
      <c r="T1009" s="6"/>
      <c r="U1009" s="6"/>
      <c r="X1009" s="25"/>
      <c r="Y1009" s="25"/>
      <c r="Z1009" s="25"/>
      <c r="AA1009" s="25"/>
      <c r="AB1009" s="25"/>
      <c r="AC1009" s="25"/>
      <c r="AD1009" s="25"/>
      <c r="AE1009" s="25"/>
    </row>
    <row r="1010" spans="1:31">
      <c r="A1010" s="6"/>
      <c r="B1010" s="6"/>
      <c r="C1010" s="6"/>
      <c r="D1010" s="6"/>
      <c r="E1010" s="6"/>
      <c r="F1010" s="6"/>
      <c r="G1010" s="6"/>
      <c r="H1010" s="6"/>
      <c r="I1010" s="6"/>
      <c r="J1010" s="6"/>
      <c r="K1010" s="6"/>
      <c r="L1010" s="6"/>
      <c r="M1010" s="6"/>
      <c r="N1010" s="6"/>
      <c r="O1010" s="6"/>
      <c r="P1010" s="6"/>
      <c r="Q1010" s="6"/>
      <c r="R1010" s="6"/>
      <c r="S1010" s="6"/>
      <c r="T1010" s="6"/>
      <c r="U1010" s="6"/>
      <c r="X1010" s="25"/>
      <c r="Y1010" s="25"/>
      <c r="Z1010" s="25"/>
      <c r="AA1010" s="25"/>
      <c r="AB1010" s="25"/>
      <c r="AC1010" s="25"/>
      <c r="AD1010" s="25"/>
      <c r="AE1010" s="25"/>
    </row>
    <row r="1011" spans="1:31">
      <c r="A1011" s="6"/>
      <c r="B1011" s="6"/>
      <c r="C1011" s="6"/>
      <c r="D1011" s="6"/>
      <c r="E1011" s="6"/>
      <c r="F1011" s="6"/>
      <c r="G1011" s="6"/>
      <c r="H1011" s="6"/>
      <c r="I1011" s="6"/>
      <c r="J1011" s="6"/>
      <c r="K1011" s="6"/>
      <c r="L1011" s="6"/>
      <c r="M1011" s="6"/>
      <c r="N1011" s="6"/>
      <c r="O1011" s="6"/>
      <c r="P1011" s="6"/>
      <c r="Q1011" s="6"/>
      <c r="R1011" s="6"/>
      <c r="S1011" s="6"/>
      <c r="T1011" s="6"/>
      <c r="U1011" s="6"/>
      <c r="X1011" s="25"/>
      <c r="Y1011" s="25"/>
      <c r="Z1011" s="25"/>
      <c r="AA1011" s="25"/>
      <c r="AB1011" s="25"/>
      <c r="AC1011" s="25"/>
      <c r="AD1011" s="25"/>
      <c r="AE1011" s="25"/>
    </row>
    <row r="1012" spans="1:31">
      <c r="A1012" s="6"/>
      <c r="B1012" s="6"/>
      <c r="C1012" s="6"/>
      <c r="D1012" s="6"/>
      <c r="E1012" s="6"/>
      <c r="F1012" s="6"/>
      <c r="G1012" s="6"/>
      <c r="H1012" s="6"/>
      <c r="I1012" s="6"/>
      <c r="J1012" s="6"/>
      <c r="K1012" s="6"/>
      <c r="L1012" s="6"/>
      <c r="M1012" s="6"/>
      <c r="N1012" s="6"/>
      <c r="O1012" s="6"/>
      <c r="P1012" s="6"/>
      <c r="Q1012" s="6"/>
      <c r="R1012" s="6"/>
      <c r="S1012" s="6"/>
      <c r="T1012" s="6"/>
      <c r="U1012" s="6"/>
      <c r="X1012" s="25"/>
      <c r="Y1012" s="25"/>
      <c r="Z1012" s="25"/>
      <c r="AA1012" s="25"/>
      <c r="AB1012" s="25"/>
      <c r="AC1012" s="25"/>
      <c r="AD1012" s="25"/>
      <c r="AE1012" s="25"/>
    </row>
    <row r="1013" spans="1:31">
      <c r="A1013" s="6"/>
      <c r="B1013" s="6"/>
      <c r="C1013" s="6"/>
      <c r="D1013" s="6"/>
      <c r="E1013" s="6"/>
      <c r="F1013" s="6"/>
      <c r="G1013" s="6"/>
      <c r="H1013" s="6"/>
      <c r="I1013" s="6"/>
      <c r="J1013" s="6"/>
      <c r="K1013" s="6"/>
      <c r="L1013" s="6"/>
      <c r="M1013" s="6"/>
      <c r="N1013" s="6"/>
      <c r="O1013" s="6"/>
      <c r="P1013" s="6"/>
      <c r="Q1013" s="6"/>
      <c r="R1013" s="6"/>
      <c r="S1013" s="6"/>
      <c r="T1013" s="6"/>
      <c r="U1013" s="6"/>
      <c r="X1013" s="25"/>
      <c r="Y1013" s="25"/>
      <c r="Z1013" s="25"/>
      <c r="AA1013" s="25"/>
      <c r="AB1013" s="25"/>
      <c r="AC1013" s="25"/>
      <c r="AD1013" s="25"/>
      <c r="AE1013" s="25"/>
    </row>
    <row r="1014" spans="1:31">
      <c r="A1014" s="6"/>
      <c r="B1014" s="6"/>
      <c r="C1014" s="6"/>
      <c r="D1014" s="6"/>
      <c r="E1014" s="6"/>
      <c r="F1014" s="6"/>
      <c r="G1014" s="6"/>
      <c r="H1014" s="6"/>
      <c r="I1014" s="6"/>
      <c r="J1014" s="6"/>
      <c r="K1014" s="6"/>
      <c r="L1014" s="6"/>
      <c r="M1014" s="6"/>
      <c r="N1014" s="6"/>
      <c r="O1014" s="6"/>
      <c r="P1014" s="6"/>
      <c r="Q1014" s="6"/>
      <c r="R1014" s="6"/>
      <c r="S1014" s="6"/>
      <c r="T1014" s="6"/>
      <c r="U1014" s="6"/>
      <c r="X1014" s="25"/>
      <c r="Y1014" s="25"/>
      <c r="Z1014" s="25"/>
      <c r="AA1014" s="25"/>
      <c r="AB1014" s="25"/>
      <c r="AC1014" s="25"/>
      <c r="AD1014" s="25"/>
      <c r="AE1014" s="25"/>
    </row>
    <row r="1015" spans="1:31">
      <c r="A1015" s="6"/>
      <c r="B1015" s="6"/>
      <c r="C1015" s="6"/>
      <c r="D1015" s="6"/>
      <c r="E1015" s="6"/>
      <c r="F1015" s="6"/>
      <c r="G1015" s="6"/>
      <c r="H1015" s="6"/>
      <c r="I1015" s="6"/>
      <c r="J1015" s="6"/>
      <c r="K1015" s="6"/>
      <c r="L1015" s="6"/>
      <c r="M1015" s="6"/>
      <c r="N1015" s="6"/>
      <c r="O1015" s="6"/>
      <c r="P1015" s="6"/>
      <c r="Q1015" s="6"/>
      <c r="R1015" s="6"/>
      <c r="S1015" s="6"/>
      <c r="T1015" s="6"/>
      <c r="U1015" s="6"/>
      <c r="X1015" s="25"/>
      <c r="Y1015" s="25"/>
      <c r="Z1015" s="25"/>
      <c r="AA1015" s="25"/>
      <c r="AB1015" s="25"/>
      <c r="AC1015" s="25"/>
      <c r="AD1015" s="25"/>
      <c r="AE1015" s="25"/>
    </row>
    <row r="1016" spans="1:31">
      <c r="A1016" s="6"/>
      <c r="B1016" s="6"/>
      <c r="C1016" s="6"/>
      <c r="D1016" s="6"/>
      <c r="E1016" s="6"/>
      <c r="F1016" s="6"/>
      <c r="G1016" s="6"/>
      <c r="H1016" s="6"/>
      <c r="I1016" s="6"/>
      <c r="J1016" s="6"/>
      <c r="K1016" s="6"/>
      <c r="L1016" s="6"/>
      <c r="M1016" s="6"/>
      <c r="N1016" s="6"/>
      <c r="O1016" s="6"/>
      <c r="P1016" s="6"/>
      <c r="Q1016" s="6"/>
      <c r="R1016" s="6"/>
      <c r="S1016" s="6"/>
      <c r="T1016" s="6"/>
      <c r="U1016" s="6"/>
      <c r="X1016" s="25"/>
      <c r="Y1016" s="25"/>
      <c r="Z1016" s="25"/>
      <c r="AA1016" s="25"/>
      <c r="AB1016" s="25"/>
      <c r="AC1016" s="25"/>
      <c r="AD1016" s="25"/>
      <c r="AE1016" s="25"/>
    </row>
    <row r="1017" spans="1:31">
      <c r="A1017" s="6"/>
      <c r="B1017" s="6"/>
      <c r="C1017" s="6"/>
      <c r="D1017" s="6"/>
      <c r="E1017" s="6"/>
      <c r="F1017" s="6"/>
      <c r="G1017" s="6"/>
      <c r="H1017" s="6"/>
      <c r="I1017" s="6"/>
      <c r="J1017" s="6"/>
      <c r="K1017" s="6"/>
      <c r="L1017" s="6"/>
      <c r="M1017" s="6"/>
      <c r="N1017" s="6"/>
      <c r="O1017" s="6"/>
      <c r="P1017" s="6"/>
      <c r="Q1017" s="6"/>
      <c r="R1017" s="6"/>
      <c r="S1017" s="6"/>
      <c r="T1017" s="6"/>
      <c r="U1017" s="6"/>
      <c r="X1017" s="25"/>
      <c r="Y1017" s="25"/>
      <c r="Z1017" s="25"/>
      <c r="AA1017" s="25"/>
      <c r="AB1017" s="25"/>
      <c r="AC1017" s="25"/>
      <c r="AD1017" s="25"/>
      <c r="AE1017" s="25"/>
    </row>
    <row r="1018" spans="1:31">
      <c r="A1018" s="6"/>
      <c r="B1018" s="6"/>
      <c r="C1018" s="6"/>
      <c r="D1018" s="6"/>
      <c r="E1018" s="6"/>
      <c r="F1018" s="6"/>
      <c r="G1018" s="6"/>
      <c r="H1018" s="6"/>
      <c r="I1018" s="6"/>
      <c r="J1018" s="6"/>
      <c r="K1018" s="6"/>
      <c r="L1018" s="6"/>
      <c r="M1018" s="6"/>
      <c r="N1018" s="6"/>
      <c r="O1018" s="6"/>
      <c r="P1018" s="6"/>
      <c r="Q1018" s="6"/>
      <c r="R1018" s="6"/>
      <c r="S1018" s="6"/>
      <c r="T1018" s="6"/>
      <c r="U1018" s="6"/>
      <c r="X1018" s="25" t="s">
        <v>270</v>
      </c>
      <c r="Y1018" s="25"/>
      <c r="Z1018" s="25"/>
      <c r="AA1018" s="25"/>
      <c r="AB1018" s="25"/>
      <c r="AC1018" s="25"/>
      <c r="AD1018" s="25"/>
      <c r="AE1018" s="25"/>
    </row>
    <row r="1019" spans="1:31">
      <c r="X1019" s="458" t="str">
        <f>IF(全体項目一覧_30!AN88="","",全体項目一覧_30!AN88)</f>
        <v/>
      </c>
      <c r="Y1019" s="25"/>
      <c r="Z1019" s="25"/>
      <c r="AA1019" s="25"/>
      <c r="AB1019" s="25"/>
      <c r="AC1019" s="25"/>
      <c r="AD1019" s="25"/>
      <c r="AE1019" s="25"/>
    </row>
    <row r="1020" spans="1:31">
      <c r="X1020" s="25"/>
      <c r="Y1020" s="25"/>
      <c r="Z1020" s="25"/>
      <c r="AA1020" s="25"/>
      <c r="AB1020" s="25"/>
      <c r="AC1020" s="25"/>
      <c r="AD1020" s="25"/>
      <c r="AE1020" s="25"/>
    </row>
    <row r="1021" spans="1:31">
      <c r="X1021" s="25"/>
      <c r="Y1021" s="25"/>
      <c r="Z1021" s="25"/>
      <c r="AA1021" s="25"/>
      <c r="AB1021" s="25"/>
      <c r="AC1021" s="25"/>
      <c r="AD1021" s="25"/>
      <c r="AE1021" s="25"/>
    </row>
    <row r="1022" spans="1:31">
      <c r="A1022" s="675"/>
      <c r="B1022" s="676"/>
      <c r="C1022" s="676"/>
      <c r="D1022" s="676"/>
      <c r="E1022" s="676"/>
      <c r="F1022" s="676"/>
      <c r="G1022" s="676"/>
      <c r="H1022" s="676"/>
      <c r="I1022" s="676"/>
      <c r="J1022" s="676"/>
      <c r="K1022" s="677"/>
      <c r="L1022" s="12" t="s">
        <v>18</v>
      </c>
      <c r="M1022" s="669" t="s">
        <v>29</v>
      </c>
      <c r="N1022" s="669"/>
      <c r="O1022" s="669"/>
      <c r="P1022" s="669"/>
      <c r="Q1022" s="669"/>
      <c r="R1022" s="669"/>
      <c r="S1022" s="669"/>
      <c r="T1022" s="670" t="s">
        <v>269</v>
      </c>
      <c r="U1022" s="670"/>
      <c r="X1022" s="12"/>
      <c r="Y1022" s="150"/>
      <c r="Z1022" s="150"/>
      <c r="AA1022" s="150"/>
      <c r="AB1022" s="150"/>
      <c r="AC1022" s="150"/>
      <c r="AD1022" s="150"/>
      <c r="AE1022" s="150"/>
    </row>
    <row r="1023" spans="1:31">
      <c r="A1023" s="678"/>
      <c r="B1023" s="679"/>
      <c r="C1023" s="679"/>
      <c r="D1023" s="679"/>
      <c r="E1023" s="679"/>
      <c r="F1023" s="679"/>
      <c r="G1023" s="679"/>
      <c r="H1023" s="679"/>
      <c r="I1023" s="679"/>
      <c r="J1023" s="679"/>
      <c r="K1023" s="680"/>
      <c r="L1023" s="12" t="s">
        <v>18</v>
      </c>
      <c r="M1023" s="665" t="s">
        <v>30</v>
      </c>
      <c r="N1023" s="665"/>
      <c r="O1023" s="665"/>
      <c r="P1023" s="665"/>
      <c r="Q1023" s="665"/>
      <c r="R1023" s="665"/>
      <c r="S1023" s="665"/>
      <c r="T1023" s="666" t="str">
        <f>X1019</f>
        <v/>
      </c>
      <c r="U1023" s="667"/>
      <c r="X1023" s="12"/>
      <c r="Y1023" s="151"/>
      <c r="Z1023" s="151"/>
      <c r="AA1023" s="151"/>
      <c r="AB1023" s="151"/>
      <c r="AC1023" s="151"/>
      <c r="AD1023" s="151"/>
      <c r="AE1023" s="151"/>
    </row>
    <row r="1024" spans="1:31" ht="14.25">
      <c r="A1024" s="691" t="str">
        <f>$A$40</f>
        <v>フォーマット作成者　：　Komuro Consulting Group　小室匡史</v>
      </c>
      <c r="B1024" s="691"/>
      <c r="C1024" s="691"/>
      <c r="D1024" s="691"/>
      <c r="E1024" s="691"/>
      <c r="F1024" s="691"/>
      <c r="G1024" s="691"/>
      <c r="H1024" s="691"/>
      <c r="I1024" s="691"/>
      <c r="J1024" s="691"/>
      <c r="K1024" s="691"/>
      <c r="L1024" s="411" t="s">
        <v>18</v>
      </c>
      <c r="M1024" s="668" t="s">
        <v>90</v>
      </c>
      <c r="N1024" s="668"/>
      <c r="O1024" s="668"/>
      <c r="P1024" s="668"/>
      <c r="Q1024" s="668"/>
      <c r="R1024" s="668"/>
      <c r="S1024" s="668"/>
      <c r="T1024" s="667"/>
      <c r="U1024" s="667"/>
      <c r="X1024" s="12"/>
      <c r="Y1024" s="152"/>
      <c r="Z1024" s="152"/>
      <c r="AA1024" s="152"/>
      <c r="AB1024" s="152"/>
      <c r="AC1024" s="152"/>
      <c r="AD1024" s="152"/>
      <c r="AE1024" s="152"/>
    </row>
    <row r="1026" spans="1:31" ht="30" customHeight="1">
      <c r="A1026" s="671" t="str">
        <f>$A$1</f>
        <v>●●チームバレーボール体力指数　レーダーチャート</v>
      </c>
      <c r="B1026" s="671"/>
      <c r="C1026" s="671"/>
      <c r="D1026" s="671"/>
      <c r="E1026" s="671"/>
      <c r="F1026" s="671"/>
      <c r="G1026" s="671"/>
      <c r="H1026" s="671"/>
      <c r="I1026" s="671"/>
      <c r="J1026" s="671"/>
      <c r="K1026" s="671"/>
      <c r="L1026" s="671"/>
      <c r="M1026" s="671"/>
      <c r="N1026" s="671"/>
      <c r="O1026" s="671"/>
      <c r="P1026" s="671"/>
      <c r="Q1026" s="671"/>
      <c r="R1026" s="671"/>
      <c r="S1026" s="671"/>
      <c r="T1026" s="671"/>
      <c r="U1026" s="671"/>
      <c r="X1026" s="25"/>
      <c r="Y1026" s="25"/>
      <c r="Z1026" s="25"/>
      <c r="AA1026" s="25"/>
      <c r="AB1026" s="25"/>
      <c r="AC1026" s="25"/>
      <c r="AD1026" s="25"/>
      <c r="AE1026" s="25"/>
    </row>
    <row r="1027" spans="1:31" ht="22.5" customHeight="1">
      <c r="A1027" s="10" t="s">
        <v>10</v>
      </c>
      <c r="B1027" s="672" t="str">
        <f>IF(表示変換!B31="","",表示変換!B31)</f>
        <v/>
      </c>
      <c r="C1027" s="672"/>
      <c r="D1027" s="9"/>
      <c r="E1027" s="10" t="s">
        <v>11</v>
      </c>
      <c r="F1027" s="673" t="str">
        <f>IF(表示変換!I31="","",表示変換!I31)</f>
        <v/>
      </c>
      <c r="G1027" s="673"/>
      <c r="H1027" s="13" t="s">
        <v>12</v>
      </c>
      <c r="I1027" s="14"/>
      <c r="J1027" s="13" t="s">
        <v>13</v>
      </c>
      <c r="K1027" s="673" t="str">
        <f>IF(表示変換!J31="","",表示変換!J31)</f>
        <v/>
      </c>
      <c r="L1027" s="673"/>
      <c r="M1027" s="10" t="s">
        <v>14</v>
      </c>
      <c r="N1027" s="6"/>
      <c r="O1027" s="672" t="s">
        <v>15</v>
      </c>
      <c r="P1027" s="672"/>
      <c r="Q1027" s="672" t="str">
        <f>IF(表示変換!H31="","",表示変換!H31)</f>
        <v/>
      </c>
      <c r="R1027" s="672"/>
      <c r="S1027" s="674" t="str">
        <f>IF(入力!$C$4="","",入力!$C$4)</f>
        <v>2016.01.01</v>
      </c>
      <c r="T1027" s="674"/>
      <c r="U1027" s="9" t="s">
        <v>84</v>
      </c>
      <c r="X1027" s="25"/>
      <c r="Y1027" s="25"/>
      <c r="Z1027" s="25"/>
      <c r="AA1027" s="25"/>
      <c r="AB1027" s="25"/>
      <c r="AC1027" s="25"/>
      <c r="AD1027" s="25"/>
      <c r="AE1027" s="25"/>
    </row>
    <row r="1028" spans="1:31" ht="12" customHeight="1">
      <c r="A1028" s="6"/>
      <c r="B1028" s="6"/>
      <c r="C1028" s="6"/>
      <c r="D1028" s="6"/>
      <c r="E1028" s="6"/>
      <c r="F1028" s="6"/>
      <c r="G1028" s="6"/>
      <c r="H1028" s="6"/>
      <c r="I1028" s="6"/>
      <c r="J1028" s="6"/>
      <c r="K1028" s="6"/>
      <c r="L1028" s="6"/>
      <c r="M1028" s="6"/>
      <c r="N1028" s="6"/>
      <c r="O1028" s="6"/>
      <c r="P1028" s="6"/>
      <c r="Q1028" s="6"/>
      <c r="R1028" s="6"/>
      <c r="S1028" s="6"/>
      <c r="T1028" s="6"/>
      <c r="U1028" s="6"/>
      <c r="X1028" s="25"/>
      <c r="Y1028" s="25"/>
      <c r="Z1028" s="25"/>
      <c r="AA1028" s="25"/>
      <c r="AB1028" s="25"/>
      <c r="AC1028" s="25"/>
      <c r="AD1028" s="25"/>
      <c r="AE1028" s="25"/>
    </row>
    <row r="1029" spans="1:31" ht="22.5" customHeight="1">
      <c r="A1029" s="685" t="s">
        <v>5</v>
      </c>
      <c r="B1029" s="688" t="s">
        <v>6</v>
      </c>
      <c r="C1029" s="692" t="s">
        <v>0</v>
      </c>
      <c r="D1029" s="683" t="s">
        <v>31</v>
      </c>
      <c r="E1029" s="684"/>
      <c r="F1029" s="683" t="s">
        <v>43</v>
      </c>
      <c r="G1029" s="684"/>
      <c r="H1029" s="683" t="s">
        <v>297</v>
      </c>
      <c r="I1029" s="684"/>
      <c r="J1029" s="683" t="s">
        <v>27</v>
      </c>
      <c r="K1029" s="684"/>
      <c r="L1029" s="681" t="s">
        <v>44</v>
      </c>
      <c r="M1029" s="682"/>
      <c r="N1029" s="681" t="s">
        <v>45</v>
      </c>
      <c r="O1029" s="682"/>
      <c r="P1029" s="681" t="s">
        <v>28</v>
      </c>
      <c r="Q1029" s="682"/>
      <c r="R1029" s="683" t="s">
        <v>32</v>
      </c>
      <c r="S1029" s="684"/>
      <c r="T1029" s="156" t="s">
        <v>1</v>
      </c>
      <c r="U1029" s="157" t="s">
        <v>2</v>
      </c>
      <c r="X1029" s="25"/>
      <c r="Y1029" s="25"/>
      <c r="Z1029" s="25"/>
      <c r="AA1029" s="25"/>
      <c r="AB1029" s="25"/>
      <c r="AC1029" s="25"/>
      <c r="AD1029" s="25"/>
      <c r="AE1029" s="25"/>
    </row>
    <row r="1030" spans="1:31">
      <c r="A1030" s="686"/>
      <c r="B1030" s="689"/>
      <c r="C1030" s="693"/>
      <c r="D1030" s="1" t="s">
        <v>3</v>
      </c>
      <c r="E1030" s="3" t="s">
        <v>4</v>
      </c>
      <c r="F1030" s="1" t="s">
        <v>3</v>
      </c>
      <c r="G1030" s="3" t="s">
        <v>4</v>
      </c>
      <c r="H1030" s="1" t="s">
        <v>3</v>
      </c>
      <c r="I1030" s="3" t="s">
        <v>4</v>
      </c>
      <c r="J1030" s="1" t="s">
        <v>3</v>
      </c>
      <c r="K1030" s="3" t="s">
        <v>4</v>
      </c>
      <c r="L1030" s="1" t="s">
        <v>3</v>
      </c>
      <c r="M1030" s="3" t="s">
        <v>4</v>
      </c>
      <c r="N1030" s="1" t="s">
        <v>3</v>
      </c>
      <c r="O1030" s="3" t="s">
        <v>4</v>
      </c>
      <c r="P1030" s="1" t="s">
        <v>3</v>
      </c>
      <c r="Q1030" s="3" t="s">
        <v>4</v>
      </c>
      <c r="R1030" s="1" t="s">
        <v>3</v>
      </c>
      <c r="S1030" s="3" t="s">
        <v>4</v>
      </c>
      <c r="T1030" s="7"/>
      <c r="U1030" s="8"/>
      <c r="X1030" s="25"/>
      <c r="Y1030" s="25"/>
      <c r="Z1030" s="25"/>
      <c r="AA1030" s="25"/>
      <c r="AB1030" s="25"/>
      <c r="AC1030" s="25"/>
      <c r="AD1030" s="25"/>
      <c r="AE1030" s="25"/>
    </row>
    <row r="1031" spans="1:31">
      <c r="A1031" s="687"/>
      <c r="B1031" s="690"/>
      <c r="C1031" s="694"/>
      <c r="D1031" s="2" t="str">
        <f>IF(表示変換!$N$5="","",表示変換!$N$5)</f>
        <v>sec</v>
      </c>
      <c r="E1031" s="4" t="s">
        <v>7</v>
      </c>
      <c r="F1031" s="2" t="str">
        <f>IF(表示変換!$O$5="","",表示変換!$O$5)</f>
        <v>sec</v>
      </c>
      <c r="G1031" s="4" t="s">
        <v>7</v>
      </c>
      <c r="H1031" s="2" t="str">
        <f>IF(表示変換!$P$5="","",表示変換!$P$5)</f>
        <v>m</v>
      </c>
      <c r="I1031" s="4" t="s">
        <v>7</v>
      </c>
      <c r="J1031" s="2" t="str">
        <f>IF(表示変換!$Q$5="","",表示変換!$Q$5)</f>
        <v>cm</v>
      </c>
      <c r="K1031" s="4" t="s">
        <v>7</v>
      </c>
      <c r="L1031" s="2" t="str">
        <f>IF(表示変換!$R$5="","",表示変換!$R$5)</f>
        <v>cm</v>
      </c>
      <c r="M1031" s="4" t="s">
        <v>7</v>
      </c>
      <c r="N1031" s="2" t="str">
        <f>IF(表示変換!$S$5="","",表示変換!$S$5)</f>
        <v>m</v>
      </c>
      <c r="O1031" s="4" t="s">
        <v>7</v>
      </c>
      <c r="P1031" s="2" t="str">
        <f>IF(表示変換!$T$5="","",表示変換!$T$5)</f>
        <v>回</v>
      </c>
      <c r="Q1031" s="4" t="s">
        <v>7</v>
      </c>
      <c r="R1031" s="2" t="str">
        <f>IF(表示変換!$U$5="","",表示変換!$U$5)</f>
        <v>m</v>
      </c>
      <c r="S1031" s="4" t="s">
        <v>7</v>
      </c>
      <c r="T1031" s="2" t="s">
        <v>8</v>
      </c>
      <c r="U1031" s="5" t="s">
        <v>9</v>
      </c>
      <c r="X1031" s="26" t="s">
        <v>16</v>
      </c>
      <c r="Y1031" s="26" t="s">
        <v>17</v>
      </c>
      <c r="Z1031" s="26" t="s">
        <v>276</v>
      </c>
      <c r="AA1031" s="26" t="s">
        <v>24</v>
      </c>
      <c r="AB1031" s="26" t="s">
        <v>59</v>
      </c>
      <c r="AC1031" s="26" t="s">
        <v>51</v>
      </c>
      <c r="AD1031" s="26" t="s">
        <v>62</v>
      </c>
      <c r="AE1031" s="11" t="s">
        <v>61</v>
      </c>
    </row>
    <row r="1032" spans="1:31">
      <c r="A1032" s="17" t="str">
        <f>IF(入力!$C$4="","",入力!$C$4)</f>
        <v>2016.01.01</v>
      </c>
      <c r="B1032" s="20">
        <f>IF(表示変換!A31="","",表示変換!A31)</f>
        <v>26</v>
      </c>
      <c r="C1032" s="18" t="str">
        <f>IF(表示変換!B31="","",表示変換!B31)</f>
        <v/>
      </c>
      <c r="D1032" s="21" t="str">
        <f>IF(特定項目一覧_30!G31="","",特定項目一覧_30!G31)</f>
        <v/>
      </c>
      <c r="E1032" s="27" t="str">
        <f>IF(特定項目一覧_30!H31="","",特定項目一覧_30!H31)</f>
        <v/>
      </c>
      <c r="F1032" s="21" t="str">
        <f>IF(特定項目一覧_30!I31="","",特定項目一覧_30!I31)</f>
        <v/>
      </c>
      <c r="G1032" s="22" t="str">
        <f>IF(特定項目一覧_30!J31="","",特定項目一覧_30!J31)</f>
        <v/>
      </c>
      <c r="H1032" s="29" t="str">
        <f>IF(特定項目一覧_30!K31="","",特定項目一覧_30!K31)</f>
        <v/>
      </c>
      <c r="I1032" s="27" t="str">
        <f>IF(特定項目一覧_30!L31="","",特定項目一覧_30!L31)</f>
        <v/>
      </c>
      <c r="J1032" s="20" t="str">
        <f>IF(特定項目一覧_30!M31="","",特定項目一覧_30!M31)</f>
        <v/>
      </c>
      <c r="K1032" s="22" t="str">
        <f>IF(特定項目一覧_30!N31="","",特定項目一覧_30!N31)</f>
        <v/>
      </c>
      <c r="L1032" s="28" t="str">
        <f>IF(特定項目一覧_30!O31="","",特定項目一覧_30!O31)</f>
        <v/>
      </c>
      <c r="M1032" s="27" t="str">
        <f>IF(特定項目一覧_30!P31="","",特定項目一覧_30!P31)</f>
        <v/>
      </c>
      <c r="N1032" s="21" t="str">
        <f>IF(特定項目一覧_30!Q31="","",特定項目一覧_30!Q31)</f>
        <v/>
      </c>
      <c r="O1032" s="22" t="str">
        <f>IF(特定項目一覧_30!R31="","",特定項目一覧_30!R31)</f>
        <v/>
      </c>
      <c r="P1032" s="28" t="str">
        <f>IF(特定項目一覧_30!S31="","",特定項目一覧_30!S31)</f>
        <v/>
      </c>
      <c r="Q1032" s="27" t="str">
        <f>IF(特定項目一覧_30!T31="","",特定項目一覧_30!T31)</f>
        <v/>
      </c>
      <c r="R1032" s="20" t="str">
        <f>IF(特定項目一覧_30!U31="","",特定項目一覧_30!U31)</f>
        <v/>
      </c>
      <c r="S1032" s="22" t="str">
        <f>IF(特定項目一覧_30!V31="","",特定項目一覧_30!V31)</f>
        <v/>
      </c>
      <c r="T1032" s="28" t="str">
        <f>IF(特定項目一覧_30!W31="","",特定項目一覧_30!W31)</f>
        <v/>
      </c>
      <c r="U1032" s="22" t="str">
        <f>IF(特定項目一覧_30!X31="","",特定項目一覧_30!X31)</f>
        <v/>
      </c>
      <c r="W1032" s="19" t="str">
        <f>IF(入力!$C$4="","",入力!$C$4)</f>
        <v>2016.01.01</v>
      </c>
      <c r="X1032" s="30" t="str">
        <f>E1032</f>
        <v/>
      </c>
      <c r="Y1032" s="30" t="str">
        <f>G1032</f>
        <v/>
      </c>
      <c r="Z1032" s="30" t="str">
        <f>I1032</f>
        <v/>
      </c>
      <c r="AA1032" s="30" t="str">
        <f>K1032</f>
        <v/>
      </c>
      <c r="AB1032" s="30" t="str">
        <f>M1032</f>
        <v/>
      </c>
      <c r="AC1032" s="30" t="str">
        <f>O1032</f>
        <v/>
      </c>
      <c r="AD1032" s="30" t="str">
        <f>Q1032</f>
        <v/>
      </c>
      <c r="AE1032" s="30" t="str">
        <f>S1032</f>
        <v/>
      </c>
    </row>
    <row r="1033" spans="1:31">
      <c r="A1033" s="66"/>
      <c r="B1033" s="67"/>
      <c r="C1033" s="68"/>
      <c r="D1033" s="69"/>
      <c r="E1033" s="70"/>
      <c r="F1033" s="71"/>
      <c r="G1033" s="72"/>
      <c r="H1033" s="73"/>
      <c r="I1033" s="70"/>
      <c r="J1033" s="71"/>
      <c r="K1033" s="72"/>
      <c r="L1033" s="69"/>
      <c r="M1033" s="70"/>
      <c r="N1033" s="71"/>
      <c r="O1033" s="72"/>
      <c r="P1033" s="69"/>
      <c r="Q1033" s="70"/>
      <c r="R1033" s="67"/>
      <c r="S1033" s="72"/>
      <c r="T1033" s="73"/>
      <c r="U1033" s="72"/>
      <c r="W1033" s="19"/>
      <c r="X1033" s="23"/>
      <c r="Y1033" s="23"/>
      <c r="Z1033" s="23"/>
      <c r="AA1033" s="23"/>
      <c r="AB1033" s="23"/>
      <c r="AC1033" s="23"/>
      <c r="AD1033" s="23"/>
      <c r="AE1033" s="23"/>
    </row>
    <row r="1034" spans="1:31">
      <c r="A1034" s="74"/>
      <c r="B1034" s="67"/>
      <c r="C1034" s="72"/>
      <c r="D1034" s="71"/>
      <c r="E1034" s="72"/>
      <c r="F1034" s="71"/>
      <c r="G1034" s="72"/>
      <c r="H1034" s="67"/>
      <c r="I1034" s="72"/>
      <c r="J1034" s="71"/>
      <c r="K1034" s="72"/>
      <c r="L1034" s="71"/>
      <c r="M1034" s="72"/>
      <c r="N1034" s="71"/>
      <c r="O1034" s="72"/>
      <c r="P1034" s="71"/>
      <c r="Q1034" s="72"/>
      <c r="R1034" s="67"/>
      <c r="S1034" s="72"/>
      <c r="T1034" s="67"/>
      <c r="U1034" s="72"/>
      <c r="W1034" s="19"/>
      <c r="X1034" s="23"/>
      <c r="Y1034" s="23"/>
      <c r="Z1034" s="23"/>
      <c r="AA1034" s="23"/>
      <c r="AB1034" s="23"/>
      <c r="AC1034" s="23"/>
      <c r="AD1034" s="23"/>
      <c r="AE1034" s="23"/>
    </row>
    <row r="1035" spans="1:31">
      <c r="A1035" s="74"/>
      <c r="B1035" s="75"/>
      <c r="C1035" s="76"/>
      <c r="D1035" s="71"/>
      <c r="E1035" s="70"/>
      <c r="F1035" s="71"/>
      <c r="G1035" s="72"/>
      <c r="H1035" s="73"/>
      <c r="I1035" s="70"/>
      <c r="J1035" s="71"/>
      <c r="K1035" s="72"/>
      <c r="L1035" s="69"/>
      <c r="M1035" s="70"/>
      <c r="N1035" s="71"/>
      <c r="O1035" s="72"/>
      <c r="P1035" s="69"/>
      <c r="Q1035" s="70"/>
      <c r="R1035" s="67"/>
      <c r="S1035" s="72"/>
      <c r="T1035" s="73"/>
      <c r="U1035" s="72"/>
      <c r="X1035" s="25"/>
      <c r="Y1035" s="25"/>
      <c r="Z1035" s="25"/>
      <c r="AA1035" s="25"/>
      <c r="AB1035" s="25"/>
      <c r="AC1035" s="25"/>
      <c r="AD1035" s="25"/>
      <c r="AE1035" s="25"/>
    </row>
    <row r="1036" spans="1:31">
      <c r="A1036" s="15"/>
      <c r="B1036" s="15"/>
      <c r="C1036" s="15"/>
      <c r="D1036" s="15"/>
      <c r="E1036" s="15"/>
      <c r="F1036" s="15"/>
      <c r="G1036" s="15"/>
      <c r="H1036" s="15"/>
      <c r="I1036" s="15"/>
      <c r="J1036" s="15"/>
      <c r="K1036" s="15"/>
      <c r="L1036" s="15"/>
      <c r="M1036" s="15"/>
      <c r="N1036" s="15"/>
      <c r="O1036" s="15"/>
      <c r="P1036" s="15"/>
      <c r="Q1036" s="15"/>
      <c r="R1036" s="15"/>
      <c r="S1036" s="15"/>
      <c r="T1036" s="15"/>
      <c r="U1036" s="15"/>
      <c r="X1036" s="25"/>
      <c r="Y1036" s="25"/>
      <c r="Z1036" s="25"/>
      <c r="AA1036" s="25"/>
      <c r="AB1036" s="25"/>
      <c r="AC1036" s="25"/>
      <c r="AD1036" s="25"/>
      <c r="AE1036" s="25"/>
    </row>
    <row r="1037" spans="1:31">
      <c r="A1037" s="6"/>
      <c r="B1037" s="6"/>
      <c r="C1037" s="6"/>
      <c r="D1037" s="6"/>
      <c r="E1037" s="6"/>
      <c r="F1037" s="6"/>
      <c r="G1037" s="6"/>
      <c r="H1037" s="6"/>
      <c r="I1037" s="6"/>
      <c r="J1037" s="6"/>
      <c r="K1037" s="6"/>
      <c r="L1037" s="6"/>
      <c r="M1037" s="6"/>
      <c r="N1037" s="6"/>
      <c r="O1037" s="6"/>
      <c r="P1037" s="6"/>
      <c r="Q1037" s="6"/>
      <c r="R1037" s="6"/>
      <c r="S1037" s="6"/>
      <c r="T1037" s="6"/>
      <c r="U1037" s="6"/>
      <c r="X1037" s="25"/>
      <c r="Y1037" s="25"/>
      <c r="Z1037" s="25"/>
      <c r="AA1037" s="25"/>
      <c r="AB1037" s="25"/>
      <c r="AC1037" s="25"/>
      <c r="AD1037" s="25"/>
      <c r="AE1037" s="25"/>
    </row>
    <row r="1038" spans="1:31">
      <c r="A1038" s="6"/>
      <c r="B1038" s="6"/>
      <c r="C1038" s="6"/>
      <c r="D1038" s="6"/>
      <c r="E1038" s="6"/>
      <c r="F1038" s="6"/>
      <c r="G1038" s="6"/>
      <c r="H1038" s="6"/>
      <c r="I1038" s="6"/>
      <c r="J1038" s="6"/>
      <c r="K1038" s="6"/>
      <c r="L1038" s="6"/>
      <c r="M1038" s="6"/>
      <c r="N1038" s="6"/>
      <c r="O1038" s="6"/>
      <c r="P1038" s="6"/>
      <c r="Q1038" s="6"/>
      <c r="R1038" s="6"/>
      <c r="S1038" s="6"/>
      <c r="T1038" s="6"/>
      <c r="U1038" s="6"/>
      <c r="X1038" s="25"/>
      <c r="Y1038" s="25"/>
      <c r="Z1038" s="25"/>
      <c r="AA1038" s="25"/>
      <c r="AB1038" s="25"/>
      <c r="AC1038" s="25"/>
      <c r="AD1038" s="25"/>
      <c r="AE1038" s="25"/>
    </row>
    <row r="1039" spans="1:31">
      <c r="A1039" s="6"/>
      <c r="B1039" s="6"/>
      <c r="C1039" s="6"/>
      <c r="D1039" s="6"/>
      <c r="E1039" s="6"/>
      <c r="F1039" s="6"/>
      <c r="G1039" s="6"/>
      <c r="H1039" s="6"/>
      <c r="I1039" s="6"/>
      <c r="J1039" s="6"/>
      <c r="K1039" s="6"/>
      <c r="L1039" s="6"/>
      <c r="M1039" s="16"/>
      <c r="N1039" s="6"/>
      <c r="O1039" s="6"/>
      <c r="P1039" s="6"/>
      <c r="Q1039" s="6"/>
      <c r="R1039" s="6"/>
      <c r="S1039" s="6"/>
      <c r="T1039" s="6"/>
      <c r="U1039" s="6"/>
      <c r="X1039" s="25"/>
      <c r="Y1039" s="25"/>
      <c r="Z1039" s="25"/>
      <c r="AA1039" s="25"/>
      <c r="AB1039" s="25"/>
      <c r="AC1039" s="25"/>
      <c r="AD1039" s="25"/>
      <c r="AE1039" s="25"/>
    </row>
    <row r="1040" spans="1:31">
      <c r="A1040" s="6"/>
      <c r="B1040" s="6"/>
      <c r="C1040" s="6"/>
      <c r="D1040" s="6"/>
      <c r="E1040" s="6"/>
      <c r="F1040" s="6"/>
      <c r="G1040" s="6"/>
      <c r="H1040" s="6"/>
      <c r="I1040" s="6"/>
      <c r="J1040" s="6"/>
      <c r="K1040" s="6"/>
      <c r="L1040" s="6"/>
      <c r="M1040" s="6"/>
      <c r="N1040" s="6"/>
      <c r="O1040" s="6"/>
      <c r="P1040" s="6"/>
      <c r="Q1040" s="6"/>
      <c r="R1040" s="6"/>
      <c r="S1040" s="6"/>
      <c r="T1040" s="6"/>
      <c r="U1040" s="6"/>
      <c r="X1040" s="25"/>
      <c r="Y1040" s="25"/>
      <c r="Z1040" s="25"/>
      <c r="AA1040" s="25"/>
      <c r="AB1040" s="25"/>
      <c r="AC1040" s="25"/>
      <c r="AD1040" s="25"/>
      <c r="AE1040" s="25"/>
    </row>
    <row r="1041" spans="1:31">
      <c r="A1041" s="6"/>
      <c r="B1041" s="6"/>
      <c r="C1041" s="6"/>
      <c r="D1041" s="6"/>
      <c r="E1041" s="6"/>
      <c r="F1041" s="6"/>
      <c r="G1041" s="6"/>
      <c r="H1041" s="6"/>
      <c r="I1041" s="6"/>
      <c r="J1041" s="6"/>
      <c r="K1041" s="6"/>
      <c r="L1041" s="6"/>
      <c r="M1041" s="6"/>
      <c r="N1041" s="6"/>
      <c r="O1041" s="6"/>
      <c r="P1041" s="6"/>
      <c r="Q1041" s="6"/>
      <c r="R1041" s="6"/>
      <c r="S1041" s="6"/>
      <c r="T1041" s="6"/>
      <c r="U1041" s="6"/>
      <c r="X1041" s="25"/>
      <c r="Y1041" s="25"/>
      <c r="Z1041" s="25"/>
      <c r="AA1041" s="25"/>
      <c r="AB1041" s="25"/>
      <c r="AC1041" s="25"/>
      <c r="AD1041" s="25"/>
      <c r="AE1041" s="25"/>
    </row>
    <row r="1042" spans="1:31">
      <c r="A1042" s="6"/>
      <c r="B1042" s="6"/>
      <c r="C1042" s="6"/>
      <c r="D1042" s="6"/>
      <c r="E1042" s="6"/>
      <c r="F1042" s="6"/>
      <c r="G1042" s="6"/>
      <c r="H1042" s="6"/>
      <c r="I1042" s="6"/>
      <c r="J1042" s="6"/>
      <c r="K1042" s="6"/>
      <c r="L1042" s="6"/>
      <c r="M1042" s="6"/>
      <c r="N1042" s="6"/>
      <c r="O1042" s="6"/>
      <c r="P1042" s="6"/>
      <c r="Q1042" s="6"/>
      <c r="R1042" s="6"/>
      <c r="S1042" s="6"/>
      <c r="T1042" s="6"/>
      <c r="U1042" s="6"/>
      <c r="X1042" s="25"/>
      <c r="Y1042" s="25"/>
      <c r="Z1042" s="25"/>
      <c r="AA1042" s="25"/>
      <c r="AB1042" s="25"/>
      <c r="AC1042" s="25"/>
      <c r="AD1042" s="25"/>
      <c r="AE1042" s="25"/>
    </row>
    <row r="1043" spans="1:31">
      <c r="A1043" s="6"/>
      <c r="B1043" s="6"/>
      <c r="C1043" s="6"/>
      <c r="D1043" s="6"/>
      <c r="E1043" s="6"/>
      <c r="F1043" s="6"/>
      <c r="G1043" s="6"/>
      <c r="H1043" s="6"/>
      <c r="I1043" s="6"/>
      <c r="J1043" s="6"/>
      <c r="K1043" s="6"/>
      <c r="L1043" s="6"/>
      <c r="M1043" s="6"/>
      <c r="N1043" s="6"/>
      <c r="O1043" s="6"/>
      <c r="P1043" s="6"/>
      <c r="Q1043" s="6"/>
      <c r="R1043" s="6"/>
      <c r="S1043" s="6"/>
      <c r="T1043" s="6"/>
      <c r="U1043" s="6"/>
      <c r="X1043" s="25"/>
      <c r="Y1043" s="25"/>
      <c r="Z1043" s="25"/>
      <c r="AA1043" s="25"/>
      <c r="AB1043" s="25"/>
      <c r="AC1043" s="25"/>
      <c r="AD1043" s="25"/>
      <c r="AE1043" s="25"/>
    </row>
    <row r="1044" spans="1:31">
      <c r="A1044" s="6"/>
      <c r="B1044" s="6"/>
      <c r="C1044" s="6"/>
      <c r="D1044" s="6"/>
      <c r="E1044" s="6"/>
      <c r="F1044" s="6"/>
      <c r="G1044" s="6"/>
      <c r="H1044" s="6"/>
      <c r="I1044" s="6"/>
      <c r="J1044" s="6"/>
      <c r="K1044" s="6"/>
      <c r="L1044" s="6"/>
      <c r="M1044" s="6"/>
      <c r="N1044" s="6"/>
      <c r="O1044" s="6"/>
      <c r="P1044" s="6"/>
      <c r="Q1044" s="6"/>
      <c r="R1044" s="6"/>
      <c r="S1044" s="6"/>
      <c r="T1044" s="6"/>
      <c r="U1044" s="6"/>
      <c r="X1044" s="25"/>
      <c r="Y1044" s="25"/>
      <c r="Z1044" s="25"/>
      <c r="AA1044" s="25"/>
      <c r="AB1044" s="25"/>
      <c r="AC1044" s="25"/>
      <c r="AD1044" s="25"/>
      <c r="AE1044" s="25"/>
    </row>
    <row r="1045" spans="1:31">
      <c r="A1045" s="6"/>
      <c r="B1045" s="6"/>
      <c r="C1045" s="6"/>
      <c r="D1045" s="6"/>
      <c r="E1045" s="6"/>
      <c r="F1045" s="6"/>
      <c r="G1045" s="6"/>
      <c r="H1045" s="6"/>
      <c r="I1045" s="6"/>
      <c r="J1045" s="6"/>
      <c r="K1045" s="6"/>
      <c r="L1045" s="6"/>
      <c r="M1045" s="6"/>
      <c r="N1045" s="6"/>
      <c r="O1045" s="6"/>
      <c r="P1045" s="6"/>
      <c r="Q1045" s="6"/>
      <c r="R1045" s="6"/>
      <c r="S1045" s="6"/>
      <c r="T1045" s="6"/>
      <c r="U1045" s="6"/>
      <c r="X1045" s="12" t="s">
        <v>21</v>
      </c>
      <c r="Y1045" s="12" t="s">
        <v>78</v>
      </c>
      <c r="Z1045" s="12" t="s">
        <v>22</v>
      </c>
      <c r="AA1045" s="25"/>
      <c r="AB1045" s="25"/>
      <c r="AC1045" s="25"/>
      <c r="AD1045" s="25"/>
      <c r="AE1045" s="25"/>
    </row>
    <row r="1046" spans="1:31">
      <c r="A1046" s="6"/>
      <c r="B1046" s="6"/>
      <c r="C1046" s="6"/>
      <c r="D1046" s="6"/>
      <c r="E1046" s="6"/>
      <c r="F1046" s="6"/>
      <c r="G1046" s="6"/>
      <c r="H1046" s="6"/>
      <c r="I1046" s="6"/>
      <c r="J1046" s="6"/>
      <c r="K1046" s="6"/>
      <c r="L1046" s="6"/>
      <c r="M1046" s="6"/>
      <c r="N1046" s="6"/>
      <c r="O1046" s="6"/>
      <c r="P1046" s="6"/>
      <c r="Q1046" s="6"/>
      <c r="R1046" s="6"/>
      <c r="S1046" s="6"/>
      <c r="T1046" s="6"/>
      <c r="U1046" s="6"/>
      <c r="W1046" s="19" t="str">
        <f>IF(入力!$C$4="","",入力!$C$4)</f>
        <v>2016.01.01</v>
      </c>
      <c r="X1046" s="24" t="str">
        <f>IF(特定項目一覧_30!AL31="","",特定項目一覧_30!AL31)</f>
        <v/>
      </c>
      <c r="Y1046" s="31" t="str">
        <f>IF(特定項目一覧_30!AK31="","",特定項目一覧_30!AK31)</f>
        <v/>
      </c>
      <c r="Z1046" s="32" t="str">
        <f>IF(特定項目一覧_30!AM31="","",特定項目一覧_30!AM31)</f>
        <v/>
      </c>
      <c r="AA1046" s="25"/>
      <c r="AB1046" s="25"/>
      <c r="AC1046" s="25"/>
      <c r="AD1046" s="25"/>
      <c r="AE1046" s="25"/>
    </row>
    <row r="1047" spans="1:31">
      <c r="A1047" s="6"/>
      <c r="B1047" s="6"/>
      <c r="C1047" s="6"/>
      <c r="D1047" s="6"/>
      <c r="E1047" s="6"/>
      <c r="F1047" s="6"/>
      <c r="G1047" s="6"/>
      <c r="H1047" s="6"/>
      <c r="I1047" s="6"/>
      <c r="J1047" s="6"/>
      <c r="K1047" s="6"/>
      <c r="L1047" s="6"/>
      <c r="M1047" s="6"/>
      <c r="N1047" s="6"/>
      <c r="O1047" s="6"/>
      <c r="P1047" s="6"/>
      <c r="Q1047" s="6"/>
      <c r="R1047" s="6"/>
      <c r="S1047" s="6"/>
      <c r="T1047" s="6"/>
      <c r="U1047" s="6"/>
      <c r="W1047" s="19"/>
      <c r="X1047" s="24"/>
      <c r="Y1047" s="24"/>
      <c r="Z1047" s="24"/>
      <c r="AA1047" s="25"/>
      <c r="AB1047" s="25"/>
      <c r="AC1047" s="25"/>
      <c r="AD1047" s="25"/>
      <c r="AE1047" s="25"/>
    </row>
    <row r="1048" spans="1:31">
      <c r="A1048" s="6"/>
      <c r="B1048" s="6"/>
      <c r="C1048" s="6"/>
      <c r="D1048" s="6"/>
      <c r="E1048" s="6"/>
      <c r="F1048" s="6"/>
      <c r="G1048" s="6"/>
      <c r="H1048" s="6"/>
      <c r="I1048" s="6"/>
      <c r="J1048" s="6"/>
      <c r="K1048" s="6"/>
      <c r="L1048" s="6"/>
      <c r="M1048" s="6"/>
      <c r="N1048" s="6"/>
      <c r="O1048" s="6"/>
      <c r="P1048" s="6"/>
      <c r="Q1048" s="6"/>
      <c r="R1048" s="6"/>
      <c r="S1048" s="6"/>
      <c r="T1048" s="6"/>
      <c r="U1048" s="6"/>
      <c r="W1048" s="19"/>
      <c r="X1048" s="34"/>
      <c r="Y1048" s="34"/>
      <c r="Z1048" s="35"/>
      <c r="AA1048" s="25"/>
      <c r="AB1048" s="25"/>
      <c r="AC1048" s="25"/>
      <c r="AD1048" s="25"/>
      <c r="AE1048" s="25"/>
    </row>
    <row r="1049" spans="1:31">
      <c r="A1049" s="6"/>
      <c r="B1049" s="6"/>
      <c r="C1049" s="6"/>
      <c r="D1049" s="6"/>
      <c r="E1049" s="6"/>
      <c r="F1049" s="6"/>
      <c r="G1049" s="6"/>
      <c r="H1049" s="6"/>
      <c r="I1049" s="6"/>
      <c r="J1049" s="6"/>
      <c r="K1049" s="6"/>
      <c r="L1049" s="6"/>
      <c r="M1049" s="6"/>
      <c r="N1049" s="6"/>
      <c r="O1049" s="6"/>
      <c r="P1049" s="6"/>
      <c r="Q1049" s="6"/>
      <c r="R1049" s="6"/>
      <c r="S1049" s="6"/>
      <c r="T1049" s="6"/>
      <c r="U1049" s="6"/>
      <c r="X1049" s="25"/>
      <c r="Y1049" s="25"/>
      <c r="Z1049" s="25"/>
      <c r="AA1049" s="25"/>
      <c r="AB1049" s="25"/>
      <c r="AC1049" s="25"/>
      <c r="AD1049" s="25"/>
      <c r="AE1049" s="25"/>
    </row>
    <row r="1050" spans="1:31">
      <c r="A1050" s="6"/>
      <c r="B1050" s="6"/>
      <c r="C1050" s="6"/>
      <c r="D1050" s="6"/>
      <c r="E1050" s="6"/>
      <c r="F1050" s="6"/>
      <c r="G1050" s="6"/>
      <c r="H1050" s="6"/>
      <c r="I1050" s="6"/>
      <c r="J1050" s="6"/>
      <c r="K1050" s="6"/>
      <c r="L1050" s="6"/>
      <c r="M1050" s="6"/>
      <c r="N1050" s="6"/>
      <c r="O1050" s="6"/>
      <c r="P1050" s="6"/>
      <c r="Q1050" s="6"/>
      <c r="R1050" s="6"/>
      <c r="S1050" s="6"/>
      <c r="T1050" s="6"/>
      <c r="U1050" s="6"/>
      <c r="X1050" s="25"/>
      <c r="Y1050" s="25"/>
      <c r="Z1050" s="25"/>
      <c r="AA1050" s="25"/>
      <c r="AB1050" s="25"/>
      <c r="AC1050" s="25"/>
      <c r="AD1050" s="25"/>
      <c r="AE1050" s="25"/>
    </row>
    <row r="1051" spans="1:31">
      <c r="A1051" s="6"/>
      <c r="B1051" s="6"/>
      <c r="C1051" s="6"/>
      <c r="D1051" s="6"/>
      <c r="E1051" s="6"/>
      <c r="F1051" s="6"/>
      <c r="G1051" s="6"/>
      <c r="H1051" s="6"/>
      <c r="I1051" s="6"/>
      <c r="J1051" s="6"/>
      <c r="K1051" s="6"/>
      <c r="L1051" s="6"/>
      <c r="M1051" s="6"/>
      <c r="N1051" s="6"/>
      <c r="O1051" s="6"/>
      <c r="P1051" s="6"/>
      <c r="Q1051" s="6"/>
      <c r="R1051" s="6"/>
      <c r="S1051" s="6"/>
      <c r="T1051" s="6"/>
      <c r="U1051" s="6"/>
      <c r="X1051" s="25"/>
      <c r="Y1051" s="25"/>
      <c r="Z1051" s="25"/>
      <c r="AA1051" s="25"/>
      <c r="AB1051" s="25"/>
      <c r="AC1051" s="25"/>
      <c r="AD1051" s="25"/>
      <c r="AE1051" s="25"/>
    </row>
    <row r="1052" spans="1:31">
      <c r="A1052" s="6"/>
      <c r="B1052" s="6"/>
      <c r="C1052" s="6"/>
      <c r="D1052" s="6"/>
      <c r="E1052" s="6"/>
      <c r="F1052" s="6"/>
      <c r="G1052" s="6"/>
      <c r="H1052" s="6"/>
      <c r="I1052" s="6"/>
      <c r="J1052" s="6"/>
      <c r="K1052" s="6"/>
      <c r="L1052" s="6"/>
      <c r="M1052" s="6"/>
      <c r="N1052" s="6"/>
      <c r="O1052" s="6"/>
      <c r="P1052" s="6"/>
      <c r="Q1052" s="6"/>
      <c r="R1052" s="6"/>
      <c r="S1052" s="6"/>
      <c r="T1052" s="6"/>
      <c r="U1052" s="6"/>
      <c r="X1052" s="25"/>
      <c r="Y1052" s="25"/>
      <c r="Z1052" s="25"/>
      <c r="AA1052" s="25"/>
      <c r="AB1052" s="25"/>
      <c r="AC1052" s="25"/>
      <c r="AD1052" s="25"/>
      <c r="AE1052" s="25"/>
    </row>
    <row r="1053" spans="1:31">
      <c r="A1053" s="6"/>
      <c r="B1053" s="6"/>
      <c r="C1053" s="6"/>
      <c r="D1053" s="6"/>
      <c r="E1053" s="6"/>
      <c r="F1053" s="6"/>
      <c r="G1053" s="6"/>
      <c r="H1053" s="6"/>
      <c r="I1053" s="6"/>
      <c r="J1053" s="6"/>
      <c r="K1053" s="6"/>
      <c r="L1053" s="6"/>
      <c r="M1053" s="6"/>
      <c r="N1053" s="6"/>
      <c r="O1053" s="6"/>
      <c r="P1053" s="6"/>
      <c r="Q1053" s="6"/>
      <c r="R1053" s="6"/>
      <c r="S1053" s="6"/>
      <c r="T1053" s="6"/>
      <c r="U1053" s="6"/>
      <c r="X1053" s="25"/>
      <c r="Y1053" s="25"/>
      <c r="Z1053" s="25"/>
      <c r="AA1053" s="25"/>
      <c r="AB1053" s="25"/>
      <c r="AC1053" s="25"/>
      <c r="AD1053" s="25"/>
      <c r="AE1053" s="25"/>
    </row>
    <row r="1054" spans="1:31">
      <c r="A1054" s="6"/>
      <c r="B1054" s="6"/>
      <c r="C1054" s="6"/>
      <c r="D1054" s="6"/>
      <c r="E1054" s="6"/>
      <c r="F1054" s="6"/>
      <c r="G1054" s="6"/>
      <c r="H1054" s="6"/>
      <c r="I1054" s="6"/>
      <c r="J1054" s="6"/>
      <c r="K1054" s="6"/>
      <c r="L1054" s="6"/>
      <c r="M1054" s="6"/>
      <c r="N1054" s="6"/>
      <c r="O1054" s="6"/>
      <c r="P1054" s="6"/>
      <c r="Q1054" s="6"/>
      <c r="R1054" s="6"/>
      <c r="S1054" s="6"/>
      <c r="T1054" s="6"/>
      <c r="U1054" s="6"/>
      <c r="X1054" s="25"/>
      <c r="Y1054" s="25"/>
      <c r="Z1054" s="25"/>
      <c r="AA1054" s="25"/>
      <c r="AB1054" s="25"/>
      <c r="AC1054" s="25"/>
      <c r="AD1054" s="25"/>
      <c r="AE1054" s="25"/>
    </row>
    <row r="1055" spans="1:31">
      <c r="A1055" s="6"/>
      <c r="B1055" s="6"/>
      <c r="C1055" s="6"/>
      <c r="D1055" s="6"/>
      <c r="E1055" s="6"/>
      <c r="F1055" s="6"/>
      <c r="G1055" s="6"/>
      <c r="H1055" s="6"/>
      <c r="I1055" s="6"/>
      <c r="J1055" s="6"/>
      <c r="K1055" s="6"/>
      <c r="L1055" s="6"/>
      <c r="M1055" s="6"/>
      <c r="N1055" s="6"/>
      <c r="O1055" s="6"/>
      <c r="P1055" s="6"/>
      <c r="Q1055" s="6"/>
      <c r="R1055" s="6"/>
      <c r="S1055" s="6"/>
      <c r="T1055" s="6"/>
      <c r="U1055" s="6"/>
      <c r="X1055" s="25"/>
      <c r="Y1055" s="25"/>
      <c r="Z1055" s="25"/>
      <c r="AA1055" s="25"/>
      <c r="AB1055" s="25"/>
      <c r="AC1055" s="25"/>
      <c r="AD1055" s="25"/>
      <c r="AE1055" s="25"/>
    </row>
    <row r="1056" spans="1:31">
      <c r="A1056" s="6"/>
      <c r="B1056" s="6"/>
      <c r="C1056" s="6"/>
      <c r="D1056" s="6"/>
      <c r="E1056" s="6"/>
      <c r="F1056" s="6"/>
      <c r="G1056" s="6"/>
      <c r="H1056" s="6"/>
      <c r="I1056" s="6"/>
      <c r="J1056" s="6"/>
      <c r="K1056" s="6"/>
      <c r="L1056" s="6"/>
      <c r="M1056" s="6"/>
      <c r="N1056" s="6"/>
      <c r="O1056" s="6"/>
      <c r="P1056" s="6"/>
      <c r="Q1056" s="6"/>
      <c r="R1056" s="6"/>
      <c r="S1056" s="6"/>
      <c r="T1056" s="6"/>
      <c r="U1056" s="6"/>
      <c r="X1056" s="25"/>
      <c r="Y1056" s="25"/>
      <c r="Z1056" s="25"/>
      <c r="AA1056" s="25"/>
      <c r="AB1056" s="25"/>
      <c r="AC1056" s="25"/>
      <c r="AD1056" s="25"/>
      <c r="AE1056" s="25"/>
    </row>
    <row r="1057" spans="1:31">
      <c r="A1057" s="6"/>
      <c r="B1057" s="6"/>
      <c r="C1057" s="6"/>
      <c r="D1057" s="6"/>
      <c r="E1057" s="6"/>
      <c r="F1057" s="6"/>
      <c r="G1057" s="6"/>
      <c r="H1057" s="6"/>
      <c r="I1057" s="6"/>
      <c r="J1057" s="6"/>
      <c r="K1057" s="6"/>
      <c r="L1057" s="6"/>
      <c r="M1057" s="6"/>
      <c r="N1057" s="6"/>
      <c r="O1057" s="6"/>
      <c r="P1057" s="6"/>
      <c r="Q1057" s="6"/>
      <c r="R1057" s="6"/>
      <c r="S1057" s="6"/>
      <c r="T1057" s="6"/>
      <c r="U1057" s="6"/>
      <c r="X1057" s="25"/>
      <c r="Y1057" s="25"/>
      <c r="Z1057" s="25"/>
      <c r="AA1057" s="25"/>
      <c r="AB1057" s="25"/>
      <c r="AC1057" s="25"/>
      <c r="AD1057" s="25"/>
      <c r="AE1057" s="25"/>
    </row>
    <row r="1058" spans="1:31">
      <c r="A1058" s="6"/>
      <c r="B1058" s="6"/>
      <c r="C1058" s="6"/>
      <c r="D1058" s="6"/>
      <c r="E1058" s="6"/>
      <c r="F1058" s="6"/>
      <c r="G1058" s="6"/>
      <c r="H1058" s="6"/>
      <c r="I1058" s="6"/>
      <c r="J1058" s="6"/>
      <c r="K1058" s="6"/>
      <c r="L1058" s="6"/>
      <c r="M1058" s="6"/>
      <c r="N1058" s="6"/>
      <c r="O1058" s="6"/>
      <c r="P1058" s="6"/>
      <c r="Q1058" s="6"/>
      <c r="R1058" s="6"/>
      <c r="S1058" s="6"/>
      <c r="T1058" s="6"/>
      <c r="U1058" s="6"/>
      <c r="X1058" s="25"/>
      <c r="Y1058" s="25"/>
      <c r="Z1058" s="25"/>
      <c r="AA1058" s="25"/>
      <c r="AB1058" s="25"/>
      <c r="AC1058" s="25"/>
      <c r="AD1058" s="25"/>
      <c r="AE1058" s="25"/>
    </row>
    <row r="1059" spans="1:31">
      <c r="A1059" s="6"/>
      <c r="B1059" s="6"/>
      <c r="C1059" s="6"/>
      <c r="D1059" s="6"/>
      <c r="E1059" s="6"/>
      <c r="F1059" s="6"/>
      <c r="G1059" s="6"/>
      <c r="H1059" s="6"/>
      <c r="I1059" s="6"/>
      <c r="J1059" s="6"/>
      <c r="K1059" s="6"/>
      <c r="L1059" s="6"/>
      <c r="M1059" s="6"/>
      <c r="N1059" s="6"/>
      <c r="O1059" s="6"/>
      <c r="P1059" s="6"/>
      <c r="Q1059" s="6"/>
      <c r="R1059" s="6"/>
      <c r="S1059" s="6"/>
      <c r="T1059" s="6"/>
      <c r="U1059" s="6"/>
      <c r="X1059" s="25" t="s">
        <v>270</v>
      </c>
      <c r="Y1059" s="25"/>
      <c r="Z1059" s="25"/>
      <c r="AA1059" s="25"/>
      <c r="AB1059" s="25"/>
      <c r="AC1059" s="25"/>
      <c r="AD1059" s="25"/>
      <c r="AE1059" s="25"/>
    </row>
    <row r="1060" spans="1:31">
      <c r="X1060" s="458" t="str">
        <f>IF(全体項目一覧_30!AN89="","",全体項目一覧_30!AN89)</f>
        <v/>
      </c>
      <c r="Y1060" s="25"/>
      <c r="Z1060" s="25"/>
      <c r="AA1060" s="25"/>
      <c r="AB1060" s="25"/>
      <c r="AC1060" s="25"/>
      <c r="AD1060" s="25"/>
      <c r="AE1060" s="25"/>
    </row>
    <row r="1061" spans="1:31">
      <c r="X1061" s="25"/>
      <c r="Y1061" s="25"/>
      <c r="Z1061" s="25"/>
      <c r="AA1061" s="25"/>
      <c r="AB1061" s="25"/>
      <c r="AC1061" s="25"/>
      <c r="AD1061" s="25"/>
      <c r="AE1061" s="25"/>
    </row>
    <row r="1062" spans="1:31">
      <c r="X1062" s="25"/>
      <c r="Y1062" s="25"/>
      <c r="Z1062" s="25"/>
      <c r="AA1062" s="25"/>
      <c r="AB1062" s="25"/>
      <c r="AC1062" s="25"/>
      <c r="AD1062" s="25"/>
      <c r="AE1062" s="25"/>
    </row>
    <row r="1063" spans="1:31">
      <c r="A1063" s="675"/>
      <c r="B1063" s="676"/>
      <c r="C1063" s="676"/>
      <c r="D1063" s="676"/>
      <c r="E1063" s="676"/>
      <c r="F1063" s="676"/>
      <c r="G1063" s="676"/>
      <c r="H1063" s="676"/>
      <c r="I1063" s="676"/>
      <c r="J1063" s="676"/>
      <c r="K1063" s="677"/>
      <c r="L1063" s="12" t="s">
        <v>18</v>
      </c>
      <c r="M1063" s="669" t="s">
        <v>29</v>
      </c>
      <c r="N1063" s="669"/>
      <c r="O1063" s="669"/>
      <c r="P1063" s="669"/>
      <c r="Q1063" s="669"/>
      <c r="R1063" s="669"/>
      <c r="S1063" s="669"/>
      <c r="T1063" s="670" t="s">
        <v>269</v>
      </c>
      <c r="U1063" s="670"/>
      <c r="X1063" s="12"/>
      <c r="Y1063" s="150"/>
      <c r="Z1063" s="150"/>
      <c r="AA1063" s="150"/>
      <c r="AB1063" s="150"/>
      <c r="AC1063" s="150"/>
      <c r="AD1063" s="150"/>
      <c r="AE1063" s="150"/>
    </row>
    <row r="1064" spans="1:31">
      <c r="A1064" s="678"/>
      <c r="B1064" s="679"/>
      <c r="C1064" s="679"/>
      <c r="D1064" s="679"/>
      <c r="E1064" s="679"/>
      <c r="F1064" s="679"/>
      <c r="G1064" s="679"/>
      <c r="H1064" s="679"/>
      <c r="I1064" s="679"/>
      <c r="J1064" s="679"/>
      <c r="K1064" s="680"/>
      <c r="L1064" s="12" t="s">
        <v>18</v>
      </c>
      <c r="M1064" s="665" t="s">
        <v>30</v>
      </c>
      <c r="N1064" s="665"/>
      <c r="O1064" s="665"/>
      <c r="P1064" s="665"/>
      <c r="Q1064" s="665"/>
      <c r="R1064" s="665"/>
      <c r="S1064" s="665"/>
      <c r="T1064" s="666" t="str">
        <f>X1060</f>
        <v/>
      </c>
      <c r="U1064" s="667"/>
      <c r="X1064" s="12"/>
      <c r="Y1064" s="151"/>
      <c r="Z1064" s="151"/>
      <c r="AA1064" s="151"/>
      <c r="AB1064" s="151"/>
      <c r="AC1064" s="151"/>
      <c r="AD1064" s="151"/>
      <c r="AE1064" s="151"/>
    </row>
    <row r="1065" spans="1:31" ht="14.25">
      <c r="A1065" s="691" t="str">
        <f>$A$40</f>
        <v>フォーマット作成者　：　Komuro Consulting Group　小室匡史</v>
      </c>
      <c r="B1065" s="691"/>
      <c r="C1065" s="691"/>
      <c r="D1065" s="691"/>
      <c r="E1065" s="691"/>
      <c r="F1065" s="691"/>
      <c r="G1065" s="691"/>
      <c r="H1065" s="691"/>
      <c r="I1065" s="691"/>
      <c r="J1065" s="691"/>
      <c r="K1065" s="691"/>
      <c r="L1065" s="411" t="s">
        <v>18</v>
      </c>
      <c r="M1065" s="668" t="s">
        <v>90</v>
      </c>
      <c r="N1065" s="668"/>
      <c r="O1065" s="668"/>
      <c r="P1065" s="668"/>
      <c r="Q1065" s="668"/>
      <c r="R1065" s="668"/>
      <c r="S1065" s="668"/>
      <c r="T1065" s="667"/>
      <c r="U1065" s="667"/>
      <c r="X1065" s="12"/>
      <c r="Y1065" s="152"/>
      <c r="Z1065" s="152"/>
      <c r="AA1065" s="152"/>
      <c r="AB1065" s="152"/>
      <c r="AC1065" s="152"/>
      <c r="AD1065" s="152"/>
      <c r="AE1065" s="152"/>
    </row>
    <row r="1067" spans="1:31" ht="30" customHeight="1">
      <c r="A1067" s="671" t="str">
        <f>$A$1</f>
        <v>●●チームバレーボール体力指数　レーダーチャート</v>
      </c>
      <c r="B1067" s="671"/>
      <c r="C1067" s="671"/>
      <c r="D1067" s="671"/>
      <c r="E1067" s="671"/>
      <c r="F1067" s="671"/>
      <c r="G1067" s="671"/>
      <c r="H1067" s="671"/>
      <c r="I1067" s="671"/>
      <c r="J1067" s="671"/>
      <c r="K1067" s="671"/>
      <c r="L1067" s="671"/>
      <c r="M1067" s="671"/>
      <c r="N1067" s="671"/>
      <c r="O1067" s="671"/>
      <c r="P1067" s="671"/>
      <c r="Q1067" s="671"/>
      <c r="R1067" s="671"/>
      <c r="S1067" s="671"/>
      <c r="T1067" s="671"/>
      <c r="U1067" s="671"/>
      <c r="X1067" s="25"/>
      <c r="Y1067" s="25"/>
      <c r="Z1067" s="25"/>
      <c r="AA1067" s="25"/>
      <c r="AB1067" s="25"/>
      <c r="AC1067" s="25"/>
      <c r="AD1067" s="25"/>
      <c r="AE1067" s="25"/>
    </row>
    <row r="1068" spans="1:31" ht="22.5" customHeight="1">
      <c r="A1068" s="10" t="s">
        <v>10</v>
      </c>
      <c r="B1068" s="672" t="str">
        <f>IF(表示変換!B32="","",表示変換!B32)</f>
        <v/>
      </c>
      <c r="C1068" s="672"/>
      <c r="D1068" s="9"/>
      <c r="E1068" s="10" t="s">
        <v>11</v>
      </c>
      <c r="F1068" s="673" t="str">
        <f>IF(表示変換!I32="","",表示変換!I32)</f>
        <v/>
      </c>
      <c r="G1068" s="673"/>
      <c r="H1068" s="13" t="s">
        <v>12</v>
      </c>
      <c r="I1068" s="14"/>
      <c r="J1068" s="13" t="s">
        <v>13</v>
      </c>
      <c r="K1068" s="673" t="str">
        <f>IF(表示変換!J32="","",表示変換!J32)</f>
        <v/>
      </c>
      <c r="L1068" s="673"/>
      <c r="M1068" s="10" t="s">
        <v>14</v>
      </c>
      <c r="N1068" s="6"/>
      <c r="O1068" s="672" t="s">
        <v>15</v>
      </c>
      <c r="P1068" s="672"/>
      <c r="Q1068" s="672" t="str">
        <f>IF(表示変換!H32="","",表示変換!H32)</f>
        <v/>
      </c>
      <c r="R1068" s="672"/>
      <c r="S1068" s="674" t="str">
        <f>IF(入力!$C$4="","",入力!$C$4)</f>
        <v>2016.01.01</v>
      </c>
      <c r="T1068" s="674"/>
      <c r="U1068" s="9" t="s">
        <v>84</v>
      </c>
      <c r="X1068" s="25"/>
      <c r="Y1068" s="25"/>
      <c r="Z1068" s="25"/>
      <c r="AA1068" s="25"/>
      <c r="AB1068" s="25"/>
      <c r="AC1068" s="25"/>
      <c r="AD1068" s="25"/>
      <c r="AE1068" s="25"/>
    </row>
    <row r="1069" spans="1:31" ht="12" customHeight="1">
      <c r="A1069" s="6"/>
      <c r="B1069" s="6"/>
      <c r="C1069" s="6"/>
      <c r="D1069" s="6"/>
      <c r="E1069" s="6"/>
      <c r="F1069" s="6"/>
      <c r="G1069" s="6"/>
      <c r="H1069" s="6"/>
      <c r="I1069" s="6"/>
      <c r="J1069" s="6"/>
      <c r="K1069" s="6"/>
      <c r="L1069" s="6"/>
      <c r="M1069" s="6"/>
      <c r="N1069" s="6"/>
      <c r="O1069" s="6"/>
      <c r="P1069" s="6"/>
      <c r="Q1069" s="6"/>
      <c r="R1069" s="6"/>
      <c r="S1069" s="6"/>
      <c r="T1069" s="6"/>
      <c r="U1069" s="6"/>
      <c r="X1069" s="25"/>
      <c r="Y1069" s="25"/>
      <c r="Z1069" s="25"/>
      <c r="AA1069" s="25"/>
      <c r="AB1069" s="25"/>
      <c r="AC1069" s="25"/>
      <c r="AD1069" s="25"/>
      <c r="AE1069" s="25"/>
    </row>
    <row r="1070" spans="1:31" ht="22.5" customHeight="1">
      <c r="A1070" s="685" t="s">
        <v>5</v>
      </c>
      <c r="B1070" s="688" t="s">
        <v>6</v>
      </c>
      <c r="C1070" s="692" t="s">
        <v>0</v>
      </c>
      <c r="D1070" s="683" t="s">
        <v>31</v>
      </c>
      <c r="E1070" s="684"/>
      <c r="F1070" s="683" t="s">
        <v>43</v>
      </c>
      <c r="G1070" s="684"/>
      <c r="H1070" s="683" t="s">
        <v>297</v>
      </c>
      <c r="I1070" s="684"/>
      <c r="J1070" s="683" t="s">
        <v>27</v>
      </c>
      <c r="K1070" s="684"/>
      <c r="L1070" s="681" t="s">
        <v>44</v>
      </c>
      <c r="M1070" s="682"/>
      <c r="N1070" s="681" t="s">
        <v>45</v>
      </c>
      <c r="O1070" s="682"/>
      <c r="P1070" s="681" t="s">
        <v>28</v>
      </c>
      <c r="Q1070" s="682"/>
      <c r="R1070" s="683" t="s">
        <v>32</v>
      </c>
      <c r="S1070" s="684"/>
      <c r="T1070" s="156" t="s">
        <v>1</v>
      </c>
      <c r="U1070" s="157" t="s">
        <v>2</v>
      </c>
      <c r="X1070" s="25"/>
      <c r="Y1070" s="25"/>
      <c r="Z1070" s="25"/>
      <c r="AA1070" s="25"/>
      <c r="AB1070" s="25"/>
      <c r="AC1070" s="25"/>
      <c r="AD1070" s="25"/>
      <c r="AE1070" s="25"/>
    </row>
    <row r="1071" spans="1:31">
      <c r="A1071" s="686"/>
      <c r="B1071" s="689"/>
      <c r="C1071" s="693"/>
      <c r="D1071" s="1" t="s">
        <v>3</v>
      </c>
      <c r="E1071" s="3" t="s">
        <v>4</v>
      </c>
      <c r="F1071" s="1" t="s">
        <v>3</v>
      </c>
      <c r="G1071" s="3" t="s">
        <v>4</v>
      </c>
      <c r="H1071" s="1" t="s">
        <v>3</v>
      </c>
      <c r="I1071" s="3" t="s">
        <v>4</v>
      </c>
      <c r="J1071" s="1" t="s">
        <v>3</v>
      </c>
      <c r="K1071" s="3" t="s">
        <v>4</v>
      </c>
      <c r="L1071" s="1" t="s">
        <v>3</v>
      </c>
      <c r="M1071" s="3" t="s">
        <v>4</v>
      </c>
      <c r="N1071" s="1" t="s">
        <v>3</v>
      </c>
      <c r="O1071" s="3" t="s">
        <v>4</v>
      </c>
      <c r="P1071" s="1" t="s">
        <v>3</v>
      </c>
      <c r="Q1071" s="3" t="s">
        <v>4</v>
      </c>
      <c r="R1071" s="1" t="s">
        <v>3</v>
      </c>
      <c r="S1071" s="3" t="s">
        <v>4</v>
      </c>
      <c r="T1071" s="7"/>
      <c r="U1071" s="8"/>
      <c r="X1071" s="25"/>
      <c r="Y1071" s="25"/>
      <c r="Z1071" s="25"/>
      <c r="AA1071" s="25"/>
      <c r="AB1071" s="25"/>
      <c r="AC1071" s="25"/>
      <c r="AD1071" s="25"/>
      <c r="AE1071" s="25"/>
    </row>
    <row r="1072" spans="1:31">
      <c r="A1072" s="687"/>
      <c r="B1072" s="690"/>
      <c r="C1072" s="694"/>
      <c r="D1072" s="2" t="str">
        <f>IF(表示変換!$N$5="","",表示変換!$N$5)</f>
        <v>sec</v>
      </c>
      <c r="E1072" s="4" t="s">
        <v>7</v>
      </c>
      <c r="F1072" s="2" t="str">
        <f>IF(表示変換!$O$5="","",表示変換!$O$5)</f>
        <v>sec</v>
      </c>
      <c r="G1072" s="4" t="s">
        <v>7</v>
      </c>
      <c r="H1072" s="2" t="str">
        <f>IF(表示変換!$P$5="","",表示変換!$P$5)</f>
        <v>m</v>
      </c>
      <c r="I1072" s="4" t="s">
        <v>7</v>
      </c>
      <c r="J1072" s="2" t="str">
        <f>IF(表示変換!$Q$5="","",表示変換!$Q$5)</f>
        <v>cm</v>
      </c>
      <c r="K1072" s="4" t="s">
        <v>7</v>
      </c>
      <c r="L1072" s="2" t="str">
        <f>IF(表示変換!$R$5="","",表示変換!$R$5)</f>
        <v>cm</v>
      </c>
      <c r="M1072" s="4" t="s">
        <v>7</v>
      </c>
      <c r="N1072" s="2" t="str">
        <f>IF(表示変換!$S$5="","",表示変換!$S$5)</f>
        <v>m</v>
      </c>
      <c r="O1072" s="4" t="s">
        <v>7</v>
      </c>
      <c r="P1072" s="2" t="str">
        <f>IF(表示変換!$T$5="","",表示変換!$T$5)</f>
        <v>回</v>
      </c>
      <c r="Q1072" s="4" t="s">
        <v>7</v>
      </c>
      <c r="R1072" s="2" t="str">
        <f>IF(表示変換!$U$5="","",表示変換!$U$5)</f>
        <v>m</v>
      </c>
      <c r="S1072" s="4" t="s">
        <v>7</v>
      </c>
      <c r="T1072" s="2" t="s">
        <v>8</v>
      </c>
      <c r="U1072" s="5" t="s">
        <v>9</v>
      </c>
      <c r="X1072" s="26" t="s">
        <v>16</v>
      </c>
      <c r="Y1072" s="26" t="s">
        <v>17</v>
      </c>
      <c r="Z1072" s="26" t="s">
        <v>276</v>
      </c>
      <c r="AA1072" s="26" t="s">
        <v>24</v>
      </c>
      <c r="AB1072" s="26" t="s">
        <v>59</v>
      </c>
      <c r="AC1072" s="26" t="s">
        <v>51</v>
      </c>
      <c r="AD1072" s="26" t="s">
        <v>62</v>
      </c>
      <c r="AE1072" s="11" t="s">
        <v>61</v>
      </c>
    </row>
    <row r="1073" spans="1:31">
      <c r="A1073" s="17" t="str">
        <f>IF(入力!$C$4="","",入力!$C$4)</f>
        <v>2016.01.01</v>
      </c>
      <c r="B1073" s="20">
        <f>IF(表示変換!A32="","",表示変換!A32)</f>
        <v>27</v>
      </c>
      <c r="C1073" s="18" t="str">
        <f>IF(表示変換!B32="","",表示変換!B32)</f>
        <v/>
      </c>
      <c r="D1073" s="21" t="str">
        <f>IF(特定項目一覧_30!G32="","",特定項目一覧_30!G32)</f>
        <v/>
      </c>
      <c r="E1073" s="27" t="str">
        <f>IF(特定項目一覧_30!H32="","",特定項目一覧_30!H32)</f>
        <v/>
      </c>
      <c r="F1073" s="21" t="str">
        <f>IF(特定項目一覧_30!I32="","",特定項目一覧_30!I32)</f>
        <v/>
      </c>
      <c r="G1073" s="22" t="str">
        <f>IF(特定項目一覧_30!J32="","",特定項目一覧_30!J32)</f>
        <v/>
      </c>
      <c r="H1073" s="29" t="str">
        <f>IF(特定項目一覧_30!K32="","",特定項目一覧_30!K32)</f>
        <v/>
      </c>
      <c r="I1073" s="27" t="str">
        <f>IF(特定項目一覧_30!L32="","",特定項目一覧_30!L32)</f>
        <v/>
      </c>
      <c r="J1073" s="20" t="str">
        <f>IF(特定項目一覧_30!M32="","",特定項目一覧_30!M32)</f>
        <v/>
      </c>
      <c r="K1073" s="22" t="str">
        <f>IF(特定項目一覧_30!N32="","",特定項目一覧_30!N32)</f>
        <v/>
      </c>
      <c r="L1073" s="28" t="str">
        <f>IF(特定項目一覧_30!O32="","",特定項目一覧_30!O32)</f>
        <v/>
      </c>
      <c r="M1073" s="27" t="str">
        <f>IF(特定項目一覧_30!P32="","",特定項目一覧_30!P32)</f>
        <v/>
      </c>
      <c r="N1073" s="21" t="str">
        <f>IF(特定項目一覧_30!Q32="","",特定項目一覧_30!Q32)</f>
        <v/>
      </c>
      <c r="O1073" s="22" t="str">
        <f>IF(特定項目一覧_30!R32="","",特定項目一覧_30!R32)</f>
        <v/>
      </c>
      <c r="P1073" s="28" t="str">
        <f>IF(特定項目一覧_30!S32="","",特定項目一覧_30!S32)</f>
        <v/>
      </c>
      <c r="Q1073" s="27" t="str">
        <f>IF(特定項目一覧_30!T32="","",特定項目一覧_30!T32)</f>
        <v/>
      </c>
      <c r="R1073" s="20" t="str">
        <f>IF(特定項目一覧_30!U32="","",特定項目一覧_30!U32)</f>
        <v/>
      </c>
      <c r="S1073" s="22" t="str">
        <f>IF(特定項目一覧_30!V32="","",特定項目一覧_30!V32)</f>
        <v/>
      </c>
      <c r="T1073" s="28" t="str">
        <f>IF(特定項目一覧_30!W32="","",特定項目一覧_30!W32)</f>
        <v/>
      </c>
      <c r="U1073" s="22" t="str">
        <f>IF(特定項目一覧_30!X32="","",特定項目一覧_30!X32)</f>
        <v/>
      </c>
      <c r="W1073" s="19" t="str">
        <f>IF(入力!$C$4="","",入力!$C$4)</f>
        <v>2016.01.01</v>
      </c>
      <c r="X1073" s="30" t="str">
        <f>E1073</f>
        <v/>
      </c>
      <c r="Y1073" s="30" t="str">
        <f>G1073</f>
        <v/>
      </c>
      <c r="Z1073" s="30" t="str">
        <f>I1073</f>
        <v/>
      </c>
      <c r="AA1073" s="30" t="str">
        <f>K1073</f>
        <v/>
      </c>
      <c r="AB1073" s="30" t="str">
        <f>M1073</f>
        <v/>
      </c>
      <c r="AC1073" s="30" t="str">
        <f>O1073</f>
        <v/>
      </c>
      <c r="AD1073" s="30" t="str">
        <f>Q1073</f>
        <v/>
      </c>
      <c r="AE1073" s="30" t="str">
        <f>S1073</f>
        <v/>
      </c>
    </row>
    <row r="1074" spans="1:31">
      <c r="A1074" s="66"/>
      <c r="B1074" s="67"/>
      <c r="C1074" s="68"/>
      <c r="D1074" s="69"/>
      <c r="E1074" s="70"/>
      <c r="F1074" s="71"/>
      <c r="G1074" s="72"/>
      <c r="H1074" s="73"/>
      <c r="I1074" s="70"/>
      <c r="J1074" s="71"/>
      <c r="K1074" s="72"/>
      <c r="L1074" s="69"/>
      <c r="M1074" s="70"/>
      <c r="N1074" s="71"/>
      <c r="O1074" s="72"/>
      <c r="P1074" s="69"/>
      <c r="Q1074" s="70"/>
      <c r="R1074" s="67"/>
      <c r="S1074" s="72"/>
      <c r="T1074" s="73"/>
      <c r="U1074" s="72"/>
      <c r="W1074" s="19"/>
      <c r="X1074" s="23"/>
      <c r="Y1074" s="23"/>
      <c r="Z1074" s="23"/>
      <c r="AA1074" s="23"/>
      <c r="AB1074" s="23"/>
      <c r="AC1074" s="23"/>
      <c r="AD1074" s="23"/>
      <c r="AE1074" s="23"/>
    </row>
    <row r="1075" spans="1:31">
      <c r="A1075" s="74"/>
      <c r="B1075" s="67"/>
      <c r="C1075" s="72"/>
      <c r="D1075" s="71"/>
      <c r="E1075" s="72"/>
      <c r="F1075" s="71"/>
      <c r="G1075" s="72"/>
      <c r="H1075" s="67"/>
      <c r="I1075" s="72"/>
      <c r="J1075" s="71"/>
      <c r="K1075" s="72"/>
      <c r="L1075" s="71"/>
      <c r="M1075" s="72"/>
      <c r="N1075" s="71"/>
      <c r="O1075" s="72"/>
      <c r="P1075" s="71"/>
      <c r="Q1075" s="72"/>
      <c r="R1075" s="67"/>
      <c r="S1075" s="72"/>
      <c r="T1075" s="67"/>
      <c r="U1075" s="72"/>
      <c r="W1075" s="19"/>
      <c r="X1075" s="23"/>
      <c r="Y1075" s="23"/>
      <c r="Z1075" s="23"/>
      <c r="AA1075" s="23"/>
      <c r="AB1075" s="23"/>
      <c r="AC1075" s="23"/>
      <c r="AD1075" s="23"/>
      <c r="AE1075" s="23"/>
    </row>
    <row r="1076" spans="1:31">
      <c r="A1076" s="74"/>
      <c r="B1076" s="75"/>
      <c r="C1076" s="76"/>
      <c r="D1076" s="71"/>
      <c r="E1076" s="70"/>
      <c r="F1076" s="71"/>
      <c r="G1076" s="72"/>
      <c r="H1076" s="73"/>
      <c r="I1076" s="70"/>
      <c r="J1076" s="71"/>
      <c r="K1076" s="72"/>
      <c r="L1076" s="69"/>
      <c r="M1076" s="70"/>
      <c r="N1076" s="71"/>
      <c r="O1076" s="72"/>
      <c r="P1076" s="69"/>
      <c r="Q1076" s="70"/>
      <c r="R1076" s="67"/>
      <c r="S1076" s="72"/>
      <c r="T1076" s="73"/>
      <c r="U1076" s="72"/>
      <c r="X1076" s="25"/>
      <c r="Y1076" s="25"/>
      <c r="Z1076" s="25"/>
      <c r="AA1076" s="25"/>
      <c r="AB1076" s="25"/>
      <c r="AC1076" s="25"/>
      <c r="AD1076" s="25"/>
      <c r="AE1076" s="25"/>
    </row>
    <row r="1077" spans="1:31">
      <c r="A1077" s="15"/>
      <c r="B1077" s="15"/>
      <c r="C1077" s="15"/>
      <c r="D1077" s="15"/>
      <c r="E1077" s="15"/>
      <c r="F1077" s="15"/>
      <c r="G1077" s="15"/>
      <c r="H1077" s="15"/>
      <c r="I1077" s="15"/>
      <c r="J1077" s="15"/>
      <c r="K1077" s="15"/>
      <c r="L1077" s="15"/>
      <c r="M1077" s="15"/>
      <c r="N1077" s="15"/>
      <c r="O1077" s="15"/>
      <c r="P1077" s="15"/>
      <c r="Q1077" s="15"/>
      <c r="R1077" s="15"/>
      <c r="S1077" s="15"/>
      <c r="T1077" s="15"/>
      <c r="U1077" s="15"/>
      <c r="X1077" s="25"/>
      <c r="Y1077" s="25"/>
      <c r="Z1077" s="25"/>
      <c r="AA1077" s="25"/>
      <c r="AB1077" s="25"/>
      <c r="AC1077" s="25"/>
      <c r="AD1077" s="25"/>
      <c r="AE1077" s="25"/>
    </row>
    <row r="1078" spans="1:31">
      <c r="A1078" s="6"/>
      <c r="B1078" s="6"/>
      <c r="C1078" s="6"/>
      <c r="D1078" s="6"/>
      <c r="E1078" s="6"/>
      <c r="F1078" s="6"/>
      <c r="G1078" s="6"/>
      <c r="H1078" s="6"/>
      <c r="I1078" s="6"/>
      <c r="J1078" s="6"/>
      <c r="K1078" s="6"/>
      <c r="L1078" s="6"/>
      <c r="M1078" s="6"/>
      <c r="N1078" s="6"/>
      <c r="O1078" s="6"/>
      <c r="P1078" s="6"/>
      <c r="Q1078" s="6"/>
      <c r="R1078" s="6"/>
      <c r="S1078" s="6"/>
      <c r="T1078" s="6"/>
      <c r="U1078" s="6"/>
      <c r="X1078" s="25"/>
      <c r="Y1078" s="25"/>
      <c r="Z1078" s="25"/>
      <c r="AA1078" s="25"/>
      <c r="AB1078" s="25"/>
      <c r="AC1078" s="25"/>
      <c r="AD1078" s="25"/>
      <c r="AE1078" s="25"/>
    </row>
    <row r="1079" spans="1:31">
      <c r="A1079" s="6"/>
      <c r="B1079" s="6"/>
      <c r="C1079" s="6"/>
      <c r="D1079" s="6"/>
      <c r="E1079" s="6"/>
      <c r="F1079" s="6"/>
      <c r="G1079" s="6"/>
      <c r="H1079" s="6"/>
      <c r="I1079" s="6"/>
      <c r="J1079" s="6"/>
      <c r="K1079" s="6"/>
      <c r="L1079" s="6"/>
      <c r="M1079" s="6"/>
      <c r="N1079" s="6"/>
      <c r="O1079" s="6"/>
      <c r="P1079" s="6"/>
      <c r="Q1079" s="6"/>
      <c r="R1079" s="6"/>
      <c r="S1079" s="6"/>
      <c r="T1079" s="6"/>
      <c r="U1079" s="6"/>
      <c r="X1079" s="25"/>
      <c r="Y1079" s="25"/>
      <c r="Z1079" s="25"/>
      <c r="AA1079" s="25"/>
      <c r="AB1079" s="25"/>
      <c r="AC1079" s="25"/>
      <c r="AD1079" s="25"/>
      <c r="AE1079" s="25"/>
    </row>
    <row r="1080" spans="1:31">
      <c r="A1080" s="6"/>
      <c r="B1080" s="6"/>
      <c r="C1080" s="6"/>
      <c r="D1080" s="6"/>
      <c r="E1080" s="6"/>
      <c r="F1080" s="6"/>
      <c r="G1080" s="6"/>
      <c r="H1080" s="6"/>
      <c r="I1080" s="6"/>
      <c r="J1080" s="6"/>
      <c r="K1080" s="6"/>
      <c r="L1080" s="6"/>
      <c r="M1080" s="16"/>
      <c r="N1080" s="6"/>
      <c r="O1080" s="6"/>
      <c r="P1080" s="6"/>
      <c r="Q1080" s="6"/>
      <c r="R1080" s="6"/>
      <c r="S1080" s="6"/>
      <c r="T1080" s="6"/>
      <c r="U1080" s="6"/>
      <c r="X1080" s="25"/>
      <c r="Y1080" s="25"/>
      <c r="Z1080" s="25"/>
      <c r="AA1080" s="25"/>
      <c r="AB1080" s="25"/>
      <c r="AC1080" s="25"/>
      <c r="AD1080" s="25"/>
      <c r="AE1080" s="25"/>
    </row>
    <row r="1081" spans="1:31">
      <c r="A1081" s="6"/>
      <c r="B1081" s="6"/>
      <c r="C1081" s="6"/>
      <c r="D1081" s="6"/>
      <c r="E1081" s="6"/>
      <c r="F1081" s="6"/>
      <c r="G1081" s="6"/>
      <c r="H1081" s="6"/>
      <c r="I1081" s="6"/>
      <c r="J1081" s="6"/>
      <c r="K1081" s="6"/>
      <c r="L1081" s="6"/>
      <c r="M1081" s="6"/>
      <c r="N1081" s="6"/>
      <c r="O1081" s="6"/>
      <c r="P1081" s="6"/>
      <c r="Q1081" s="6"/>
      <c r="R1081" s="6"/>
      <c r="S1081" s="6"/>
      <c r="T1081" s="6"/>
      <c r="U1081" s="6"/>
      <c r="X1081" s="25"/>
      <c r="Y1081" s="25"/>
      <c r="Z1081" s="25"/>
      <c r="AA1081" s="25"/>
      <c r="AB1081" s="25"/>
      <c r="AC1081" s="25"/>
      <c r="AD1081" s="25"/>
      <c r="AE1081" s="25"/>
    </row>
    <row r="1082" spans="1:31">
      <c r="A1082" s="6"/>
      <c r="B1082" s="6"/>
      <c r="C1082" s="6"/>
      <c r="D1082" s="6"/>
      <c r="E1082" s="6"/>
      <c r="F1082" s="6"/>
      <c r="G1082" s="6"/>
      <c r="H1082" s="6"/>
      <c r="I1082" s="6"/>
      <c r="J1082" s="6"/>
      <c r="K1082" s="6"/>
      <c r="L1082" s="6"/>
      <c r="M1082" s="6"/>
      <c r="N1082" s="6"/>
      <c r="O1082" s="6"/>
      <c r="P1082" s="6"/>
      <c r="Q1082" s="6"/>
      <c r="R1082" s="6"/>
      <c r="S1082" s="6"/>
      <c r="T1082" s="6"/>
      <c r="U1082" s="6"/>
      <c r="X1082" s="25"/>
      <c r="Y1082" s="25"/>
      <c r="Z1082" s="25"/>
      <c r="AA1082" s="25"/>
      <c r="AB1082" s="25"/>
      <c r="AC1082" s="25"/>
      <c r="AD1082" s="25"/>
      <c r="AE1082" s="25"/>
    </row>
    <row r="1083" spans="1:31">
      <c r="A1083" s="6"/>
      <c r="B1083" s="6"/>
      <c r="C1083" s="6"/>
      <c r="D1083" s="6"/>
      <c r="E1083" s="6"/>
      <c r="F1083" s="6"/>
      <c r="G1083" s="6"/>
      <c r="H1083" s="6"/>
      <c r="I1083" s="6"/>
      <c r="J1083" s="6"/>
      <c r="K1083" s="6"/>
      <c r="L1083" s="6"/>
      <c r="M1083" s="6"/>
      <c r="N1083" s="6"/>
      <c r="O1083" s="6"/>
      <c r="P1083" s="6"/>
      <c r="Q1083" s="6"/>
      <c r="R1083" s="6"/>
      <c r="S1083" s="6"/>
      <c r="T1083" s="6"/>
      <c r="U1083" s="6"/>
      <c r="X1083" s="25"/>
      <c r="Y1083" s="25"/>
      <c r="Z1083" s="25"/>
      <c r="AA1083" s="25"/>
      <c r="AB1083" s="25"/>
      <c r="AC1083" s="25"/>
      <c r="AD1083" s="25"/>
      <c r="AE1083" s="25"/>
    </row>
    <row r="1084" spans="1:31">
      <c r="A1084" s="6"/>
      <c r="B1084" s="6"/>
      <c r="C1084" s="6"/>
      <c r="D1084" s="6"/>
      <c r="E1084" s="6"/>
      <c r="F1084" s="6"/>
      <c r="G1084" s="6"/>
      <c r="H1084" s="6"/>
      <c r="I1084" s="6"/>
      <c r="J1084" s="6"/>
      <c r="K1084" s="6"/>
      <c r="L1084" s="6"/>
      <c r="M1084" s="6"/>
      <c r="N1084" s="6"/>
      <c r="O1084" s="6"/>
      <c r="P1084" s="6"/>
      <c r="Q1084" s="6"/>
      <c r="R1084" s="6"/>
      <c r="S1084" s="6"/>
      <c r="T1084" s="6"/>
      <c r="U1084" s="6"/>
      <c r="X1084" s="25"/>
      <c r="Y1084" s="25"/>
      <c r="Z1084" s="25"/>
      <c r="AA1084" s="25"/>
      <c r="AB1084" s="25"/>
      <c r="AC1084" s="25"/>
      <c r="AD1084" s="25"/>
      <c r="AE1084" s="25"/>
    </row>
    <row r="1085" spans="1:31">
      <c r="A1085" s="6"/>
      <c r="B1085" s="6"/>
      <c r="C1085" s="6"/>
      <c r="D1085" s="6"/>
      <c r="E1085" s="6"/>
      <c r="F1085" s="6"/>
      <c r="G1085" s="6"/>
      <c r="H1085" s="6"/>
      <c r="I1085" s="6"/>
      <c r="J1085" s="6"/>
      <c r="K1085" s="6"/>
      <c r="L1085" s="6"/>
      <c r="M1085" s="6"/>
      <c r="N1085" s="6"/>
      <c r="O1085" s="6"/>
      <c r="P1085" s="6"/>
      <c r="Q1085" s="6"/>
      <c r="R1085" s="6"/>
      <c r="S1085" s="6"/>
      <c r="T1085" s="6"/>
      <c r="U1085" s="6"/>
      <c r="X1085" s="25"/>
      <c r="Y1085" s="25"/>
      <c r="Z1085" s="25"/>
      <c r="AA1085" s="25"/>
      <c r="AB1085" s="25"/>
      <c r="AC1085" s="25"/>
      <c r="AD1085" s="25"/>
      <c r="AE1085" s="25"/>
    </row>
    <row r="1086" spans="1:31">
      <c r="A1086" s="6"/>
      <c r="B1086" s="6"/>
      <c r="C1086" s="6"/>
      <c r="D1086" s="6"/>
      <c r="E1086" s="6"/>
      <c r="F1086" s="6"/>
      <c r="G1086" s="6"/>
      <c r="H1086" s="6"/>
      <c r="I1086" s="6"/>
      <c r="J1086" s="6"/>
      <c r="K1086" s="6"/>
      <c r="L1086" s="6"/>
      <c r="M1086" s="6"/>
      <c r="N1086" s="6"/>
      <c r="O1086" s="6"/>
      <c r="P1086" s="6"/>
      <c r="Q1086" s="6"/>
      <c r="R1086" s="6"/>
      <c r="S1086" s="6"/>
      <c r="T1086" s="6"/>
      <c r="U1086" s="6"/>
      <c r="X1086" s="12" t="s">
        <v>21</v>
      </c>
      <c r="Y1086" s="12" t="s">
        <v>78</v>
      </c>
      <c r="Z1086" s="12" t="s">
        <v>22</v>
      </c>
      <c r="AA1086" s="25"/>
      <c r="AB1086" s="25"/>
      <c r="AC1086" s="25"/>
      <c r="AD1086" s="25"/>
      <c r="AE1086" s="25"/>
    </row>
    <row r="1087" spans="1:31">
      <c r="A1087" s="6"/>
      <c r="B1087" s="6"/>
      <c r="C1087" s="6"/>
      <c r="D1087" s="6"/>
      <c r="E1087" s="6"/>
      <c r="F1087" s="6"/>
      <c r="G1087" s="6"/>
      <c r="H1087" s="6"/>
      <c r="I1087" s="6"/>
      <c r="J1087" s="6"/>
      <c r="K1087" s="6"/>
      <c r="L1087" s="6"/>
      <c r="M1087" s="6"/>
      <c r="N1087" s="6"/>
      <c r="O1087" s="6"/>
      <c r="P1087" s="6"/>
      <c r="Q1087" s="6"/>
      <c r="R1087" s="6"/>
      <c r="S1087" s="6"/>
      <c r="T1087" s="6"/>
      <c r="U1087" s="6"/>
      <c r="W1087" s="19" t="str">
        <f>IF(入力!$C$4="","",入力!$C$4)</f>
        <v>2016.01.01</v>
      </c>
      <c r="X1087" s="24" t="str">
        <f>IF(特定項目一覧_30!AL32="","",特定項目一覧_30!AL32)</f>
        <v/>
      </c>
      <c r="Y1087" s="31" t="str">
        <f>IF(特定項目一覧_30!AK32="","",特定項目一覧_30!AK32)</f>
        <v/>
      </c>
      <c r="Z1087" s="32" t="str">
        <f>IF(特定項目一覧_30!AM32="","",特定項目一覧_30!AM32)</f>
        <v/>
      </c>
      <c r="AA1087" s="25"/>
      <c r="AB1087" s="25"/>
      <c r="AC1087" s="25"/>
      <c r="AD1087" s="25"/>
      <c r="AE1087" s="25"/>
    </row>
    <row r="1088" spans="1:31">
      <c r="A1088" s="6"/>
      <c r="B1088" s="6"/>
      <c r="C1088" s="6"/>
      <c r="D1088" s="6"/>
      <c r="E1088" s="6"/>
      <c r="F1088" s="6"/>
      <c r="G1088" s="6"/>
      <c r="H1088" s="6"/>
      <c r="I1088" s="6"/>
      <c r="J1088" s="6"/>
      <c r="K1088" s="6"/>
      <c r="L1088" s="6"/>
      <c r="M1088" s="6"/>
      <c r="N1088" s="6"/>
      <c r="O1088" s="6"/>
      <c r="P1088" s="6"/>
      <c r="Q1088" s="6"/>
      <c r="R1088" s="6"/>
      <c r="S1088" s="6"/>
      <c r="T1088" s="6"/>
      <c r="U1088" s="6"/>
      <c r="W1088" s="19"/>
      <c r="X1088" s="24"/>
      <c r="Y1088" s="24"/>
      <c r="Z1088" s="24"/>
      <c r="AA1088" s="25"/>
      <c r="AB1088" s="25"/>
      <c r="AC1088" s="25"/>
      <c r="AD1088" s="25"/>
      <c r="AE1088" s="25"/>
    </row>
    <row r="1089" spans="1:31">
      <c r="A1089" s="6"/>
      <c r="B1089" s="6"/>
      <c r="C1089" s="6"/>
      <c r="D1089" s="6"/>
      <c r="E1089" s="6"/>
      <c r="F1089" s="6"/>
      <c r="G1089" s="6"/>
      <c r="H1089" s="6"/>
      <c r="I1089" s="6"/>
      <c r="J1089" s="6"/>
      <c r="K1089" s="6"/>
      <c r="L1089" s="6"/>
      <c r="M1089" s="6"/>
      <c r="N1089" s="6"/>
      <c r="O1089" s="6"/>
      <c r="P1089" s="6"/>
      <c r="Q1089" s="6"/>
      <c r="R1089" s="6"/>
      <c r="S1089" s="6"/>
      <c r="T1089" s="6"/>
      <c r="U1089" s="6"/>
      <c r="W1089" s="19"/>
      <c r="X1089" s="34"/>
      <c r="Y1089" s="34"/>
      <c r="Z1089" s="35"/>
      <c r="AA1089" s="25"/>
      <c r="AB1089" s="25"/>
      <c r="AC1089" s="25"/>
      <c r="AD1089" s="25"/>
      <c r="AE1089" s="25"/>
    </row>
    <row r="1090" spans="1:31">
      <c r="A1090" s="6"/>
      <c r="B1090" s="6"/>
      <c r="C1090" s="6"/>
      <c r="D1090" s="6"/>
      <c r="E1090" s="6"/>
      <c r="F1090" s="6"/>
      <c r="G1090" s="6"/>
      <c r="H1090" s="6"/>
      <c r="I1090" s="6"/>
      <c r="J1090" s="6"/>
      <c r="K1090" s="6"/>
      <c r="L1090" s="6"/>
      <c r="M1090" s="6"/>
      <c r="N1090" s="6"/>
      <c r="O1090" s="6"/>
      <c r="P1090" s="6"/>
      <c r="Q1090" s="6"/>
      <c r="R1090" s="6"/>
      <c r="S1090" s="6"/>
      <c r="T1090" s="6"/>
      <c r="U1090" s="6"/>
      <c r="X1090" s="25"/>
      <c r="Y1090" s="25"/>
      <c r="Z1090" s="25"/>
      <c r="AA1090" s="25"/>
      <c r="AB1090" s="25"/>
      <c r="AC1090" s="25"/>
      <c r="AD1090" s="25"/>
      <c r="AE1090" s="25"/>
    </row>
    <row r="1091" spans="1:31">
      <c r="A1091" s="6"/>
      <c r="B1091" s="6"/>
      <c r="C1091" s="6"/>
      <c r="D1091" s="6"/>
      <c r="E1091" s="6"/>
      <c r="F1091" s="6"/>
      <c r="G1091" s="6"/>
      <c r="H1091" s="6"/>
      <c r="I1091" s="6"/>
      <c r="J1091" s="6"/>
      <c r="K1091" s="6"/>
      <c r="L1091" s="6"/>
      <c r="M1091" s="6"/>
      <c r="N1091" s="6"/>
      <c r="O1091" s="6"/>
      <c r="P1091" s="6"/>
      <c r="Q1091" s="6"/>
      <c r="R1091" s="6"/>
      <c r="S1091" s="6"/>
      <c r="T1091" s="6"/>
      <c r="U1091" s="6"/>
      <c r="X1091" s="25"/>
      <c r="Y1091" s="25"/>
      <c r="Z1091" s="25"/>
      <c r="AA1091" s="25"/>
      <c r="AB1091" s="25"/>
      <c r="AC1091" s="25"/>
      <c r="AD1091" s="25"/>
      <c r="AE1091" s="25"/>
    </row>
    <row r="1092" spans="1:31">
      <c r="A1092" s="6"/>
      <c r="B1092" s="6"/>
      <c r="C1092" s="6"/>
      <c r="D1092" s="6"/>
      <c r="E1092" s="6"/>
      <c r="F1092" s="6"/>
      <c r="G1092" s="6"/>
      <c r="H1092" s="6"/>
      <c r="I1092" s="6"/>
      <c r="J1092" s="6"/>
      <c r="K1092" s="6"/>
      <c r="L1092" s="6"/>
      <c r="M1092" s="6"/>
      <c r="N1092" s="6"/>
      <c r="O1092" s="6"/>
      <c r="P1092" s="6"/>
      <c r="Q1092" s="6"/>
      <c r="R1092" s="6"/>
      <c r="S1092" s="6"/>
      <c r="T1092" s="6"/>
      <c r="U1092" s="6"/>
      <c r="X1092" s="25"/>
      <c r="Y1092" s="25"/>
      <c r="Z1092" s="25"/>
      <c r="AA1092" s="25"/>
      <c r="AB1092" s="25"/>
      <c r="AC1092" s="25"/>
      <c r="AD1092" s="25"/>
      <c r="AE1092" s="25"/>
    </row>
    <row r="1093" spans="1:31">
      <c r="A1093" s="6"/>
      <c r="B1093" s="6"/>
      <c r="C1093" s="6"/>
      <c r="D1093" s="6"/>
      <c r="E1093" s="6"/>
      <c r="F1093" s="6"/>
      <c r="G1093" s="6"/>
      <c r="H1093" s="6"/>
      <c r="I1093" s="6"/>
      <c r="J1093" s="6"/>
      <c r="K1093" s="6"/>
      <c r="L1093" s="6"/>
      <c r="M1093" s="6"/>
      <c r="N1093" s="6"/>
      <c r="O1093" s="6"/>
      <c r="P1093" s="6"/>
      <c r="Q1093" s="6"/>
      <c r="R1093" s="6"/>
      <c r="S1093" s="6"/>
      <c r="T1093" s="6"/>
      <c r="U1093" s="6"/>
      <c r="X1093" s="25"/>
      <c r="Y1093" s="25"/>
      <c r="Z1093" s="25"/>
      <c r="AA1093" s="25"/>
      <c r="AB1093" s="25"/>
      <c r="AC1093" s="25"/>
      <c r="AD1093" s="25"/>
      <c r="AE1093" s="25"/>
    </row>
    <row r="1094" spans="1:31">
      <c r="A1094" s="6"/>
      <c r="B1094" s="6"/>
      <c r="C1094" s="6"/>
      <c r="D1094" s="6"/>
      <c r="E1094" s="6"/>
      <c r="F1094" s="6"/>
      <c r="G1094" s="6"/>
      <c r="H1094" s="6"/>
      <c r="I1094" s="6"/>
      <c r="J1094" s="6"/>
      <c r="K1094" s="6"/>
      <c r="L1094" s="6"/>
      <c r="M1094" s="6"/>
      <c r="N1094" s="6"/>
      <c r="O1094" s="6"/>
      <c r="P1094" s="6"/>
      <c r="Q1094" s="6"/>
      <c r="R1094" s="6"/>
      <c r="S1094" s="6"/>
      <c r="T1094" s="6"/>
      <c r="U1094" s="6"/>
      <c r="X1094" s="25"/>
      <c r="Y1094" s="25"/>
      <c r="Z1094" s="25"/>
      <c r="AA1094" s="25"/>
      <c r="AB1094" s="25"/>
      <c r="AC1094" s="25"/>
      <c r="AD1094" s="25"/>
      <c r="AE1094" s="25"/>
    </row>
    <row r="1095" spans="1:31">
      <c r="A1095" s="6"/>
      <c r="B1095" s="6"/>
      <c r="C1095" s="6"/>
      <c r="D1095" s="6"/>
      <c r="E1095" s="6"/>
      <c r="F1095" s="6"/>
      <c r="G1095" s="6"/>
      <c r="H1095" s="6"/>
      <c r="I1095" s="6"/>
      <c r="J1095" s="6"/>
      <c r="K1095" s="6"/>
      <c r="L1095" s="6"/>
      <c r="M1095" s="6"/>
      <c r="N1095" s="6"/>
      <c r="O1095" s="6"/>
      <c r="P1095" s="6"/>
      <c r="Q1095" s="6"/>
      <c r="R1095" s="6"/>
      <c r="S1095" s="6"/>
      <c r="T1095" s="6"/>
      <c r="U1095" s="6"/>
      <c r="X1095" s="25"/>
      <c r="Y1095" s="25"/>
      <c r="Z1095" s="25"/>
      <c r="AA1095" s="25"/>
      <c r="AB1095" s="25"/>
      <c r="AC1095" s="25"/>
      <c r="AD1095" s="25"/>
      <c r="AE1095" s="25"/>
    </row>
    <row r="1096" spans="1:31">
      <c r="A1096" s="6"/>
      <c r="B1096" s="6"/>
      <c r="C1096" s="6"/>
      <c r="D1096" s="6"/>
      <c r="E1096" s="6"/>
      <c r="F1096" s="6"/>
      <c r="G1096" s="6"/>
      <c r="H1096" s="6"/>
      <c r="I1096" s="6"/>
      <c r="J1096" s="6"/>
      <c r="K1096" s="6"/>
      <c r="L1096" s="6"/>
      <c r="M1096" s="6"/>
      <c r="N1096" s="6"/>
      <c r="O1096" s="6"/>
      <c r="P1096" s="6"/>
      <c r="Q1096" s="6"/>
      <c r="R1096" s="6"/>
      <c r="S1096" s="6"/>
      <c r="T1096" s="6"/>
      <c r="U1096" s="6"/>
      <c r="X1096" s="25"/>
      <c r="Y1096" s="25"/>
      <c r="Z1096" s="25"/>
      <c r="AA1096" s="25"/>
      <c r="AB1096" s="25"/>
      <c r="AC1096" s="25"/>
      <c r="AD1096" s="25"/>
      <c r="AE1096" s="25"/>
    </row>
    <row r="1097" spans="1:31">
      <c r="A1097" s="6"/>
      <c r="B1097" s="6"/>
      <c r="C1097" s="6"/>
      <c r="D1097" s="6"/>
      <c r="E1097" s="6"/>
      <c r="F1097" s="6"/>
      <c r="G1097" s="6"/>
      <c r="H1097" s="6"/>
      <c r="I1097" s="6"/>
      <c r="J1097" s="6"/>
      <c r="K1097" s="6"/>
      <c r="L1097" s="6"/>
      <c r="M1097" s="6"/>
      <c r="N1097" s="6"/>
      <c r="O1097" s="6"/>
      <c r="P1097" s="6"/>
      <c r="Q1097" s="6"/>
      <c r="R1097" s="6"/>
      <c r="S1097" s="6"/>
      <c r="T1097" s="6"/>
      <c r="U1097" s="6"/>
      <c r="X1097" s="25"/>
      <c r="Y1097" s="25"/>
      <c r="Z1097" s="25"/>
      <c r="AA1097" s="25"/>
      <c r="AB1097" s="25"/>
      <c r="AC1097" s="25"/>
      <c r="AD1097" s="25"/>
      <c r="AE1097" s="25"/>
    </row>
    <row r="1098" spans="1:31">
      <c r="A1098" s="6"/>
      <c r="B1098" s="6"/>
      <c r="C1098" s="6"/>
      <c r="D1098" s="6"/>
      <c r="E1098" s="6"/>
      <c r="F1098" s="6"/>
      <c r="G1098" s="6"/>
      <c r="H1098" s="6"/>
      <c r="I1098" s="6"/>
      <c r="J1098" s="6"/>
      <c r="K1098" s="6"/>
      <c r="L1098" s="6"/>
      <c r="M1098" s="6"/>
      <c r="N1098" s="6"/>
      <c r="O1098" s="6"/>
      <c r="P1098" s="6"/>
      <c r="Q1098" s="6"/>
      <c r="R1098" s="6"/>
      <c r="S1098" s="6"/>
      <c r="T1098" s="6"/>
      <c r="U1098" s="6"/>
      <c r="X1098" s="25"/>
      <c r="Y1098" s="25"/>
      <c r="Z1098" s="25"/>
      <c r="AA1098" s="25"/>
      <c r="AB1098" s="25"/>
      <c r="AC1098" s="25"/>
      <c r="AD1098" s="25"/>
      <c r="AE1098" s="25"/>
    </row>
    <row r="1099" spans="1:31">
      <c r="A1099" s="6"/>
      <c r="B1099" s="6"/>
      <c r="C1099" s="6"/>
      <c r="D1099" s="6"/>
      <c r="E1099" s="6"/>
      <c r="F1099" s="6"/>
      <c r="G1099" s="6"/>
      <c r="H1099" s="6"/>
      <c r="I1099" s="6"/>
      <c r="J1099" s="6"/>
      <c r="K1099" s="6"/>
      <c r="L1099" s="6"/>
      <c r="M1099" s="6"/>
      <c r="N1099" s="6"/>
      <c r="O1099" s="6"/>
      <c r="P1099" s="6"/>
      <c r="Q1099" s="6"/>
      <c r="R1099" s="6"/>
      <c r="S1099" s="6"/>
      <c r="T1099" s="6"/>
      <c r="U1099" s="6"/>
      <c r="X1099" s="25"/>
      <c r="Y1099" s="25"/>
      <c r="Z1099" s="25"/>
      <c r="AA1099" s="25"/>
      <c r="AB1099" s="25"/>
      <c r="AC1099" s="25"/>
      <c r="AD1099" s="25"/>
      <c r="AE1099" s="25"/>
    </row>
    <row r="1100" spans="1:31">
      <c r="A1100" s="6"/>
      <c r="B1100" s="6"/>
      <c r="C1100" s="6"/>
      <c r="D1100" s="6"/>
      <c r="E1100" s="6"/>
      <c r="F1100" s="6"/>
      <c r="G1100" s="6"/>
      <c r="H1100" s="6"/>
      <c r="I1100" s="6"/>
      <c r="J1100" s="6"/>
      <c r="K1100" s="6"/>
      <c r="L1100" s="6"/>
      <c r="M1100" s="6"/>
      <c r="N1100" s="6"/>
      <c r="O1100" s="6"/>
      <c r="P1100" s="6"/>
      <c r="Q1100" s="6"/>
      <c r="R1100" s="6"/>
      <c r="S1100" s="6"/>
      <c r="T1100" s="6"/>
      <c r="U1100" s="6"/>
      <c r="X1100" s="25" t="s">
        <v>270</v>
      </c>
      <c r="Y1100" s="25"/>
      <c r="Z1100" s="25"/>
      <c r="AA1100" s="25"/>
      <c r="AB1100" s="25"/>
      <c r="AC1100" s="25"/>
      <c r="AD1100" s="25"/>
      <c r="AE1100" s="25"/>
    </row>
    <row r="1101" spans="1:31">
      <c r="X1101" s="458" t="str">
        <f>IF(全体項目一覧_30!AN90="","",全体項目一覧_30!AN90)</f>
        <v/>
      </c>
      <c r="Y1101" s="25"/>
      <c r="Z1101" s="25"/>
      <c r="AA1101" s="25"/>
      <c r="AB1101" s="25"/>
      <c r="AC1101" s="25"/>
      <c r="AD1101" s="25"/>
      <c r="AE1101" s="25"/>
    </row>
    <row r="1102" spans="1:31">
      <c r="X1102" s="25"/>
      <c r="Y1102" s="25"/>
      <c r="Z1102" s="25"/>
      <c r="AA1102" s="25"/>
      <c r="AB1102" s="25"/>
      <c r="AC1102" s="25"/>
      <c r="AD1102" s="25"/>
      <c r="AE1102" s="25"/>
    </row>
    <row r="1103" spans="1:31">
      <c r="X1103" s="25"/>
      <c r="Y1103" s="25"/>
      <c r="Z1103" s="25"/>
      <c r="AA1103" s="25"/>
      <c r="AB1103" s="25"/>
      <c r="AC1103" s="25"/>
      <c r="AD1103" s="25"/>
      <c r="AE1103" s="25"/>
    </row>
    <row r="1104" spans="1:31">
      <c r="A1104" s="675"/>
      <c r="B1104" s="676"/>
      <c r="C1104" s="676"/>
      <c r="D1104" s="676"/>
      <c r="E1104" s="676"/>
      <c r="F1104" s="676"/>
      <c r="G1104" s="676"/>
      <c r="H1104" s="676"/>
      <c r="I1104" s="676"/>
      <c r="J1104" s="676"/>
      <c r="K1104" s="677"/>
      <c r="L1104" s="12" t="s">
        <v>18</v>
      </c>
      <c r="M1104" s="669" t="s">
        <v>29</v>
      </c>
      <c r="N1104" s="669"/>
      <c r="O1104" s="669"/>
      <c r="P1104" s="669"/>
      <c r="Q1104" s="669"/>
      <c r="R1104" s="669"/>
      <c r="S1104" s="669"/>
      <c r="T1104" s="670" t="s">
        <v>269</v>
      </c>
      <c r="U1104" s="670"/>
      <c r="X1104" s="12"/>
      <c r="Y1104" s="150"/>
      <c r="Z1104" s="150"/>
      <c r="AA1104" s="150"/>
      <c r="AB1104" s="150"/>
      <c r="AC1104" s="150"/>
      <c r="AD1104" s="150"/>
      <c r="AE1104" s="150"/>
    </row>
    <row r="1105" spans="1:31">
      <c r="A1105" s="678"/>
      <c r="B1105" s="679"/>
      <c r="C1105" s="679"/>
      <c r="D1105" s="679"/>
      <c r="E1105" s="679"/>
      <c r="F1105" s="679"/>
      <c r="G1105" s="679"/>
      <c r="H1105" s="679"/>
      <c r="I1105" s="679"/>
      <c r="J1105" s="679"/>
      <c r="K1105" s="680"/>
      <c r="L1105" s="12" t="s">
        <v>18</v>
      </c>
      <c r="M1105" s="665" t="s">
        <v>30</v>
      </c>
      <c r="N1105" s="665"/>
      <c r="O1105" s="665"/>
      <c r="P1105" s="665"/>
      <c r="Q1105" s="665"/>
      <c r="R1105" s="665"/>
      <c r="S1105" s="665"/>
      <c r="T1105" s="666" t="str">
        <f>X1101</f>
        <v/>
      </c>
      <c r="U1105" s="667"/>
      <c r="X1105" s="12"/>
      <c r="Y1105" s="151"/>
      <c r="Z1105" s="151"/>
      <c r="AA1105" s="151"/>
      <c r="AB1105" s="151"/>
      <c r="AC1105" s="151"/>
      <c r="AD1105" s="151"/>
      <c r="AE1105" s="151"/>
    </row>
    <row r="1106" spans="1:31" ht="14.25">
      <c r="A1106" s="691" t="str">
        <f>$A$40</f>
        <v>フォーマット作成者　：　Komuro Consulting Group　小室匡史</v>
      </c>
      <c r="B1106" s="691"/>
      <c r="C1106" s="691"/>
      <c r="D1106" s="691"/>
      <c r="E1106" s="691"/>
      <c r="F1106" s="691"/>
      <c r="G1106" s="691"/>
      <c r="H1106" s="691"/>
      <c r="I1106" s="691"/>
      <c r="J1106" s="691"/>
      <c r="K1106" s="691"/>
      <c r="L1106" s="411" t="s">
        <v>18</v>
      </c>
      <c r="M1106" s="668" t="s">
        <v>90</v>
      </c>
      <c r="N1106" s="668"/>
      <c r="O1106" s="668"/>
      <c r="P1106" s="668"/>
      <c r="Q1106" s="668"/>
      <c r="R1106" s="668"/>
      <c r="S1106" s="668"/>
      <c r="T1106" s="667"/>
      <c r="U1106" s="667"/>
      <c r="X1106" s="12"/>
      <c r="Y1106" s="152"/>
      <c r="Z1106" s="152"/>
      <c r="AA1106" s="152"/>
      <c r="AB1106" s="152"/>
      <c r="AC1106" s="152"/>
      <c r="AD1106" s="152"/>
      <c r="AE1106" s="152"/>
    </row>
    <row r="1108" spans="1:31" ht="30" customHeight="1">
      <c r="A1108" s="671" t="str">
        <f>$A$1</f>
        <v>●●チームバレーボール体力指数　レーダーチャート</v>
      </c>
      <c r="B1108" s="671"/>
      <c r="C1108" s="671"/>
      <c r="D1108" s="671"/>
      <c r="E1108" s="671"/>
      <c r="F1108" s="671"/>
      <c r="G1108" s="671"/>
      <c r="H1108" s="671"/>
      <c r="I1108" s="671"/>
      <c r="J1108" s="671"/>
      <c r="K1108" s="671"/>
      <c r="L1108" s="671"/>
      <c r="M1108" s="671"/>
      <c r="N1108" s="671"/>
      <c r="O1108" s="671"/>
      <c r="P1108" s="671"/>
      <c r="Q1108" s="671"/>
      <c r="R1108" s="671"/>
      <c r="S1108" s="671"/>
      <c r="T1108" s="671"/>
      <c r="U1108" s="671"/>
      <c r="X1108" s="25"/>
      <c r="Y1108" s="25"/>
      <c r="Z1108" s="25"/>
      <c r="AA1108" s="25"/>
      <c r="AB1108" s="25"/>
      <c r="AC1108" s="25"/>
      <c r="AD1108" s="25"/>
      <c r="AE1108" s="25"/>
    </row>
    <row r="1109" spans="1:31" ht="22.5" customHeight="1">
      <c r="A1109" s="10" t="s">
        <v>10</v>
      </c>
      <c r="B1109" s="672" t="str">
        <f>IF(表示変換!B33="","",表示変換!B33)</f>
        <v/>
      </c>
      <c r="C1109" s="672"/>
      <c r="D1109" s="9"/>
      <c r="E1109" s="10" t="s">
        <v>11</v>
      </c>
      <c r="F1109" s="673" t="str">
        <f>IF(表示変換!I33="","",表示変換!I33)</f>
        <v/>
      </c>
      <c r="G1109" s="673"/>
      <c r="H1109" s="13" t="s">
        <v>12</v>
      </c>
      <c r="I1109" s="14"/>
      <c r="J1109" s="13" t="s">
        <v>13</v>
      </c>
      <c r="K1109" s="673" t="str">
        <f>IF(表示変換!J33="","",表示変換!J33)</f>
        <v/>
      </c>
      <c r="L1109" s="673"/>
      <c r="M1109" s="10" t="s">
        <v>14</v>
      </c>
      <c r="N1109" s="6"/>
      <c r="O1109" s="672" t="s">
        <v>15</v>
      </c>
      <c r="P1109" s="672"/>
      <c r="Q1109" s="672" t="str">
        <f>IF(表示変換!H33="","",表示変換!H33)</f>
        <v/>
      </c>
      <c r="R1109" s="672"/>
      <c r="S1109" s="674" t="str">
        <f>IF(入力!$C$4="","",入力!$C$4)</f>
        <v>2016.01.01</v>
      </c>
      <c r="T1109" s="674"/>
      <c r="U1109" s="9" t="s">
        <v>84</v>
      </c>
      <c r="X1109" s="25"/>
      <c r="Y1109" s="25"/>
      <c r="Z1109" s="25"/>
      <c r="AA1109" s="25"/>
      <c r="AB1109" s="25"/>
      <c r="AC1109" s="25"/>
      <c r="AD1109" s="25"/>
      <c r="AE1109" s="25"/>
    </row>
    <row r="1110" spans="1:31" ht="12" customHeight="1">
      <c r="A1110" s="6"/>
      <c r="B1110" s="6"/>
      <c r="C1110" s="6"/>
      <c r="D1110" s="6"/>
      <c r="E1110" s="6"/>
      <c r="F1110" s="6"/>
      <c r="G1110" s="6"/>
      <c r="H1110" s="6"/>
      <c r="I1110" s="6"/>
      <c r="J1110" s="6"/>
      <c r="K1110" s="6"/>
      <c r="L1110" s="6"/>
      <c r="M1110" s="6"/>
      <c r="N1110" s="6"/>
      <c r="O1110" s="6"/>
      <c r="P1110" s="6"/>
      <c r="Q1110" s="6"/>
      <c r="R1110" s="6"/>
      <c r="S1110" s="6"/>
      <c r="T1110" s="6"/>
      <c r="U1110" s="6"/>
      <c r="X1110" s="25"/>
      <c r="Y1110" s="25"/>
      <c r="Z1110" s="25"/>
      <c r="AA1110" s="25"/>
      <c r="AB1110" s="25"/>
      <c r="AC1110" s="25"/>
      <c r="AD1110" s="25"/>
      <c r="AE1110" s="25"/>
    </row>
    <row r="1111" spans="1:31" ht="22.5" customHeight="1">
      <c r="A1111" s="685" t="s">
        <v>5</v>
      </c>
      <c r="B1111" s="688" t="s">
        <v>6</v>
      </c>
      <c r="C1111" s="692" t="s">
        <v>0</v>
      </c>
      <c r="D1111" s="683" t="s">
        <v>31</v>
      </c>
      <c r="E1111" s="684"/>
      <c r="F1111" s="683" t="s">
        <v>43</v>
      </c>
      <c r="G1111" s="684"/>
      <c r="H1111" s="683" t="s">
        <v>297</v>
      </c>
      <c r="I1111" s="684"/>
      <c r="J1111" s="683" t="s">
        <v>27</v>
      </c>
      <c r="K1111" s="684"/>
      <c r="L1111" s="681" t="s">
        <v>44</v>
      </c>
      <c r="M1111" s="682"/>
      <c r="N1111" s="681" t="s">
        <v>45</v>
      </c>
      <c r="O1111" s="682"/>
      <c r="P1111" s="681" t="s">
        <v>28</v>
      </c>
      <c r="Q1111" s="682"/>
      <c r="R1111" s="683" t="s">
        <v>32</v>
      </c>
      <c r="S1111" s="684"/>
      <c r="T1111" s="156" t="s">
        <v>1</v>
      </c>
      <c r="U1111" s="157" t="s">
        <v>2</v>
      </c>
      <c r="X1111" s="25"/>
      <c r="Y1111" s="25"/>
      <c r="Z1111" s="25"/>
      <c r="AA1111" s="25"/>
      <c r="AB1111" s="25"/>
      <c r="AC1111" s="25"/>
      <c r="AD1111" s="25"/>
      <c r="AE1111" s="25"/>
    </row>
    <row r="1112" spans="1:31">
      <c r="A1112" s="686"/>
      <c r="B1112" s="689"/>
      <c r="C1112" s="693"/>
      <c r="D1112" s="1" t="s">
        <v>3</v>
      </c>
      <c r="E1112" s="3" t="s">
        <v>4</v>
      </c>
      <c r="F1112" s="1" t="s">
        <v>3</v>
      </c>
      <c r="G1112" s="3" t="s">
        <v>4</v>
      </c>
      <c r="H1112" s="1" t="s">
        <v>3</v>
      </c>
      <c r="I1112" s="3" t="s">
        <v>4</v>
      </c>
      <c r="J1112" s="1" t="s">
        <v>3</v>
      </c>
      <c r="K1112" s="3" t="s">
        <v>4</v>
      </c>
      <c r="L1112" s="1" t="s">
        <v>3</v>
      </c>
      <c r="M1112" s="3" t="s">
        <v>4</v>
      </c>
      <c r="N1112" s="1" t="s">
        <v>3</v>
      </c>
      <c r="O1112" s="3" t="s">
        <v>4</v>
      </c>
      <c r="P1112" s="1" t="s">
        <v>3</v>
      </c>
      <c r="Q1112" s="3" t="s">
        <v>4</v>
      </c>
      <c r="R1112" s="1" t="s">
        <v>3</v>
      </c>
      <c r="S1112" s="3" t="s">
        <v>4</v>
      </c>
      <c r="T1112" s="7"/>
      <c r="U1112" s="8"/>
      <c r="X1112" s="25"/>
      <c r="Y1112" s="25"/>
      <c r="Z1112" s="25"/>
      <c r="AA1112" s="25"/>
      <c r="AB1112" s="25"/>
      <c r="AC1112" s="25"/>
      <c r="AD1112" s="25"/>
      <c r="AE1112" s="25"/>
    </row>
    <row r="1113" spans="1:31">
      <c r="A1113" s="687"/>
      <c r="B1113" s="690"/>
      <c r="C1113" s="694"/>
      <c r="D1113" s="2" t="str">
        <f>IF(表示変換!$N$5="","",表示変換!$N$5)</f>
        <v>sec</v>
      </c>
      <c r="E1113" s="4" t="s">
        <v>7</v>
      </c>
      <c r="F1113" s="2" t="str">
        <f>IF(表示変換!$O$5="","",表示変換!$O$5)</f>
        <v>sec</v>
      </c>
      <c r="G1113" s="4" t="s">
        <v>7</v>
      </c>
      <c r="H1113" s="2" t="str">
        <f>IF(表示変換!$P$5="","",表示変換!$P$5)</f>
        <v>m</v>
      </c>
      <c r="I1113" s="4" t="s">
        <v>7</v>
      </c>
      <c r="J1113" s="2" t="str">
        <f>IF(表示変換!$Q$5="","",表示変換!$Q$5)</f>
        <v>cm</v>
      </c>
      <c r="K1113" s="4" t="s">
        <v>7</v>
      </c>
      <c r="L1113" s="2" t="str">
        <f>IF(表示変換!$R$5="","",表示変換!$R$5)</f>
        <v>cm</v>
      </c>
      <c r="M1113" s="4" t="s">
        <v>7</v>
      </c>
      <c r="N1113" s="2" t="str">
        <f>IF(表示変換!$S$5="","",表示変換!$S$5)</f>
        <v>m</v>
      </c>
      <c r="O1113" s="4" t="s">
        <v>7</v>
      </c>
      <c r="P1113" s="2" t="str">
        <f>IF(表示変換!$T$5="","",表示変換!$T$5)</f>
        <v>回</v>
      </c>
      <c r="Q1113" s="4" t="s">
        <v>7</v>
      </c>
      <c r="R1113" s="2" t="str">
        <f>IF(表示変換!$U$5="","",表示変換!$U$5)</f>
        <v>m</v>
      </c>
      <c r="S1113" s="4" t="s">
        <v>7</v>
      </c>
      <c r="T1113" s="2" t="s">
        <v>8</v>
      </c>
      <c r="U1113" s="5" t="s">
        <v>9</v>
      </c>
      <c r="X1113" s="26" t="s">
        <v>16</v>
      </c>
      <c r="Y1113" s="26" t="s">
        <v>17</v>
      </c>
      <c r="Z1113" s="26" t="s">
        <v>276</v>
      </c>
      <c r="AA1113" s="26" t="s">
        <v>24</v>
      </c>
      <c r="AB1113" s="26" t="s">
        <v>59</v>
      </c>
      <c r="AC1113" s="26" t="s">
        <v>51</v>
      </c>
      <c r="AD1113" s="26" t="s">
        <v>62</v>
      </c>
      <c r="AE1113" s="11" t="s">
        <v>61</v>
      </c>
    </row>
    <row r="1114" spans="1:31">
      <c r="A1114" s="17" t="str">
        <f>IF(入力!$C$4="","",入力!$C$4)</f>
        <v>2016.01.01</v>
      </c>
      <c r="B1114" s="20">
        <f>IF(表示変換!A33="","",表示変換!A33)</f>
        <v>28</v>
      </c>
      <c r="C1114" s="18" t="str">
        <f>IF(表示変換!B33="","",表示変換!B33)</f>
        <v/>
      </c>
      <c r="D1114" s="21" t="str">
        <f>IF(特定項目一覧_30!G33="","",特定項目一覧_30!G33)</f>
        <v/>
      </c>
      <c r="E1114" s="27" t="str">
        <f>IF(特定項目一覧_30!H33="","",特定項目一覧_30!H33)</f>
        <v/>
      </c>
      <c r="F1114" s="21" t="str">
        <f>IF(特定項目一覧_30!I33="","",特定項目一覧_30!I33)</f>
        <v/>
      </c>
      <c r="G1114" s="22" t="str">
        <f>IF(特定項目一覧_30!J33="","",特定項目一覧_30!J33)</f>
        <v/>
      </c>
      <c r="H1114" s="29" t="str">
        <f>IF(特定項目一覧_30!K33="","",特定項目一覧_30!K33)</f>
        <v/>
      </c>
      <c r="I1114" s="27" t="str">
        <f>IF(特定項目一覧_30!L33="","",特定項目一覧_30!L33)</f>
        <v/>
      </c>
      <c r="J1114" s="20" t="str">
        <f>IF(特定項目一覧_30!M33="","",特定項目一覧_30!M33)</f>
        <v/>
      </c>
      <c r="K1114" s="22" t="str">
        <f>IF(特定項目一覧_30!N33="","",特定項目一覧_30!N33)</f>
        <v/>
      </c>
      <c r="L1114" s="28" t="str">
        <f>IF(特定項目一覧_30!O33="","",特定項目一覧_30!O33)</f>
        <v/>
      </c>
      <c r="M1114" s="27" t="str">
        <f>IF(特定項目一覧_30!P33="","",特定項目一覧_30!P33)</f>
        <v/>
      </c>
      <c r="N1114" s="21" t="str">
        <f>IF(特定項目一覧_30!Q33="","",特定項目一覧_30!Q33)</f>
        <v/>
      </c>
      <c r="O1114" s="22" t="str">
        <f>IF(特定項目一覧_30!R33="","",特定項目一覧_30!R33)</f>
        <v/>
      </c>
      <c r="P1114" s="28" t="str">
        <f>IF(特定項目一覧_30!S33="","",特定項目一覧_30!S33)</f>
        <v/>
      </c>
      <c r="Q1114" s="27" t="str">
        <f>IF(特定項目一覧_30!T33="","",特定項目一覧_30!T33)</f>
        <v/>
      </c>
      <c r="R1114" s="20" t="str">
        <f>IF(特定項目一覧_30!U33="","",特定項目一覧_30!U33)</f>
        <v/>
      </c>
      <c r="S1114" s="22" t="str">
        <f>IF(特定項目一覧_30!V33="","",特定項目一覧_30!V33)</f>
        <v/>
      </c>
      <c r="T1114" s="28" t="str">
        <f>IF(特定項目一覧_30!W33="","",特定項目一覧_30!W33)</f>
        <v/>
      </c>
      <c r="U1114" s="22" t="str">
        <f>IF(特定項目一覧_30!X33="","",特定項目一覧_30!X33)</f>
        <v/>
      </c>
      <c r="W1114" s="19" t="str">
        <f>IF(入力!$C$4="","",入力!$C$4)</f>
        <v>2016.01.01</v>
      </c>
      <c r="X1114" s="30" t="str">
        <f>E1114</f>
        <v/>
      </c>
      <c r="Y1114" s="30" t="str">
        <f>G1114</f>
        <v/>
      </c>
      <c r="Z1114" s="30" t="str">
        <f>I1114</f>
        <v/>
      </c>
      <c r="AA1114" s="30" t="str">
        <f>K1114</f>
        <v/>
      </c>
      <c r="AB1114" s="30" t="str">
        <f>M1114</f>
        <v/>
      </c>
      <c r="AC1114" s="30" t="str">
        <f>O1114</f>
        <v/>
      </c>
      <c r="AD1114" s="30" t="str">
        <f>Q1114</f>
        <v/>
      </c>
      <c r="AE1114" s="30" t="str">
        <f>S1114</f>
        <v/>
      </c>
    </row>
    <row r="1115" spans="1:31">
      <c r="A1115" s="66"/>
      <c r="B1115" s="67"/>
      <c r="C1115" s="68"/>
      <c r="D1115" s="69"/>
      <c r="E1115" s="70"/>
      <c r="F1115" s="71"/>
      <c r="G1115" s="72"/>
      <c r="H1115" s="73"/>
      <c r="I1115" s="70"/>
      <c r="J1115" s="71"/>
      <c r="K1115" s="72"/>
      <c r="L1115" s="69"/>
      <c r="M1115" s="70"/>
      <c r="N1115" s="71"/>
      <c r="O1115" s="72"/>
      <c r="P1115" s="69"/>
      <c r="Q1115" s="70"/>
      <c r="R1115" s="67"/>
      <c r="S1115" s="72"/>
      <c r="T1115" s="73"/>
      <c r="U1115" s="72"/>
      <c r="W1115" s="19"/>
      <c r="X1115" s="23"/>
      <c r="Y1115" s="23"/>
      <c r="Z1115" s="23"/>
      <c r="AA1115" s="23"/>
      <c r="AB1115" s="23"/>
      <c r="AC1115" s="23"/>
      <c r="AD1115" s="23"/>
      <c r="AE1115" s="23"/>
    </row>
    <row r="1116" spans="1:31">
      <c r="A1116" s="74"/>
      <c r="B1116" s="67"/>
      <c r="C1116" s="72"/>
      <c r="D1116" s="71"/>
      <c r="E1116" s="72"/>
      <c r="F1116" s="71"/>
      <c r="G1116" s="72"/>
      <c r="H1116" s="67"/>
      <c r="I1116" s="72"/>
      <c r="J1116" s="71"/>
      <c r="K1116" s="72"/>
      <c r="L1116" s="71"/>
      <c r="M1116" s="72"/>
      <c r="N1116" s="71"/>
      <c r="O1116" s="72"/>
      <c r="P1116" s="71"/>
      <c r="Q1116" s="72"/>
      <c r="R1116" s="67"/>
      <c r="S1116" s="72"/>
      <c r="T1116" s="67"/>
      <c r="U1116" s="72"/>
      <c r="W1116" s="19"/>
      <c r="X1116" s="23"/>
      <c r="Y1116" s="23"/>
      <c r="Z1116" s="23"/>
      <c r="AA1116" s="23"/>
      <c r="AB1116" s="23"/>
      <c r="AC1116" s="23"/>
      <c r="AD1116" s="23"/>
      <c r="AE1116" s="23"/>
    </row>
    <row r="1117" spans="1:31">
      <c r="A1117" s="74"/>
      <c r="B1117" s="75"/>
      <c r="C1117" s="76"/>
      <c r="D1117" s="71"/>
      <c r="E1117" s="70"/>
      <c r="F1117" s="71"/>
      <c r="G1117" s="72"/>
      <c r="H1117" s="73"/>
      <c r="I1117" s="70"/>
      <c r="J1117" s="71"/>
      <c r="K1117" s="72"/>
      <c r="L1117" s="69"/>
      <c r="M1117" s="70"/>
      <c r="N1117" s="71"/>
      <c r="O1117" s="72"/>
      <c r="P1117" s="69"/>
      <c r="Q1117" s="70"/>
      <c r="R1117" s="67"/>
      <c r="S1117" s="72"/>
      <c r="T1117" s="73"/>
      <c r="U1117" s="72"/>
      <c r="X1117" s="25"/>
      <c r="Y1117" s="25"/>
      <c r="Z1117" s="25"/>
      <c r="AA1117" s="25"/>
      <c r="AB1117" s="25"/>
      <c r="AC1117" s="25"/>
      <c r="AD1117" s="25"/>
      <c r="AE1117" s="25"/>
    </row>
    <row r="1118" spans="1:31">
      <c r="A1118" s="15"/>
      <c r="B1118" s="15"/>
      <c r="C1118" s="15"/>
      <c r="D1118" s="15"/>
      <c r="E1118" s="15"/>
      <c r="F1118" s="15"/>
      <c r="G1118" s="15"/>
      <c r="H1118" s="15"/>
      <c r="I1118" s="15"/>
      <c r="J1118" s="15"/>
      <c r="K1118" s="15"/>
      <c r="L1118" s="15"/>
      <c r="M1118" s="15"/>
      <c r="N1118" s="15"/>
      <c r="O1118" s="15"/>
      <c r="P1118" s="15"/>
      <c r="Q1118" s="15"/>
      <c r="R1118" s="15"/>
      <c r="S1118" s="15"/>
      <c r="T1118" s="15"/>
      <c r="U1118" s="15"/>
      <c r="X1118" s="25"/>
      <c r="Y1118" s="25"/>
      <c r="Z1118" s="25"/>
      <c r="AA1118" s="25"/>
      <c r="AB1118" s="25"/>
      <c r="AC1118" s="25"/>
      <c r="AD1118" s="25"/>
      <c r="AE1118" s="25"/>
    </row>
    <row r="1119" spans="1:31">
      <c r="A1119" s="6"/>
      <c r="B1119" s="6"/>
      <c r="C1119" s="6"/>
      <c r="D1119" s="6"/>
      <c r="E1119" s="6"/>
      <c r="F1119" s="6"/>
      <c r="G1119" s="6"/>
      <c r="H1119" s="6"/>
      <c r="I1119" s="6"/>
      <c r="J1119" s="6"/>
      <c r="K1119" s="6"/>
      <c r="L1119" s="6"/>
      <c r="M1119" s="6"/>
      <c r="N1119" s="6"/>
      <c r="O1119" s="6"/>
      <c r="P1119" s="6"/>
      <c r="Q1119" s="6"/>
      <c r="R1119" s="6"/>
      <c r="S1119" s="6"/>
      <c r="T1119" s="6"/>
      <c r="U1119" s="6"/>
      <c r="X1119" s="25"/>
      <c r="Y1119" s="25"/>
      <c r="Z1119" s="25"/>
      <c r="AA1119" s="25"/>
      <c r="AB1119" s="25"/>
      <c r="AC1119" s="25"/>
      <c r="AD1119" s="25"/>
      <c r="AE1119" s="25"/>
    </row>
    <row r="1120" spans="1:31">
      <c r="A1120" s="6"/>
      <c r="B1120" s="6"/>
      <c r="C1120" s="6"/>
      <c r="D1120" s="6"/>
      <c r="E1120" s="6"/>
      <c r="F1120" s="6"/>
      <c r="G1120" s="6"/>
      <c r="H1120" s="6"/>
      <c r="I1120" s="6"/>
      <c r="J1120" s="6"/>
      <c r="K1120" s="6"/>
      <c r="L1120" s="6"/>
      <c r="M1120" s="6"/>
      <c r="N1120" s="6"/>
      <c r="O1120" s="6"/>
      <c r="P1120" s="6"/>
      <c r="Q1120" s="6"/>
      <c r="R1120" s="6"/>
      <c r="S1120" s="6"/>
      <c r="T1120" s="6"/>
      <c r="U1120" s="6"/>
      <c r="X1120" s="25"/>
      <c r="Y1120" s="25"/>
      <c r="Z1120" s="25"/>
      <c r="AA1120" s="25"/>
      <c r="AB1120" s="25"/>
      <c r="AC1120" s="25"/>
      <c r="AD1120" s="25"/>
      <c r="AE1120" s="25"/>
    </row>
    <row r="1121" spans="1:31">
      <c r="A1121" s="6"/>
      <c r="B1121" s="6"/>
      <c r="C1121" s="6"/>
      <c r="D1121" s="6"/>
      <c r="E1121" s="6"/>
      <c r="F1121" s="6"/>
      <c r="G1121" s="6"/>
      <c r="H1121" s="6"/>
      <c r="I1121" s="6"/>
      <c r="J1121" s="6"/>
      <c r="K1121" s="6"/>
      <c r="L1121" s="6"/>
      <c r="M1121" s="16"/>
      <c r="N1121" s="6"/>
      <c r="O1121" s="6"/>
      <c r="P1121" s="6"/>
      <c r="Q1121" s="6"/>
      <c r="R1121" s="6"/>
      <c r="S1121" s="6"/>
      <c r="T1121" s="6"/>
      <c r="U1121" s="6"/>
      <c r="X1121" s="25"/>
      <c r="Y1121" s="25"/>
      <c r="Z1121" s="25"/>
      <c r="AA1121" s="25"/>
      <c r="AB1121" s="25"/>
      <c r="AC1121" s="25"/>
      <c r="AD1121" s="25"/>
      <c r="AE1121" s="25"/>
    </row>
    <row r="1122" spans="1:31">
      <c r="A1122" s="6"/>
      <c r="B1122" s="6"/>
      <c r="C1122" s="6"/>
      <c r="D1122" s="6"/>
      <c r="E1122" s="6"/>
      <c r="F1122" s="6"/>
      <c r="G1122" s="6"/>
      <c r="H1122" s="6"/>
      <c r="I1122" s="6"/>
      <c r="J1122" s="6"/>
      <c r="K1122" s="6"/>
      <c r="L1122" s="6"/>
      <c r="M1122" s="6"/>
      <c r="N1122" s="6"/>
      <c r="O1122" s="6"/>
      <c r="P1122" s="6"/>
      <c r="Q1122" s="6"/>
      <c r="R1122" s="6"/>
      <c r="S1122" s="6"/>
      <c r="T1122" s="6"/>
      <c r="U1122" s="6"/>
      <c r="X1122" s="25"/>
      <c r="Y1122" s="25"/>
      <c r="Z1122" s="25"/>
      <c r="AA1122" s="25"/>
      <c r="AB1122" s="25"/>
      <c r="AC1122" s="25"/>
      <c r="AD1122" s="25"/>
      <c r="AE1122" s="25"/>
    </row>
    <row r="1123" spans="1:31">
      <c r="A1123" s="6"/>
      <c r="B1123" s="6"/>
      <c r="C1123" s="6"/>
      <c r="D1123" s="6"/>
      <c r="E1123" s="6"/>
      <c r="F1123" s="6"/>
      <c r="G1123" s="6"/>
      <c r="H1123" s="6"/>
      <c r="I1123" s="6"/>
      <c r="J1123" s="6"/>
      <c r="K1123" s="6"/>
      <c r="L1123" s="6"/>
      <c r="M1123" s="6"/>
      <c r="N1123" s="6"/>
      <c r="O1123" s="6"/>
      <c r="P1123" s="6"/>
      <c r="Q1123" s="6"/>
      <c r="R1123" s="6"/>
      <c r="S1123" s="6"/>
      <c r="T1123" s="6"/>
      <c r="U1123" s="6"/>
      <c r="X1123" s="25"/>
      <c r="Y1123" s="25"/>
      <c r="Z1123" s="25"/>
      <c r="AA1123" s="25"/>
      <c r="AB1123" s="25"/>
      <c r="AC1123" s="25"/>
      <c r="AD1123" s="25"/>
      <c r="AE1123" s="25"/>
    </row>
    <row r="1124" spans="1:31">
      <c r="A1124" s="6"/>
      <c r="B1124" s="6"/>
      <c r="C1124" s="6"/>
      <c r="D1124" s="6"/>
      <c r="E1124" s="6"/>
      <c r="F1124" s="6"/>
      <c r="G1124" s="6"/>
      <c r="H1124" s="6"/>
      <c r="I1124" s="6"/>
      <c r="J1124" s="6"/>
      <c r="K1124" s="6"/>
      <c r="L1124" s="6"/>
      <c r="M1124" s="6"/>
      <c r="N1124" s="6"/>
      <c r="O1124" s="6"/>
      <c r="P1124" s="6"/>
      <c r="Q1124" s="6"/>
      <c r="R1124" s="6"/>
      <c r="S1124" s="6"/>
      <c r="T1124" s="6"/>
      <c r="U1124" s="6"/>
      <c r="X1124" s="25"/>
      <c r="Y1124" s="25"/>
      <c r="Z1124" s="25"/>
      <c r="AA1124" s="25"/>
      <c r="AB1124" s="25"/>
      <c r="AC1124" s="25"/>
      <c r="AD1124" s="25"/>
      <c r="AE1124" s="25"/>
    </row>
    <row r="1125" spans="1:31">
      <c r="A1125" s="6"/>
      <c r="B1125" s="6"/>
      <c r="C1125" s="6"/>
      <c r="D1125" s="6"/>
      <c r="E1125" s="6"/>
      <c r="F1125" s="6"/>
      <c r="G1125" s="6"/>
      <c r="H1125" s="6"/>
      <c r="I1125" s="6"/>
      <c r="J1125" s="6"/>
      <c r="K1125" s="6"/>
      <c r="L1125" s="6"/>
      <c r="M1125" s="6"/>
      <c r="N1125" s="6"/>
      <c r="O1125" s="6"/>
      <c r="P1125" s="6"/>
      <c r="Q1125" s="6"/>
      <c r="R1125" s="6"/>
      <c r="S1125" s="6"/>
      <c r="T1125" s="6"/>
      <c r="U1125" s="6"/>
      <c r="X1125" s="25"/>
      <c r="Y1125" s="25"/>
      <c r="Z1125" s="25"/>
      <c r="AA1125" s="25"/>
      <c r="AB1125" s="25"/>
      <c r="AC1125" s="25"/>
      <c r="AD1125" s="25"/>
      <c r="AE1125" s="25"/>
    </row>
    <row r="1126" spans="1:31">
      <c r="A1126" s="6"/>
      <c r="B1126" s="6"/>
      <c r="C1126" s="6"/>
      <c r="D1126" s="6"/>
      <c r="E1126" s="6"/>
      <c r="F1126" s="6"/>
      <c r="G1126" s="6"/>
      <c r="H1126" s="6"/>
      <c r="I1126" s="6"/>
      <c r="J1126" s="6"/>
      <c r="K1126" s="6"/>
      <c r="L1126" s="6"/>
      <c r="M1126" s="6"/>
      <c r="N1126" s="6"/>
      <c r="O1126" s="6"/>
      <c r="P1126" s="6"/>
      <c r="Q1126" s="6"/>
      <c r="R1126" s="6"/>
      <c r="S1126" s="6"/>
      <c r="T1126" s="6"/>
      <c r="U1126" s="6"/>
      <c r="X1126" s="25"/>
      <c r="Y1126" s="25"/>
      <c r="Z1126" s="25"/>
      <c r="AA1126" s="25"/>
      <c r="AB1126" s="25"/>
      <c r="AC1126" s="25"/>
      <c r="AD1126" s="25"/>
      <c r="AE1126" s="25"/>
    </row>
    <row r="1127" spans="1:31">
      <c r="A1127" s="6"/>
      <c r="B1127" s="6"/>
      <c r="C1127" s="6"/>
      <c r="D1127" s="6"/>
      <c r="E1127" s="6"/>
      <c r="F1127" s="6"/>
      <c r="G1127" s="6"/>
      <c r="H1127" s="6"/>
      <c r="I1127" s="6"/>
      <c r="J1127" s="6"/>
      <c r="K1127" s="6"/>
      <c r="L1127" s="6"/>
      <c r="M1127" s="6"/>
      <c r="N1127" s="6"/>
      <c r="O1127" s="6"/>
      <c r="P1127" s="6"/>
      <c r="Q1127" s="6"/>
      <c r="R1127" s="6"/>
      <c r="S1127" s="6"/>
      <c r="T1127" s="6"/>
      <c r="U1127" s="6"/>
      <c r="X1127" s="12" t="s">
        <v>21</v>
      </c>
      <c r="Y1127" s="12" t="s">
        <v>78</v>
      </c>
      <c r="Z1127" s="12" t="s">
        <v>22</v>
      </c>
      <c r="AA1127" s="25"/>
      <c r="AB1127" s="25"/>
      <c r="AC1127" s="25"/>
      <c r="AD1127" s="25"/>
      <c r="AE1127" s="25"/>
    </row>
    <row r="1128" spans="1:31">
      <c r="A1128" s="6"/>
      <c r="B1128" s="6"/>
      <c r="C1128" s="6"/>
      <c r="D1128" s="6"/>
      <c r="E1128" s="6"/>
      <c r="F1128" s="6"/>
      <c r="G1128" s="6"/>
      <c r="H1128" s="6"/>
      <c r="I1128" s="6"/>
      <c r="J1128" s="6"/>
      <c r="K1128" s="6"/>
      <c r="L1128" s="6"/>
      <c r="M1128" s="6"/>
      <c r="N1128" s="6"/>
      <c r="O1128" s="6"/>
      <c r="P1128" s="6"/>
      <c r="Q1128" s="6"/>
      <c r="R1128" s="6"/>
      <c r="S1128" s="6"/>
      <c r="T1128" s="6"/>
      <c r="U1128" s="6"/>
      <c r="W1128" s="19" t="str">
        <f>IF(入力!$C$4="","",入力!$C$4)</f>
        <v>2016.01.01</v>
      </c>
      <c r="X1128" s="24" t="str">
        <f>IF(特定項目一覧_30!AL33="","",特定項目一覧_30!AL33)</f>
        <v/>
      </c>
      <c r="Y1128" s="31" t="str">
        <f>IF(特定項目一覧_30!AK33="","",特定項目一覧_30!AK33)</f>
        <v/>
      </c>
      <c r="Z1128" s="32" t="str">
        <f>IF(特定項目一覧_30!AM33="","",特定項目一覧_30!AM33)</f>
        <v/>
      </c>
      <c r="AA1128" s="25"/>
      <c r="AB1128" s="25"/>
      <c r="AC1128" s="25"/>
      <c r="AD1128" s="25"/>
      <c r="AE1128" s="25"/>
    </row>
    <row r="1129" spans="1:31">
      <c r="A1129" s="6"/>
      <c r="B1129" s="6"/>
      <c r="C1129" s="6"/>
      <c r="D1129" s="6"/>
      <c r="E1129" s="6"/>
      <c r="F1129" s="6"/>
      <c r="G1129" s="6"/>
      <c r="H1129" s="6"/>
      <c r="I1129" s="6"/>
      <c r="J1129" s="6"/>
      <c r="K1129" s="6"/>
      <c r="L1129" s="6"/>
      <c r="M1129" s="6"/>
      <c r="N1129" s="6"/>
      <c r="O1129" s="6"/>
      <c r="P1129" s="6"/>
      <c r="Q1129" s="6"/>
      <c r="R1129" s="6"/>
      <c r="S1129" s="6"/>
      <c r="T1129" s="6"/>
      <c r="U1129" s="6"/>
      <c r="W1129" s="19"/>
      <c r="X1129" s="24"/>
      <c r="Y1129" s="24"/>
      <c r="Z1129" s="24"/>
      <c r="AA1129" s="25"/>
      <c r="AB1129" s="25"/>
      <c r="AC1129" s="25"/>
      <c r="AD1129" s="25"/>
      <c r="AE1129" s="25"/>
    </row>
    <row r="1130" spans="1:31">
      <c r="A1130" s="6"/>
      <c r="B1130" s="6"/>
      <c r="C1130" s="6"/>
      <c r="D1130" s="6"/>
      <c r="E1130" s="6"/>
      <c r="F1130" s="6"/>
      <c r="G1130" s="6"/>
      <c r="H1130" s="6"/>
      <c r="I1130" s="6"/>
      <c r="J1130" s="6"/>
      <c r="K1130" s="6"/>
      <c r="L1130" s="6"/>
      <c r="M1130" s="6"/>
      <c r="N1130" s="6"/>
      <c r="O1130" s="6"/>
      <c r="P1130" s="6"/>
      <c r="Q1130" s="6"/>
      <c r="R1130" s="6"/>
      <c r="S1130" s="6"/>
      <c r="T1130" s="6"/>
      <c r="U1130" s="6"/>
      <c r="W1130" s="19"/>
      <c r="X1130" s="34"/>
      <c r="Y1130" s="34"/>
      <c r="Z1130" s="35"/>
      <c r="AA1130" s="25"/>
      <c r="AB1130" s="25"/>
      <c r="AC1130" s="25"/>
      <c r="AD1130" s="25"/>
      <c r="AE1130" s="25"/>
    </row>
    <row r="1131" spans="1:31">
      <c r="A1131" s="6"/>
      <c r="B1131" s="6"/>
      <c r="C1131" s="6"/>
      <c r="D1131" s="6"/>
      <c r="E1131" s="6"/>
      <c r="F1131" s="6"/>
      <c r="G1131" s="6"/>
      <c r="H1131" s="6"/>
      <c r="I1131" s="6"/>
      <c r="J1131" s="6"/>
      <c r="K1131" s="6"/>
      <c r="L1131" s="6"/>
      <c r="M1131" s="6"/>
      <c r="N1131" s="6"/>
      <c r="O1131" s="6"/>
      <c r="P1131" s="6"/>
      <c r="Q1131" s="6"/>
      <c r="R1131" s="6"/>
      <c r="S1131" s="6"/>
      <c r="T1131" s="6"/>
      <c r="U1131" s="6"/>
      <c r="X1131" s="25"/>
      <c r="Y1131" s="25"/>
      <c r="Z1131" s="25"/>
      <c r="AA1131" s="25"/>
      <c r="AB1131" s="25"/>
      <c r="AC1131" s="25"/>
      <c r="AD1131" s="25"/>
      <c r="AE1131" s="25"/>
    </row>
    <row r="1132" spans="1:31">
      <c r="A1132" s="6"/>
      <c r="B1132" s="6"/>
      <c r="C1132" s="6"/>
      <c r="D1132" s="6"/>
      <c r="E1132" s="6"/>
      <c r="F1132" s="6"/>
      <c r="G1132" s="6"/>
      <c r="H1132" s="6"/>
      <c r="I1132" s="6"/>
      <c r="J1132" s="6"/>
      <c r="K1132" s="6"/>
      <c r="L1132" s="6"/>
      <c r="M1132" s="6"/>
      <c r="N1132" s="6"/>
      <c r="O1132" s="6"/>
      <c r="P1132" s="6"/>
      <c r="Q1132" s="6"/>
      <c r="R1132" s="6"/>
      <c r="S1132" s="6"/>
      <c r="T1132" s="6"/>
      <c r="U1132" s="6"/>
      <c r="X1132" s="25"/>
      <c r="Y1132" s="25"/>
      <c r="Z1132" s="25"/>
      <c r="AA1132" s="25"/>
      <c r="AB1132" s="25"/>
      <c r="AC1132" s="25"/>
      <c r="AD1132" s="25"/>
      <c r="AE1132" s="25"/>
    </row>
    <row r="1133" spans="1:31">
      <c r="A1133" s="6"/>
      <c r="B1133" s="6"/>
      <c r="C1133" s="6"/>
      <c r="D1133" s="6"/>
      <c r="E1133" s="6"/>
      <c r="F1133" s="6"/>
      <c r="G1133" s="6"/>
      <c r="H1133" s="6"/>
      <c r="I1133" s="6"/>
      <c r="J1133" s="6"/>
      <c r="K1133" s="6"/>
      <c r="L1133" s="6"/>
      <c r="M1133" s="6"/>
      <c r="N1133" s="6"/>
      <c r="O1133" s="6"/>
      <c r="P1133" s="6"/>
      <c r="Q1133" s="6"/>
      <c r="R1133" s="6"/>
      <c r="S1133" s="6"/>
      <c r="T1133" s="6"/>
      <c r="U1133" s="6"/>
      <c r="X1133" s="25"/>
      <c r="Y1133" s="25"/>
      <c r="Z1133" s="25"/>
      <c r="AA1133" s="25"/>
      <c r="AB1133" s="25"/>
      <c r="AC1133" s="25"/>
      <c r="AD1133" s="25"/>
      <c r="AE1133" s="25"/>
    </row>
    <row r="1134" spans="1:31">
      <c r="A1134" s="6"/>
      <c r="B1134" s="6"/>
      <c r="C1134" s="6"/>
      <c r="D1134" s="6"/>
      <c r="E1134" s="6"/>
      <c r="F1134" s="6"/>
      <c r="G1134" s="6"/>
      <c r="H1134" s="6"/>
      <c r="I1134" s="6"/>
      <c r="J1134" s="6"/>
      <c r="K1134" s="6"/>
      <c r="L1134" s="6"/>
      <c r="M1134" s="6"/>
      <c r="N1134" s="6"/>
      <c r="O1134" s="6"/>
      <c r="P1134" s="6"/>
      <c r="Q1134" s="6"/>
      <c r="R1134" s="6"/>
      <c r="S1134" s="6"/>
      <c r="T1134" s="6"/>
      <c r="U1134" s="6"/>
      <c r="X1134" s="25"/>
      <c r="Y1134" s="25"/>
      <c r="Z1134" s="25"/>
      <c r="AA1134" s="25"/>
      <c r="AB1134" s="25"/>
      <c r="AC1134" s="25"/>
      <c r="AD1134" s="25"/>
      <c r="AE1134" s="25"/>
    </row>
    <row r="1135" spans="1:31">
      <c r="A1135" s="6"/>
      <c r="B1135" s="6"/>
      <c r="C1135" s="6"/>
      <c r="D1135" s="6"/>
      <c r="E1135" s="6"/>
      <c r="F1135" s="6"/>
      <c r="G1135" s="6"/>
      <c r="H1135" s="6"/>
      <c r="I1135" s="6"/>
      <c r="J1135" s="6"/>
      <c r="K1135" s="6"/>
      <c r="L1135" s="6"/>
      <c r="M1135" s="6"/>
      <c r="N1135" s="6"/>
      <c r="O1135" s="6"/>
      <c r="P1135" s="6"/>
      <c r="Q1135" s="6"/>
      <c r="R1135" s="6"/>
      <c r="S1135" s="6"/>
      <c r="T1135" s="6"/>
      <c r="U1135" s="6"/>
      <c r="X1135" s="25"/>
      <c r="Y1135" s="25"/>
      <c r="Z1135" s="25"/>
      <c r="AA1135" s="25"/>
      <c r="AB1135" s="25"/>
      <c r="AC1135" s="25"/>
      <c r="AD1135" s="25"/>
      <c r="AE1135" s="25"/>
    </row>
    <row r="1136" spans="1:31">
      <c r="A1136" s="6"/>
      <c r="B1136" s="6"/>
      <c r="C1136" s="6"/>
      <c r="D1136" s="6"/>
      <c r="E1136" s="6"/>
      <c r="F1136" s="6"/>
      <c r="G1136" s="6"/>
      <c r="H1136" s="6"/>
      <c r="I1136" s="6"/>
      <c r="J1136" s="6"/>
      <c r="K1136" s="6"/>
      <c r="L1136" s="6"/>
      <c r="M1136" s="6"/>
      <c r="N1136" s="6"/>
      <c r="O1136" s="6"/>
      <c r="P1136" s="6"/>
      <c r="Q1136" s="6"/>
      <c r="R1136" s="6"/>
      <c r="S1136" s="6"/>
      <c r="T1136" s="6"/>
      <c r="U1136" s="6"/>
      <c r="X1136" s="25"/>
      <c r="Y1136" s="25"/>
      <c r="Z1136" s="25"/>
      <c r="AA1136" s="25"/>
      <c r="AB1136" s="25"/>
      <c r="AC1136" s="25"/>
      <c r="AD1136" s="25"/>
      <c r="AE1136" s="25"/>
    </row>
    <row r="1137" spans="1:31">
      <c r="A1137" s="6"/>
      <c r="B1137" s="6"/>
      <c r="C1137" s="6"/>
      <c r="D1137" s="6"/>
      <c r="E1137" s="6"/>
      <c r="F1137" s="6"/>
      <c r="G1137" s="6"/>
      <c r="H1137" s="6"/>
      <c r="I1137" s="6"/>
      <c r="J1137" s="6"/>
      <c r="K1137" s="6"/>
      <c r="L1137" s="6"/>
      <c r="M1137" s="6"/>
      <c r="N1137" s="6"/>
      <c r="O1137" s="6"/>
      <c r="P1137" s="6"/>
      <c r="Q1137" s="6"/>
      <c r="R1137" s="6"/>
      <c r="S1137" s="6"/>
      <c r="T1137" s="6"/>
      <c r="U1137" s="6"/>
      <c r="X1137" s="25"/>
      <c r="Y1137" s="25"/>
      <c r="Z1137" s="25"/>
      <c r="AA1137" s="25"/>
      <c r="AB1137" s="25"/>
      <c r="AC1137" s="25"/>
      <c r="AD1137" s="25"/>
      <c r="AE1137" s="25"/>
    </row>
    <row r="1138" spans="1:31">
      <c r="A1138" s="6"/>
      <c r="B1138" s="6"/>
      <c r="C1138" s="6"/>
      <c r="D1138" s="6"/>
      <c r="E1138" s="6"/>
      <c r="F1138" s="6"/>
      <c r="G1138" s="6"/>
      <c r="H1138" s="6"/>
      <c r="I1138" s="6"/>
      <c r="J1138" s="6"/>
      <c r="K1138" s="6"/>
      <c r="L1138" s="6"/>
      <c r="M1138" s="6"/>
      <c r="N1138" s="6"/>
      <c r="O1138" s="6"/>
      <c r="P1138" s="6"/>
      <c r="Q1138" s="6"/>
      <c r="R1138" s="6"/>
      <c r="S1138" s="6"/>
      <c r="T1138" s="6"/>
      <c r="U1138" s="6"/>
      <c r="X1138" s="25"/>
      <c r="Y1138" s="25"/>
      <c r="Z1138" s="25"/>
      <c r="AA1138" s="25"/>
      <c r="AB1138" s="25"/>
      <c r="AC1138" s="25"/>
      <c r="AD1138" s="25"/>
      <c r="AE1138" s="25"/>
    </row>
    <row r="1139" spans="1:31">
      <c r="A1139" s="6"/>
      <c r="B1139" s="6"/>
      <c r="C1139" s="6"/>
      <c r="D1139" s="6"/>
      <c r="E1139" s="6"/>
      <c r="F1139" s="6"/>
      <c r="G1139" s="6"/>
      <c r="H1139" s="6"/>
      <c r="I1139" s="6"/>
      <c r="J1139" s="6"/>
      <c r="K1139" s="6"/>
      <c r="L1139" s="6"/>
      <c r="M1139" s="6"/>
      <c r="N1139" s="6"/>
      <c r="O1139" s="6"/>
      <c r="P1139" s="6"/>
      <c r="Q1139" s="6"/>
      <c r="R1139" s="6"/>
      <c r="S1139" s="6"/>
      <c r="T1139" s="6"/>
      <c r="U1139" s="6"/>
      <c r="X1139" s="25"/>
      <c r="Y1139" s="25"/>
      <c r="Z1139" s="25"/>
      <c r="AA1139" s="25"/>
      <c r="AB1139" s="25"/>
      <c r="AC1139" s="25"/>
      <c r="AD1139" s="25"/>
      <c r="AE1139" s="25"/>
    </row>
    <row r="1140" spans="1:31">
      <c r="A1140" s="6"/>
      <c r="B1140" s="6"/>
      <c r="C1140" s="6"/>
      <c r="D1140" s="6"/>
      <c r="E1140" s="6"/>
      <c r="F1140" s="6"/>
      <c r="G1140" s="6"/>
      <c r="H1140" s="6"/>
      <c r="I1140" s="6"/>
      <c r="J1140" s="6"/>
      <c r="K1140" s="6"/>
      <c r="L1140" s="6"/>
      <c r="M1140" s="6"/>
      <c r="N1140" s="6"/>
      <c r="O1140" s="6"/>
      <c r="P1140" s="6"/>
      <c r="Q1140" s="6"/>
      <c r="R1140" s="6"/>
      <c r="S1140" s="6"/>
      <c r="T1140" s="6"/>
      <c r="U1140" s="6"/>
      <c r="X1140" s="25"/>
      <c r="Y1140" s="25"/>
      <c r="Z1140" s="25"/>
      <c r="AA1140" s="25"/>
      <c r="AB1140" s="25"/>
      <c r="AC1140" s="25"/>
      <c r="AD1140" s="25"/>
      <c r="AE1140" s="25"/>
    </row>
    <row r="1141" spans="1:31">
      <c r="A1141" s="6"/>
      <c r="B1141" s="6"/>
      <c r="C1141" s="6"/>
      <c r="D1141" s="6"/>
      <c r="E1141" s="6"/>
      <c r="F1141" s="6"/>
      <c r="G1141" s="6"/>
      <c r="H1141" s="6"/>
      <c r="I1141" s="6"/>
      <c r="J1141" s="6"/>
      <c r="K1141" s="6"/>
      <c r="L1141" s="6"/>
      <c r="M1141" s="6"/>
      <c r="N1141" s="6"/>
      <c r="O1141" s="6"/>
      <c r="P1141" s="6"/>
      <c r="Q1141" s="6"/>
      <c r="R1141" s="6"/>
      <c r="S1141" s="6"/>
      <c r="T1141" s="6"/>
      <c r="U1141" s="6"/>
      <c r="X1141" s="25" t="s">
        <v>270</v>
      </c>
      <c r="Y1141" s="25"/>
      <c r="Z1141" s="25"/>
      <c r="AA1141" s="25"/>
      <c r="AB1141" s="25"/>
      <c r="AC1141" s="25"/>
      <c r="AD1141" s="25"/>
      <c r="AE1141" s="25"/>
    </row>
    <row r="1142" spans="1:31">
      <c r="X1142" s="458" t="str">
        <f>IF(全体項目一覧_30!AN91="","",全体項目一覧_30!AN91)</f>
        <v/>
      </c>
      <c r="Y1142" s="25"/>
      <c r="Z1142" s="25"/>
      <c r="AA1142" s="25"/>
      <c r="AB1142" s="25"/>
      <c r="AC1142" s="25"/>
      <c r="AD1142" s="25"/>
      <c r="AE1142" s="25"/>
    </row>
    <row r="1143" spans="1:31">
      <c r="X1143" s="25"/>
      <c r="Y1143" s="25"/>
      <c r="Z1143" s="25"/>
      <c r="AA1143" s="25"/>
      <c r="AB1143" s="25"/>
      <c r="AC1143" s="25"/>
      <c r="AD1143" s="25"/>
      <c r="AE1143" s="25"/>
    </row>
    <row r="1144" spans="1:31">
      <c r="X1144" s="25"/>
      <c r="Y1144" s="25"/>
      <c r="Z1144" s="25"/>
      <c r="AA1144" s="25"/>
      <c r="AB1144" s="25"/>
      <c r="AC1144" s="25"/>
      <c r="AD1144" s="25"/>
      <c r="AE1144" s="25"/>
    </row>
    <row r="1145" spans="1:31">
      <c r="A1145" s="675"/>
      <c r="B1145" s="676"/>
      <c r="C1145" s="676"/>
      <c r="D1145" s="676"/>
      <c r="E1145" s="676"/>
      <c r="F1145" s="676"/>
      <c r="G1145" s="676"/>
      <c r="H1145" s="676"/>
      <c r="I1145" s="676"/>
      <c r="J1145" s="676"/>
      <c r="K1145" s="677"/>
      <c r="L1145" s="12" t="s">
        <v>18</v>
      </c>
      <c r="M1145" s="669" t="s">
        <v>29</v>
      </c>
      <c r="N1145" s="669"/>
      <c r="O1145" s="669"/>
      <c r="P1145" s="669"/>
      <c r="Q1145" s="669"/>
      <c r="R1145" s="669"/>
      <c r="S1145" s="669"/>
      <c r="T1145" s="670" t="s">
        <v>269</v>
      </c>
      <c r="U1145" s="670"/>
      <c r="X1145" s="12"/>
      <c r="Y1145" s="150"/>
      <c r="Z1145" s="150"/>
      <c r="AA1145" s="150"/>
      <c r="AB1145" s="150"/>
      <c r="AC1145" s="150"/>
      <c r="AD1145" s="150"/>
      <c r="AE1145" s="150"/>
    </row>
    <row r="1146" spans="1:31">
      <c r="A1146" s="678"/>
      <c r="B1146" s="679"/>
      <c r="C1146" s="679"/>
      <c r="D1146" s="679"/>
      <c r="E1146" s="679"/>
      <c r="F1146" s="679"/>
      <c r="G1146" s="679"/>
      <c r="H1146" s="679"/>
      <c r="I1146" s="679"/>
      <c r="J1146" s="679"/>
      <c r="K1146" s="680"/>
      <c r="L1146" s="12" t="s">
        <v>18</v>
      </c>
      <c r="M1146" s="665" t="s">
        <v>30</v>
      </c>
      <c r="N1146" s="665"/>
      <c r="O1146" s="665"/>
      <c r="P1146" s="665"/>
      <c r="Q1146" s="665"/>
      <c r="R1146" s="665"/>
      <c r="S1146" s="665"/>
      <c r="T1146" s="666" t="str">
        <f>X1142</f>
        <v/>
      </c>
      <c r="U1146" s="667"/>
      <c r="X1146" s="12"/>
      <c r="Y1146" s="151"/>
      <c r="Z1146" s="151"/>
      <c r="AA1146" s="151"/>
      <c r="AB1146" s="151"/>
      <c r="AC1146" s="151"/>
      <c r="AD1146" s="151"/>
      <c r="AE1146" s="151"/>
    </row>
    <row r="1147" spans="1:31" ht="14.25">
      <c r="A1147" s="691" t="str">
        <f>$A$40</f>
        <v>フォーマット作成者　：　Komuro Consulting Group　小室匡史</v>
      </c>
      <c r="B1147" s="691"/>
      <c r="C1147" s="691"/>
      <c r="D1147" s="691"/>
      <c r="E1147" s="691"/>
      <c r="F1147" s="691"/>
      <c r="G1147" s="691"/>
      <c r="H1147" s="691"/>
      <c r="I1147" s="691"/>
      <c r="J1147" s="691"/>
      <c r="K1147" s="691"/>
      <c r="L1147" s="411" t="s">
        <v>18</v>
      </c>
      <c r="M1147" s="668" t="s">
        <v>90</v>
      </c>
      <c r="N1147" s="668"/>
      <c r="O1147" s="668"/>
      <c r="P1147" s="668"/>
      <c r="Q1147" s="668"/>
      <c r="R1147" s="668"/>
      <c r="S1147" s="668"/>
      <c r="T1147" s="667"/>
      <c r="U1147" s="667"/>
      <c r="X1147" s="12"/>
      <c r="Y1147" s="152"/>
      <c r="Z1147" s="152"/>
      <c r="AA1147" s="152"/>
      <c r="AB1147" s="152"/>
      <c r="AC1147" s="152"/>
      <c r="AD1147" s="152"/>
      <c r="AE1147" s="152"/>
    </row>
    <row r="1149" spans="1:31" ht="30" customHeight="1">
      <c r="A1149" s="671" t="str">
        <f>$A$1</f>
        <v>●●チームバレーボール体力指数　レーダーチャート</v>
      </c>
      <c r="B1149" s="671"/>
      <c r="C1149" s="671"/>
      <c r="D1149" s="671"/>
      <c r="E1149" s="671"/>
      <c r="F1149" s="671"/>
      <c r="G1149" s="671"/>
      <c r="H1149" s="671"/>
      <c r="I1149" s="671"/>
      <c r="J1149" s="671"/>
      <c r="K1149" s="671"/>
      <c r="L1149" s="671"/>
      <c r="M1149" s="671"/>
      <c r="N1149" s="671"/>
      <c r="O1149" s="671"/>
      <c r="P1149" s="671"/>
      <c r="Q1149" s="671"/>
      <c r="R1149" s="671"/>
      <c r="S1149" s="671"/>
      <c r="T1149" s="671"/>
      <c r="U1149" s="671"/>
      <c r="X1149" s="25"/>
      <c r="Y1149" s="25"/>
      <c r="Z1149" s="25"/>
      <c r="AA1149" s="25"/>
      <c r="AB1149" s="25"/>
      <c r="AC1149" s="25"/>
      <c r="AD1149" s="25"/>
      <c r="AE1149" s="25"/>
    </row>
    <row r="1150" spans="1:31" ht="22.5" customHeight="1">
      <c r="A1150" s="10" t="s">
        <v>10</v>
      </c>
      <c r="B1150" s="672" t="str">
        <f>IF(表示変換!B34="","",表示変換!B34)</f>
        <v/>
      </c>
      <c r="C1150" s="672"/>
      <c r="D1150" s="9"/>
      <c r="E1150" s="10" t="s">
        <v>11</v>
      </c>
      <c r="F1150" s="673" t="str">
        <f>IF(表示変換!I34="","",表示変換!I34)</f>
        <v/>
      </c>
      <c r="G1150" s="673"/>
      <c r="H1150" s="13" t="s">
        <v>12</v>
      </c>
      <c r="I1150" s="14"/>
      <c r="J1150" s="13" t="s">
        <v>13</v>
      </c>
      <c r="K1150" s="673" t="str">
        <f>IF(表示変換!J34="","",表示変換!J34)</f>
        <v/>
      </c>
      <c r="L1150" s="673"/>
      <c r="M1150" s="10" t="s">
        <v>14</v>
      </c>
      <c r="N1150" s="6"/>
      <c r="O1150" s="672" t="s">
        <v>15</v>
      </c>
      <c r="P1150" s="672"/>
      <c r="Q1150" s="672" t="str">
        <f>IF(表示変換!H34="","",表示変換!H34)</f>
        <v/>
      </c>
      <c r="R1150" s="672"/>
      <c r="S1150" s="674" t="str">
        <f>IF(入力!$C$4="","",入力!$C$4)</f>
        <v>2016.01.01</v>
      </c>
      <c r="T1150" s="674"/>
      <c r="U1150" s="9" t="s">
        <v>84</v>
      </c>
      <c r="X1150" s="25"/>
      <c r="Y1150" s="25"/>
      <c r="Z1150" s="25"/>
      <c r="AA1150" s="25"/>
      <c r="AB1150" s="25"/>
      <c r="AC1150" s="25"/>
      <c r="AD1150" s="25"/>
      <c r="AE1150" s="25"/>
    </row>
    <row r="1151" spans="1:31" ht="12" customHeight="1">
      <c r="A1151" s="6"/>
      <c r="B1151" s="6"/>
      <c r="C1151" s="6"/>
      <c r="D1151" s="6"/>
      <c r="E1151" s="6"/>
      <c r="F1151" s="6"/>
      <c r="G1151" s="6"/>
      <c r="H1151" s="6"/>
      <c r="I1151" s="6"/>
      <c r="J1151" s="6"/>
      <c r="K1151" s="6"/>
      <c r="L1151" s="6"/>
      <c r="M1151" s="6"/>
      <c r="N1151" s="6"/>
      <c r="O1151" s="6"/>
      <c r="P1151" s="6"/>
      <c r="Q1151" s="6"/>
      <c r="R1151" s="6"/>
      <c r="S1151" s="6"/>
      <c r="T1151" s="6"/>
      <c r="U1151" s="6"/>
      <c r="X1151" s="25"/>
      <c r="Y1151" s="25"/>
      <c r="Z1151" s="25"/>
      <c r="AA1151" s="25"/>
      <c r="AB1151" s="25"/>
      <c r="AC1151" s="25"/>
      <c r="AD1151" s="25"/>
      <c r="AE1151" s="25"/>
    </row>
    <row r="1152" spans="1:31" ht="22.5" customHeight="1">
      <c r="A1152" s="685" t="s">
        <v>5</v>
      </c>
      <c r="B1152" s="688" t="s">
        <v>6</v>
      </c>
      <c r="C1152" s="692" t="s">
        <v>0</v>
      </c>
      <c r="D1152" s="683" t="s">
        <v>31</v>
      </c>
      <c r="E1152" s="684"/>
      <c r="F1152" s="683" t="s">
        <v>43</v>
      </c>
      <c r="G1152" s="684"/>
      <c r="H1152" s="683" t="s">
        <v>297</v>
      </c>
      <c r="I1152" s="684"/>
      <c r="J1152" s="683" t="s">
        <v>27</v>
      </c>
      <c r="K1152" s="684"/>
      <c r="L1152" s="681" t="s">
        <v>44</v>
      </c>
      <c r="M1152" s="682"/>
      <c r="N1152" s="681" t="s">
        <v>45</v>
      </c>
      <c r="O1152" s="682"/>
      <c r="P1152" s="681" t="s">
        <v>28</v>
      </c>
      <c r="Q1152" s="682"/>
      <c r="R1152" s="683" t="s">
        <v>32</v>
      </c>
      <c r="S1152" s="684"/>
      <c r="T1152" s="156" t="s">
        <v>1</v>
      </c>
      <c r="U1152" s="157" t="s">
        <v>2</v>
      </c>
      <c r="X1152" s="25"/>
      <c r="Y1152" s="25"/>
      <c r="Z1152" s="25"/>
      <c r="AA1152" s="25"/>
      <c r="AB1152" s="25"/>
      <c r="AC1152" s="25"/>
      <c r="AD1152" s="25"/>
      <c r="AE1152" s="25"/>
    </row>
    <row r="1153" spans="1:31">
      <c r="A1153" s="686"/>
      <c r="B1153" s="689"/>
      <c r="C1153" s="693"/>
      <c r="D1153" s="1" t="s">
        <v>3</v>
      </c>
      <c r="E1153" s="3" t="s">
        <v>4</v>
      </c>
      <c r="F1153" s="1" t="s">
        <v>3</v>
      </c>
      <c r="G1153" s="3" t="s">
        <v>4</v>
      </c>
      <c r="H1153" s="1" t="s">
        <v>3</v>
      </c>
      <c r="I1153" s="3" t="s">
        <v>4</v>
      </c>
      <c r="J1153" s="1" t="s">
        <v>3</v>
      </c>
      <c r="K1153" s="3" t="s">
        <v>4</v>
      </c>
      <c r="L1153" s="1" t="s">
        <v>3</v>
      </c>
      <c r="M1153" s="3" t="s">
        <v>4</v>
      </c>
      <c r="N1153" s="1" t="s">
        <v>3</v>
      </c>
      <c r="O1153" s="3" t="s">
        <v>4</v>
      </c>
      <c r="P1153" s="1" t="s">
        <v>3</v>
      </c>
      <c r="Q1153" s="3" t="s">
        <v>4</v>
      </c>
      <c r="R1153" s="1" t="s">
        <v>3</v>
      </c>
      <c r="S1153" s="3" t="s">
        <v>4</v>
      </c>
      <c r="T1153" s="7"/>
      <c r="U1153" s="8"/>
      <c r="X1153" s="25"/>
      <c r="Y1153" s="25"/>
      <c r="Z1153" s="25"/>
      <c r="AA1153" s="25"/>
      <c r="AB1153" s="25"/>
      <c r="AC1153" s="25"/>
      <c r="AD1153" s="25"/>
      <c r="AE1153" s="25"/>
    </row>
    <row r="1154" spans="1:31">
      <c r="A1154" s="687"/>
      <c r="B1154" s="690"/>
      <c r="C1154" s="694"/>
      <c r="D1154" s="2" t="str">
        <f>IF(表示変換!$N$5="","",表示変換!$N$5)</f>
        <v>sec</v>
      </c>
      <c r="E1154" s="4" t="s">
        <v>7</v>
      </c>
      <c r="F1154" s="2" t="str">
        <f>IF(表示変換!$O$5="","",表示変換!$O$5)</f>
        <v>sec</v>
      </c>
      <c r="G1154" s="4" t="s">
        <v>7</v>
      </c>
      <c r="H1154" s="2" t="str">
        <f>IF(表示変換!$P$5="","",表示変換!$P$5)</f>
        <v>m</v>
      </c>
      <c r="I1154" s="4" t="s">
        <v>7</v>
      </c>
      <c r="J1154" s="2" t="str">
        <f>IF(表示変換!$Q$5="","",表示変換!$Q$5)</f>
        <v>cm</v>
      </c>
      <c r="K1154" s="4" t="s">
        <v>7</v>
      </c>
      <c r="L1154" s="2" t="str">
        <f>IF(表示変換!$R$5="","",表示変換!$R$5)</f>
        <v>cm</v>
      </c>
      <c r="M1154" s="4" t="s">
        <v>7</v>
      </c>
      <c r="N1154" s="2" t="str">
        <f>IF(表示変換!$S$5="","",表示変換!$S$5)</f>
        <v>m</v>
      </c>
      <c r="O1154" s="4" t="s">
        <v>7</v>
      </c>
      <c r="P1154" s="2" t="str">
        <f>IF(表示変換!$T$5="","",表示変換!$T$5)</f>
        <v>回</v>
      </c>
      <c r="Q1154" s="4" t="s">
        <v>7</v>
      </c>
      <c r="R1154" s="2" t="str">
        <f>IF(表示変換!$U$5="","",表示変換!$U$5)</f>
        <v>m</v>
      </c>
      <c r="S1154" s="4" t="s">
        <v>7</v>
      </c>
      <c r="T1154" s="2" t="s">
        <v>8</v>
      </c>
      <c r="U1154" s="5" t="s">
        <v>9</v>
      </c>
      <c r="X1154" s="26" t="s">
        <v>16</v>
      </c>
      <c r="Y1154" s="26" t="s">
        <v>17</v>
      </c>
      <c r="Z1154" s="26" t="s">
        <v>276</v>
      </c>
      <c r="AA1154" s="26" t="s">
        <v>24</v>
      </c>
      <c r="AB1154" s="26" t="s">
        <v>59</v>
      </c>
      <c r="AC1154" s="26" t="s">
        <v>51</v>
      </c>
      <c r="AD1154" s="26" t="s">
        <v>62</v>
      </c>
      <c r="AE1154" s="11" t="s">
        <v>61</v>
      </c>
    </row>
    <row r="1155" spans="1:31">
      <c r="A1155" s="17" t="str">
        <f>IF(入力!$C$4="","",入力!$C$4)</f>
        <v>2016.01.01</v>
      </c>
      <c r="B1155" s="20">
        <f>IF(表示変換!A34="","",表示変換!A34)</f>
        <v>29</v>
      </c>
      <c r="C1155" s="18" t="str">
        <f>IF(表示変換!B34="","",表示変換!B34)</f>
        <v/>
      </c>
      <c r="D1155" s="21" t="str">
        <f>IF(特定項目一覧_30!G34="","",特定項目一覧_30!G34)</f>
        <v/>
      </c>
      <c r="E1155" s="27" t="str">
        <f>IF(特定項目一覧_30!H34="","",特定項目一覧_30!H34)</f>
        <v/>
      </c>
      <c r="F1155" s="21" t="str">
        <f>IF(特定項目一覧_30!I34="","",特定項目一覧_30!I34)</f>
        <v/>
      </c>
      <c r="G1155" s="22" t="str">
        <f>IF(特定項目一覧_30!J34="","",特定項目一覧_30!J34)</f>
        <v/>
      </c>
      <c r="H1155" s="29" t="str">
        <f>IF(特定項目一覧_30!K34="","",特定項目一覧_30!K34)</f>
        <v/>
      </c>
      <c r="I1155" s="27" t="str">
        <f>IF(特定項目一覧_30!L34="","",特定項目一覧_30!L34)</f>
        <v/>
      </c>
      <c r="J1155" s="20" t="str">
        <f>IF(特定項目一覧_30!M34="","",特定項目一覧_30!M34)</f>
        <v/>
      </c>
      <c r="K1155" s="22" t="str">
        <f>IF(特定項目一覧_30!N34="","",特定項目一覧_30!N34)</f>
        <v/>
      </c>
      <c r="L1155" s="28" t="str">
        <f>IF(特定項目一覧_30!O34="","",特定項目一覧_30!O34)</f>
        <v/>
      </c>
      <c r="M1155" s="27" t="str">
        <f>IF(特定項目一覧_30!P34="","",特定項目一覧_30!P34)</f>
        <v/>
      </c>
      <c r="N1155" s="21" t="str">
        <f>IF(特定項目一覧_30!Q34="","",特定項目一覧_30!Q34)</f>
        <v/>
      </c>
      <c r="O1155" s="22" t="str">
        <f>IF(特定項目一覧_30!R34="","",特定項目一覧_30!R34)</f>
        <v/>
      </c>
      <c r="P1155" s="28" t="str">
        <f>IF(特定項目一覧_30!S34="","",特定項目一覧_30!S34)</f>
        <v/>
      </c>
      <c r="Q1155" s="27" t="str">
        <f>IF(特定項目一覧_30!T34="","",特定項目一覧_30!T34)</f>
        <v/>
      </c>
      <c r="R1155" s="20" t="str">
        <f>IF(特定項目一覧_30!U34="","",特定項目一覧_30!U34)</f>
        <v/>
      </c>
      <c r="S1155" s="22" t="str">
        <f>IF(特定項目一覧_30!V34="","",特定項目一覧_30!V34)</f>
        <v/>
      </c>
      <c r="T1155" s="28" t="str">
        <f>IF(特定項目一覧_30!W34="","",特定項目一覧_30!W34)</f>
        <v/>
      </c>
      <c r="U1155" s="22" t="str">
        <f>IF(特定項目一覧_30!X34="","",特定項目一覧_30!X34)</f>
        <v/>
      </c>
      <c r="W1155" s="19" t="str">
        <f>IF(入力!$C$4="","",入力!$C$4)</f>
        <v>2016.01.01</v>
      </c>
      <c r="X1155" s="30" t="str">
        <f>E1155</f>
        <v/>
      </c>
      <c r="Y1155" s="30" t="str">
        <f>G1155</f>
        <v/>
      </c>
      <c r="Z1155" s="30" t="str">
        <f>I1155</f>
        <v/>
      </c>
      <c r="AA1155" s="30" t="str">
        <f>K1155</f>
        <v/>
      </c>
      <c r="AB1155" s="30" t="str">
        <f>M1155</f>
        <v/>
      </c>
      <c r="AC1155" s="30" t="str">
        <f>O1155</f>
        <v/>
      </c>
      <c r="AD1155" s="30" t="str">
        <f>Q1155</f>
        <v/>
      </c>
      <c r="AE1155" s="30" t="str">
        <f>S1155</f>
        <v/>
      </c>
    </row>
    <row r="1156" spans="1:31">
      <c r="A1156" s="66"/>
      <c r="B1156" s="67"/>
      <c r="C1156" s="68"/>
      <c r="D1156" s="69"/>
      <c r="E1156" s="70"/>
      <c r="F1156" s="71"/>
      <c r="G1156" s="72"/>
      <c r="H1156" s="73"/>
      <c r="I1156" s="70"/>
      <c r="J1156" s="71"/>
      <c r="K1156" s="72"/>
      <c r="L1156" s="69"/>
      <c r="M1156" s="70"/>
      <c r="N1156" s="71"/>
      <c r="O1156" s="72"/>
      <c r="P1156" s="69"/>
      <c r="Q1156" s="70"/>
      <c r="R1156" s="67"/>
      <c r="S1156" s="72"/>
      <c r="T1156" s="73"/>
      <c r="U1156" s="72"/>
      <c r="W1156" s="19"/>
      <c r="X1156" s="23"/>
      <c r="Y1156" s="23"/>
      <c r="Z1156" s="23"/>
      <c r="AA1156" s="23"/>
      <c r="AB1156" s="23"/>
      <c r="AC1156" s="23"/>
      <c r="AD1156" s="23"/>
      <c r="AE1156" s="23"/>
    </row>
    <row r="1157" spans="1:31">
      <c r="A1157" s="74"/>
      <c r="B1157" s="67"/>
      <c r="C1157" s="72"/>
      <c r="D1157" s="71"/>
      <c r="E1157" s="72"/>
      <c r="F1157" s="71"/>
      <c r="G1157" s="72"/>
      <c r="H1157" s="67"/>
      <c r="I1157" s="72"/>
      <c r="J1157" s="71"/>
      <c r="K1157" s="72"/>
      <c r="L1157" s="71"/>
      <c r="M1157" s="72"/>
      <c r="N1157" s="71"/>
      <c r="O1157" s="72"/>
      <c r="P1157" s="71"/>
      <c r="Q1157" s="72"/>
      <c r="R1157" s="67"/>
      <c r="S1157" s="72"/>
      <c r="T1157" s="67"/>
      <c r="U1157" s="72"/>
      <c r="W1157" s="19"/>
      <c r="X1157" s="23"/>
      <c r="Y1157" s="23"/>
      <c r="Z1157" s="23"/>
      <c r="AA1157" s="23"/>
      <c r="AB1157" s="23"/>
      <c r="AC1157" s="23"/>
      <c r="AD1157" s="23"/>
      <c r="AE1157" s="23"/>
    </row>
    <row r="1158" spans="1:31">
      <c r="A1158" s="74"/>
      <c r="B1158" s="75"/>
      <c r="C1158" s="76"/>
      <c r="D1158" s="71"/>
      <c r="E1158" s="70"/>
      <c r="F1158" s="71"/>
      <c r="G1158" s="72"/>
      <c r="H1158" s="73"/>
      <c r="I1158" s="70"/>
      <c r="J1158" s="71"/>
      <c r="K1158" s="72"/>
      <c r="L1158" s="69"/>
      <c r="M1158" s="70"/>
      <c r="N1158" s="71"/>
      <c r="O1158" s="72"/>
      <c r="P1158" s="69"/>
      <c r="Q1158" s="70"/>
      <c r="R1158" s="67"/>
      <c r="S1158" s="72"/>
      <c r="T1158" s="73"/>
      <c r="U1158" s="72"/>
      <c r="X1158" s="25"/>
      <c r="Y1158" s="25"/>
      <c r="Z1158" s="25"/>
      <c r="AA1158" s="25"/>
      <c r="AB1158" s="25"/>
      <c r="AC1158" s="25"/>
      <c r="AD1158" s="25"/>
      <c r="AE1158" s="25"/>
    </row>
    <row r="1159" spans="1:31">
      <c r="A1159" s="15"/>
      <c r="B1159" s="15"/>
      <c r="C1159" s="15"/>
      <c r="D1159" s="15"/>
      <c r="E1159" s="15"/>
      <c r="F1159" s="15"/>
      <c r="G1159" s="15"/>
      <c r="H1159" s="15"/>
      <c r="I1159" s="15"/>
      <c r="J1159" s="15"/>
      <c r="K1159" s="15"/>
      <c r="L1159" s="15"/>
      <c r="M1159" s="15"/>
      <c r="N1159" s="15"/>
      <c r="O1159" s="15"/>
      <c r="P1159" s="15"/>
      <c r="Q1159" s="15"/>
      <c r="R1159" s="15"/>
      <c r="S1159" s="15"/>
      <c r="T1159" s="15"/>
      <c r="U1159" s="15"/>
      <c r="X1159" s="25"/>
      <c r="Y1159" s="25"/>
      <c r="Z1159" s="25"/>
      <c r="AA1159" s="25"/>
      <c r="AB1159" s="25"/>
      <c r="AC1159" s="25"/>
      <c r="AD1159" s="25"/>
      <c r="AE1159" s="25"/>
    </row>
    <row r="1160" spans="1:31">
      <c r="A1160" s="6"/>
      <c r="B1160" s="6"/>
      <c r="C1160" s="6"/>
      <c r="D1160" s="6"/>
      <c r="E1160" s="6"/>
      <c r="F1160" s="6"/>
      <c r="G1160" s="6"/>
      <c r="H1160" s="6"/>
      <c r="I1160" s="6"/>
      <c r="J1160" s="6"/>
      <c r="K1160" s="6"/>
      <c r="L1160" s="6"/>
      <c r="M1160" s="6"/>
      <c r="N1160" s="6"/>
      <c r="O1160" s="6"/>
      <c r="P1160" s="6"/>
      <c r="Q1160" s="6"/>
      <c r="R1160" s="6"/>
      <c r="S1160" s="6"/>
      <c r="T1160" s="6"/>
      <c r="U1160" s="6"/>
      <c r="X1160" s="25"/>
      <c r="Y1160" s="25"/>
      <c r="Z1160" s="25"/>
      <c r="AA1160" s="25"/>
      <c r="AB1160" s="25"/>
      <c r="AC1160" s="25"/>
      <c r="AD1160" s="25"/>
      <c r="AE1160" s="25"/>
    </row>
    <row r="1161" spans="1:31">
      <c r="A1161" s="6"/>
      <c r="B1161" s="6"/>
      <c r="C1161" s="6"/>
      <c r="D1161" s="6"/>
      <c r="E1161" s="6"/>
      <c r="F1161" s="6"/>
      <c r="G1161" s="6"/>
      <c r="H1161" s="6"/>
      <c r="I1161" s="6"/>
      <c r="J1161" s="6"/>
      <c r="K1161" s="6"/>
      <c r="L1161" s="6"/>
      <c r="M1161" s="6"/>
      <c r="N1161" s="6"/>
      <c r="O1161" s="6"/>
      <c r="P1161" s="6"/>
      <c r="Q1161" s="6"/>
      <c r="R1161" s="6"/>
      <c r="S1161" s="6"/>
      <c r="T1161" s="6"/>
      <c r="U1161" s="6"/>
      <c r="X1161" s="25"/>
      <c r="Y1161" s="25"/>
      <c r="Z1161" s="25"/>
      <c r="AA1161" s="25"/>
      <c r="AB1161" s="25"/>
      <c r="AC1161" s="25"/>
      <c r="AD1161" s="25"/>
      <c r="AE1161" s="25"/>
    </row>
    <row r="1162" spans="1:31">
      <c r="A1162" s="6"/>
      <c r="B1162" s="6"/>
      <c r="C1162" s="6"/>
      <c r="D1162" s="6"/>
      <c r="E1162" s="6"/>
      <c r="F1162" s="6"/>
      <c r="G1162" s="6"/>
      <c r="H1162" s="6"/>
      <c r="I1162" s="6"/>
      <c r="J1162" s="6"/>
      <c r="K1162" s="6"/>
      <c r="L1162" s="6"/>
      <c r="M1162" s="16"/>
      <c r="N1162" s="6"/>
      <c r="O1162" s="6"/>
      <c r="P1162" s="6"/>
      <c r="Q1162" s="6"/>
      <c r="R1162" s="6"/>
      <c r="S1162" s="6"/>
      <c r="T1162" s="6"/>
      <c r="U1162" s="6"/>
      <c r="X1162" s="25"/>
      <c r="Y1162" s="25"/>
      <c r="Z1162" s="25"/>
      <c r="AA1162" s="25"/>
      <c r="AB1162" s="25"/>
      <c r="AC1162" s="25"/>
      <c r="AD1162" s="25"/>
      <c r="AE1162" s="25"/>
    </row>
    <row r="1163" spans="1:31">
      <c r="A1163" s="6"/>
      <c r="B1163" s="6"/>
      <c r="C1163" s="6"/>
      <c r="D1163" s="6"/>
      <c r="E1163" s="6"/>
      <c r="F1163" s="6"/>
      <c r="G1163" s="6"/>
      <c r="H1163" s="6"/>
      <c r="I1163" s="6"/>
      <c r="J1163" s="6"/>
      <c r="K1163" s="6"/>
      <c r="L1163" s="6"/>
      <c r="M1163" s="6"/>
      <c r="N1163" s="6"/>
      <c r="O1163" s="6"/>
      <c r="P1163" s="6"/>
      <c r="Q1163" s="6"/>
      <c r="R1163" s="6"/>
      <c r="S1163" s="6"/>
      <c r="T1163" s="6"/>
      <c r="U1163" s="6"/>
      <c r="X1163" s="25"/>
      <c r="Y1163" s="25"/>
      <c r="Z1163" s="25"/>
      <c r="AA1163" s="25"/>
      <c r="AB1163" s="25"/>
      <c r="AC1163" s="25"/>
      <c r="AD1163" s="25"/>
      <c r="AE1163" s="25"/>
    </row>
    <row r="1164" spans="1:31">
      <c r="A1164" s="6"/>
      <c r="B1164" s="6"/>
      <c r="C1164" s="6"/>
      <c r="D1164" s="6"/>
      <c r="E1164" s="6"/>
      <c r="F1164" s="6"/>
      <c r="G1164" s="6"/>
      <c r="H1164" s="6"/>
      <c r="I1164" s="6"/>
      <c r="J1164" s="6"/>
      <c r="K1164" s="6"/>
      <c r="L1164" s="6"/>
      <c r="M1164" s="6"/>
      <c r="N1164" s="6"/>
      <c r="O1164" s="6"/>
      <c r="P1164" s="6"/>
      <c r="Q1164" s="6"/>
      <c r="R1164" s="6"/>
      <c r="S1164" s="6"/>
      <c r="T1164" s="6"/>
      <c r="U1164" s="6"/>
      <c r="X1164" s="25"/>
      <c r="Y1164" s="25"/>
      <c r="Z1164" s="25"/>
      <c r="AA1164" s="25"/>
      <c r="AB1164" s="25"/>
      <c r="AC1164" s="25"/>
      <c r="AD1164" s="25"/>
      <c r="AE1164" s="25"/>
    </row>
    <row r="1165" spans="1:31">
      <c r="A1165" s="6"/>
      <c r="B1165" s="6"/>
      <c r="C1165" s="6"/>
      <c r="D1165" s="6"/>
      <c r="E1165" s="6"/>
      <c r="F1165" s="6"/>
      <c r="G1165" s="6"/>
      <c r="H1165" s="6"/>
      <c r="I1165" s="6"/>
      <c r="J1165" s="6"/>
      <c r="K1165" s="6"/>
      <c r="L1165" s="6"/>
      <c r="M1165" s="6"/>
      <c r="N1165" s="6"/>
      <c r="O1165" s="6"/>
      <c r="P1165" s="6"/>
      <c r="Q1165" s="6"/>
      <c r="R1165" s="6"/>
      <c r="S1165" s="6"/>
      <c r="T1165" s="6"/>
      <c r="U1165" s="6"/>
      <c r="X1165" s="25"/>
      <c r="Y1165" s="25"/>
      <c r="Z1165" s="25"/>
      <c r="AA1165" s="25"/>
      <c r="AB1165" s="25"/>
      <c r="AC1165" s="25"/>
      <c r="AD1165" s="25"/>
      <c r="AE1165" s="25"/>
    </row>
    <row r="1166" spans="1:31">
      <c r="A1166" s="6"/>
      <c r="B1166" s="6"/>
      <c r="C1166" s="6"/>
      <c r="D1166" s="6"/>
      <c r="E1166" s="6"/>
      <c r="F1166" s="6"/>
      <c r="G1166" s="6"/>
      <c r="H1166" s="6"/>
      <c r="I1166" s="6"/>
      <c r="J1166" s="6"/>
      <c r="K1166" s="6"/>
      <c r="L1166" s="6"/>
      <c r="M1166" s="6"/>
      <c r="N1166" s="6"/>
      <c r="O1166" s="6"/>
      <c r="P1166" s="6"/>
      <c r="Q1166" s="6"/>
      <c r="R1166" s="6"/>
      <c r="S1166" s="6"/>
      <c r="T1166" s="6"/>
      <c r="U1166" s="6"/>
      <c r="X1166" s="25"/>
      <c r="Y1166" s="25"/>
      <c r="Z1166" s="25"/>
      <c r="AA1166" s="25"/>
      <c r="AB1166" s="25"/>
      <c r="AC1166" s="25"/>
      <c r="AD1166" s="25"/>
      <c r="AE1166" s="25"/>
    </row>
    <row r="1167" spans="1:31">
      <c r="A1167" s="6"/>
      <c r="B1167" s="6"/>
      <c r="C1167" s="6"/>
      <c r="D1167" s="6"/>
      <c r="E1167" s="6"/>
      <c r="F1167" s="6"/>
      <c r="G1167" s="6"/>
      <c r="H1167" s="6"/>
      <c r="I1167" s="6"/>
      <c r="J1167" s="6"/>
      <c r="K1167" s="6"/>
      <c r="L1167" s="6"/>
      <c r="M1167" s="6"/>
      <c r="N1167" s="6"/>
      <c r="O1167" s="6"/>
      <c r="P1167" s="6"/>
      <c r="Q1167" s="6"/>
      <c r="R1167" s="6"/>
      <c r="S1167" s="6"/>
      <c r="T1167" s="6"/>
      <c r="U1167" s="6"/>
      <c r="X1167" s="25"/>
      <c r="Y1167" s="25"/>
      <c r="Z1167" s="25"/>
      <c r="AA1167" s="25"/>
      <c r="AB1167" s="25"/>
      <c r="AC1167" s="25"/>
      <c r="AD1167" s="25"/>
      <c r="AE1167" s="25"/>
    </row>
    <row r="1168" spans="1:31">
      <c r="A1168" s="6"/>
      <c r="B1168" s="6"/>
      <c r="C1168" s="6"/>
      <c r="D1168" s="6"/>
      <c r="E1168" s="6"/>
      <c r="F1168" s="6"/>
      <c r="G1168" s="6"/>
      <c r="H1168" s="6"/>
      <c r="I1168" s="6"/>
      <c r="J1168" s="6"/>
      <c r="K1168" s="6"/>
      <c r="L1168" s="6"/>
      <c r="M1168" s="6"/>
      <c r="N1168" s="6"/>
      <c r="O1168" s="6"/>
      <c r="P1168" s="6"/>
      <c r="Q1168" s="6"/>
      <c r="R1168" s="6"/>
      <c r="S1168" s="6"/>
      <c r="T1168" s="6"/>
      <c r="U1168" s="6"/>
      <c r="X1168" s="12" t="s">
        <v>21</v>
      </c>
      <c r="Y1168" s="12" t="s">
        <v>78</v>
      </c>
      <c r="Z1168" s="12" t="s">
        <v>22</v>
      </c>
      <c r="AA1168" s="25"/>
      <c r="AB1168" s="25"/>
      <c r="AC1168" s="25"/>
      <c r="AD1168" s="25"/>
      <c r="AE1168" s="25"/>
    </row>
    <row r="1169" spans="1:31">
      <c r="A1169" s="6"/>
      <c r="B1169" s="6"/>
      <c r="C1169" s="6"/>
      <c r="D1169" s="6"/>
      <c r="E1169" s="6"/>
      <c r="F1169" s="6"/>
      <c r="G1169" s="6"/>
      <c r="H1169" s="6"/>
      <c r="I1169" s="6"/>
      <c r="J1169" s="6"/>
      <c r="K1169" s="6"/>
      <c r="L1169" s="6"/>
      <c r="M1169" s="6"/>
      <c r="N1169" s="6"/>
      <c r="O1169" s="6"/>
      <c r="P1169" s="6"/>
      <c r="Q1169" s="6"/>
      <c r="R1169" s="6"/>
      <c r="S1169" s="6"/>
      <c r="T1169" s="6"/>
      <c r="U1169" s="6"/>
      <c r="W1169" s="19" t="str">
        <f>IF(入力!$C$4="","",入力!$C$4)</f>
        <v>2016.01.01</v>
      </c>
      <c r="X1169" s="24" t="str">
        <f>IF(特定項目一覧_30!AL34="","",特定項目一覧_30!AL34)</f>
        <v/>
      </c>
      <c r="Y1169" s="31" t="str">
        <f>IF(特定項目一覧_30!AK34="","",特定項目一覧_30!AK34)</f>
        <v/>
      </c>
      <c r="Z1169" s="32" t="str">
        <f>IF(特定項目一覧_30!AM34="","",特定項目一覧_30!AM34)</f>
        <v/>
      </c>
      <c r="AA1169" s="25"/>
      <c r="AB1169" s="25"/>
      <c r="AC1169" s="25"/>
      <c r="AD1169" s="25"/>
      <c r="AE1169" s="25"/>
    </row>
    <row r="1170" spans="1:31">
      <c r="A1170" s="6"/>
      <c r="B1170" s="6"/>
      <c r="C1170" s="6"/>
      <c r="D1170" s="6"/>
      <c r="E1170" s="6"/>
      <c r="F1170" s="6"/>
      <c r="G1170" s="6"/>
      <c r="H1170" s="6"/>
      <c r="I1170" s="6"/>
      <c r="J1170" s="6"/>
      <c r="K1170" s="6"/>
      <c r="L1170" s="6"/>
      <c r="M1170" s="6"/>
      <c r="N1170" s="6"/>
      <c r="O1170" s="6"/>
      <c r="P1170" s="6"/>
      <c r="Q1170" s="6"/>
      <c r="R1170" s="6"/>
      <c r="S1170" s="6"/>
      <c r="T1170" s="6"/>
      <c r="U1170" s="6"/>
      <c r="W1170" s="19"/>
      <c r="X1170" s="24"/>
      <c r="Y1170" s="24"/>
      <c r="Z1170" s="24"/>
      <c r="AA1170" s="25"/>
      <c r="AB1170" s="25"/>
      <c r="AC1170" s="25"/>
      <c r="AD1170" s="25"/>
      <c r="AE1170" s="25"/>
    </row>
    <row r="1171" spans="1:31">
      <c r="A1171" s="6"/>
      <c r="B1171" s="6"/>
      <c r="C1171" s="6"/>
      <c r="D1171" s="6"/>
      <c r="E1171" s="6"/>
      <c r="F1171" s="6"/>
      <c r="G1171" s="6"/>
      <c r="H1171" s="6"/>
      <c r="I1171" s="6"/>
      <c r="J1171" s="6"/>
      <c r="K1171" s="6"/>
      <c r="L1171" s="6"/>
      <c r="M1171" s="6"/>
      <c r="N1171" s="6"/>
      <c r="O1171" s="6"/>
      <c r="P1171" s="6"/>
      <c r="Q1171" s="6"/>
      <c r="R1171" s="6"/>
      <c r="S1171" s="6"/>
      <c r="T1171" s="6"/>
      <c r="U1171" s="6"/>
      <c r="W1171" s="19"/>
      <c r="X1171" s="34"/>
      <c r="Y1171" s="34"/>
      <c r="Z1171" s="35"/>
      <c r="AA1171" s="25"/>
      <c r="AB1171" s="25"/>
      <c r="AC1171" s="25"/>
      <c r="AD1171" s="25"/>
      <c r="AE1171" s="25"/>
    </row>
    <row r="1172" spans="1:31">
      <c r="A1172" s="6"/>
      <c r="B1172" s="6"/>
      <c r="C1172" s="6"/>
      <c r="D1172" s="6"/>
      <c r="E1172" s="6"/>
      <c r="F1172" s="6"/>
      <c r="G1172" s="6"/>
      <c r="H1172" s="6"/>
      <c r="I1172" s="6"/>
      <c r="J1172" s="6"/>
      <c r="K1172" s="6"/>
      <c r="L1172" s="6"/>
      <c r="M1172" s="6"/>
      <c r="N1172" s="6"/>
      <c r="O1172" s="6"/>
      <c r="P1172" s="6"/>
      <c r="Q1172" s="6"/>
      <c r="R1172" s="6"/>
      <c r="S1172" s="6"/>
      <c r="T1172" s="6"/>
      <c r="U1172" s="6"/>
      <c r="X1172" s="25"/>
      <c r="Y1172" s="25"/>
      <c r="Z1172" s="25"/>
      <c r="AA1172" s="25"/>
      <c r="AB1172" s="25"/>
      <c r="AC1172" s="25"/>
      <c r="AD1172" s="25"/>
      <c r="AE1172" s="25"/>
    </row>
    <row r="1173" spans="1:31">
      <c r="A1173" s="6"/>
      <c r="B1173" s="6"/>
      <c r="C1173" s="6"/>
      <c r="D1173" s="6"/>
      <c r="E1173" s="6"/>
      <c r="F1173" s="6"/>
      <c r="G1173" s="6"/>
      <c r="H1173" s="6"/>
      <c r="I1173" s="6"/>
      <c r="J1173" s="6"/>
      <c r="K1173" s="6"/>
      <c r="L1173" s="6"/>
      <c r="M1173" s="6"/>
      <c r="N1173" s="6"/>
      <c r="O1173" s="6"/>
      <c r="P1173" s="6"/>
      <c r="Q1173" s="6"/>
      <c r="R1173" s="6"/>
      <c r="S1173" s="6"/>
      <c r="T1173" s="6"/>
      <c r="U1173" s="6"/>
      <c r="X1173" s="25"/>
      <c r="Y1173" s="25"/>
      <c r="Z1173" s="25"/>
      <c r="AA1173" s="25"/>
      <c r="AB1173" s="25"/>
      <c r="AC1173" s="25"/>
      <c r="AD1173" s="25"/>
      <c r="AE1173" s="25"/>
    </row>
    <row r="1174" spans="1:31">
      <c r="A1174" s="6"/>
      <c r="B1174" s="6"/>
      <c r="C1174" s="6"/>
      <c r="D1174" s="6"/>
      <c r="E1174" s="6"/>
      <c r="F1174" s="6"/>
      <c r="G1174" s="6"/>
      <c r="H1174" s="6"/>
      <c r="I1174" s="6"/>
      <c r="J1174" s="6"/>
      <c r="K1174" s="6"/>
      <c r="L1174" s="6"/>
      <c r="M1174" s="6"/>
      <c r="N1174" s="6"/>
      <c r="O1174" s="6"/>
      <c r="P1174" s="6"/>
      <c r="Q1174" s="6"/>
      <c r="R1174" s="6"/>
      <c r="S1174" s="6"/>
      <c r="T1174" s="6"/>
      <c r="U1174" s="6"/>
      <c r="X1174" s="25"/>
      <c r="Y1174" s="25"/>
      <c r="Z1174" s="25"/>
      <c r="AA1174" s="25"/>
      <c r="AB1174" s="25"/>
      <c r="AC1174" s="25"/>
      <c r="AD1174" s="25"/>
      <c r="AE1174" s="25"/>
    </row>
    <row r="1175" spans="1:31">
      <c r="A1175" s="6"/>
      <c r="B1175" s="6"/>
      <c r="C1175" s="6"/>
      <c r="D1175" s="6"/>
      <c r="E1175" s="6"/>
      <c r="F1175" s="6"/>
      <c r="G1175" s="6"/>
      <c r="H1175" s="6"/>
      <c r="I1175" s="6"/>
      <c r="J1175" s="6"/>
      <c r="K1175" s="6"/>
      <c r="L1175" s="6"/>
      <c r="M1175" s="6"/>
      <c r="N1175" s="6"/>
      <c r="O1175" s="6"/>
      <c r="P1175" s="6"/>
      <c r="Q1175" s="6"/>
      <c r="R1175" s="6"/>
      <c r="S1175" s="6"/>
      <c r="T1175" s="6"/>
      <c r="U1175" s="6"/>
      <c r="X1175" s="25"/>
      <c r="Y1175" s="25"/>
      <c r="Z1175" s="25"/>
      <c r="AA1175" s="25"/>
      <c r="AB1175" s="25"/>
      <c r="AC1175" s="25"/>
      <c r="AD1175" s="25"/>
      <c r="AE1175" s="25"/>
    </row>
    <row r="1176" spans="1:31">
      <c r="A1176" s="6"/>
      <c r="B1176" s="6"/>
      <c r="C1176" s="6"/>
      <c r="D1176" s="6"/>
      <c r="E1176" s="6"/>
      <c r="F1176" s="6"/>
      <c r="G1176" s="6"/>
      <c r="H1176" s="6"/>
      <c r="I1176" s="6"/>
      <c r="J1176" s="6"/>
      <c r="K1176" s="6"/>
      <c r="L1176" s="6"/>
      <c r="M1176" s="6"/>
      <c r="N1176" s="6"/>
      <c r="O1176" s="6"/>
      <c r="P1176" s="6"/>
      <c r="Q1176" s="6"/>
      <c r="R1176" s="6"/>
      <c r="S1176" s="6"/>
      <c r="T1176" s="6"/>
      <c r="U1176" s="6"/>
      <c r="X1176" s="25"/>
      <c r="Y1176" s="25"/>
      <c r="Z1176" s="25"/>
      <c r="AA1176" s="25"/>
      <c r="AB1176" s="25"/>
      <c r="AC1176" s="25"/>
      <c r="AD1176" s="25"/>
      <c r="AE1176" s="25"/>
    </row>
    <row r="1177" spans="1:31">
      <c r="A1177" s="6"/>
      <c r="B1177" s="6"/>
      <c r="C1177" s="6"/>
      <c r="D1177" s="6"/>
      <c r="E1177" s="6"/>
      <c r="F1177" s="6"/>
      <c r="G1177" s="6"/>
      <c r="H1177" s="6"/>
      <c r="I1177" s="6"/>
      <c r="J1177" s="6"/>
      <c r="K1177" s="6"/>
      <c r="L1177" s="6"/>
      <c r="M1177" s="6"/>
      <c r="N1177" s="6"/>
      <c r="O1177" s="6"/>
      <c r="P1177" s="6"/>
      <c r="Q1177" s="6"/>
      <c r="R1177" s="6"/>
      <c r="S1177" s="6"/>
      <c r="T1177" s="6"/>
      <c r="U1177" s="6"/>
      <c r="X1177" s="25"/>
      <c r="Y1177" s="25"/>
      <c r="Z1177" s="25"/>
      <c r="AA1177" s="25"/>
      <c r="AB1177" s="25"/>
      <c r="AC1177" s="25"/>
      <c r="AD1177" s="25"/>
      <c r="AE1177" s="25"/>
    </row>
    <row r="1178" spans="1:31">
      <c r="A1178" s="6"/>
      <c r="B1178" s="6"/>
      <c r="C1178" s="6"/>
      <c r="D1178" s="6"/>
      <c r="E1178" s="6"/>
      <c r="F1178" s="6"/>
      <c r="G1178" s="6"/>
      <c r="H1178" s="6"/>
      <c r="I1178" s="6"/>
      <c r="J1178" s="6"/>
      <c r="K1178" s="6"/>
      <c r="L1178" s="6"/>
      <c r="M1178" s="6"/>
      <c r="N1178" s="6"/>
      <c r="O1178" s="6"/>
      <c r="P1178" s="6"/>
      <c r="Q1178" s="6"/>
      <c r="R1178" s="6"/>
      <c r="S1178" s="6"/>
      <c r="T1178" s="6"/>
      <c r="U1178" s="6"/>
      <c r="X1178" s="25"/>
      <c r="Y1178" s="25"/>
      <c r="Z1178" s="25"/>
      <c r="AA1178" s="25"/>
      <c r="AB1178" s="25"/>
      <c r="AC1178" s="25"/>
      <c r="AD1178" s="25"/>
      <c r="AE1178" s="25"/>
    </row>
    <row r="1179" spans="1:31">
      <c r="A1179" s="6"/>
      <c r="B1179" s="6"/>
      <c r="C1179" s="6"/>
      <c r="D1179" s="6"/>
      <c r="E1179" s="6"/>
      <c r="F1179" s="6"/>
      <c r="G1179" s="6"/>
      <c r="H1179" s="6"/>
      <c r="I1179" s="6"/>
      <c r="J1179" s="6"/>
      <c r="K1179" s="6"/>
      <c r="L1179" s="6"/>
      <c r="M1179" s="6"/>
      <c r="N1179" s="6"/>
      <c r="O1179" s="6"/>
      <c r="P1179" s="6"/>
      <c r="Q1179" s="6"/>
      <c r="R1179" s="6"/>
      <c r="S1179" s="6"/>
      <c r="T1179" s="6"/>
      <c r="U1179" s="6"/>
      <c r="X1179" s="25"/>
      <c r="Y1179" s="25"/>
      <c r="Z1179" s="25"/>
      <c r="AA1179" s="25"/>
      <c r="AB1179" s="25"/>
      <c r="AC1179" s="25"/>
      <c r="AD1179" s="25"/>
      <c r="AE1179" s="25"/>
    </row>
    <row r="1180" spans="1:31">
      <c r="A1180" s="6"/>
      <c r="B1180" s="6"/>
      <c r="C1180" s="6"/>
      <c r="D1180" s="6"/>
      <c r="E1180" s="6"/>
      <c r="F1180" s="6"/>
      <c r="G1180" s="6"/>
      <c r="H1180" s="6"/>
      <c r="I1180" s="6"/>
      <c r="J1180" s="6"/>
      <c r="K1180" s="6"/>
      <c r="L1180" s="6"/>
      <c r="M1180" s="6"/>
      <c r="N1180" s="6"/>
      <c r="O1180" s="6"/>
      <c r="P1180" s="6"/>
      <c r="Q1180" s="6"/>
      <c r="R1180" s="6"/>
      <c r="S1180" s="6"/>
      <c r="T1180" s="6"/>
      <c r="U1180" s="6"/>
      <c r="X1180" s="25"/>
      <c r="Y1180" s="25"/>
      <c r="Z1180" s="25"/>
      <c r="AA1180" s="25"/>
      <c r="AB1180" s="25"/>
      <c r="AC1180" s="25"/>
      <c r="AD1180" s="25"/>
      <c r="AE1180" s="25"/>
    </row>
    <row r="1181" spans="1:31">
      <c r="A1181" s="6"/>
      <c r="B1181" s="6"/>
      <c r="C1181" s="6"/>
      <c r="D1181" s="6"/>
      <c r="E1181" s="6"/>
      <c r="F1181" s="6"/>
      <c r="G1181" s="6"/>
      <c r="H1181" s="6"/>
      <c r="I1181" s="6"/>
      <c r="J1181" s="6"/>
      <c r="K1181" s="6"/>
      <c r="L1181" s="6"/>
      <c r="M1181" s="6"/>
      <c r="N1181" s="6"/>
      <c r="O1181" s="6"/>
      <c r="P1181" s="6"/>
      <c r="Q1181" s="6"/>
      <c r="R1181" s="6"/>
      <c r="S1181" s="6"/>
      <c r="T1181" s="6"/>
      <c r="U1181" s="6"/>
      <c r="X1181" s="25"/>
      <c r="Y1181" s="25"/>
      <c r="Z1181" s="25"/>
      <c r="AA1181" s="25"/>
      <c r="AB1181" s="25"/>
      <c r="AC1181" s="25"/>
      <c r="AD1181" s="25"/>
      <c r="AE1181" s="25"/>
    </row>
    <row r="1182" spans="1:31">
      <c r="A1182" s="6"/>
      <c r="B1182" s="6"/>
      <c r="C1182" s="6"/>
      <c r="D1182" s="6"/>
      <c r="E1182" s="6"/>
      <c r="F1182" s="6"/>
      <c r="G1182" s="6"/>
      <c r="H1182" s="6"/>
      <c r="I1182" s="6"/>
      <c r="J1182" s="6"/>
      <c r="K1182" s="6"/>
      <c r="L1182" s="6"/>
      <c r="M1182" s="6"/>
      <c r="N1182" s="6"/>
      <c r="O1182" s="6"/>
      <c r="P1182" s="6"/>
      <c r="Q1182" s="6"/>
      <c r="R1182" s="6"/>
      <c r="S1182" s="6"/>
      <c r="T1182" s="6"/>
      <c r="U1182" s="6"/>
      <c r="X1182" s="25" t="s">
        <v>270</v>
      </c>
      <c r="Y1182" s="25"/>
      <c r="Z1182" s="25"/>
      <c r="AA1182" s="25"/>
      <c r="AB1182" s="25"/>
      <c r="AC1182" s="25"/>
      <c r="AD1182" s="25"/>
      <c r="AE1182" s="25"/>
    </row>
    <row r="1183" spans="1:31">
      <c r="X1183" s="458" t="str">
        <f>IF(全体項目一覧_30!AN92="","",全体項目一覧_30!AN92)</f>
        <v/>
      </c>
      <c r="Y1183" s="25"/>
      <c r="Z1183" s="25"/>
      <c r="AA1183" s="25"/>
      <c r="AB1183" s="25"/>
      <c r="AC1183" s="25"/>
      <c r="AD1183" s="25"/>
      <c r="AE1183" s="25"/>
    </row>
    <row r="1184" spans="1:31">
      <c r="X1184" s="25"/>
      <c r="Y1184" s="25"/>
      <c r="Z1184" s="25"/>
      <c r="AA1184" s="25"/>
      <c r="AB1184" s="25"/>
      <c r="AC1184" s="25"/>
      <c r="AD1184" s="25"/>
      <c r="AE1184" s="25"/>
    </row>
    <row r="1185" spans="1:31">
      <c r="X1185" s="25"/>
      <c r="Y1185" s="25"/>
      <c r="Z1185" s="25"/>
      <c r="AA1185" s="25"/>
      <c r="AB1185" s="25"/>
      <c r="AC1185" s="25"/>
      <c r="AD1185" s="25"/>
      <c r="AE1185" s="25"/>
    </row>
    <row r="1186" spans="1:31">
      <c r="A1186" s="675"/>
      <c r="B1186" s="676"/>
      <c r="C1186" s="676"/>
      <c r="D1186" s="676"/>
      <c r="E1186" s="676"/>
      <c r="F1186" s="676"/>
      <c r="G1186" s="676"/>
      <c r="H1186" s="676"/>
      <c r="I1186" s="676"/>
      <c r="J1186" s="676"/>
      <c r="K1186" s="677"/>
      <c r="L1186" s="12" t="s">
        <v>18</v>
      </c>
      <c r="M1186" s="669" t="s">
        <v>29</v>
      </c>
      <c r="N1186" s="669"/>
      <c r="O1186" s="669"/>
      <c r="P1186" s="669"/>
      <c r="Q1186" s="669"/>
      <c r="R1186" s="669"/>
      <c r="S1186" s="669"/>
      <c r="T1186" s="670" t="s">
        <v>269</v>
      </c>
      <c r="U1186" s="670"/>
      <c r="X1186" s="12"/>
      <c r="Y1186" s="150"/>
      <c r="Z1186" s="150"/>
      <c r="AA1186" s="150"/>
      <c r="AB1186" s="150"/>
      <c r="AC1186" s="150"/>
      <c r="AD1186" s="150"/>
      <c r="AE1186" s="150"/>
    </row>
    <row r="1187" spans="1:31">
      <c r="A1187" s="678"/>
      <c r="B1187" s="679"/>
      <c r="C1187" s="679"/>
      <c r="D1187" s="679"/>
      <c r="E1187" s="679"/>
      <c r="F1187" s="679"/>
      <c r="G1187" s="679"/>
      <c r="H1187" s="679"/>
      <c r="I1187" s="679"/>
      <c r="J1187" s="679"/>
      <c r="K1187" s="680"/>
      <c r="L1187" s="12" t="s">
        <v>18</v>
      </c>
      <c r="M1187" s="665" t="s">
        <v>30</v>
      </c>
      <c r="N1187" s="665"/>
      <c r="O1187" s="665"/>
      <c r="P1187" s="665"/>
      <c r="Q1187" s="665"/>
      <c r="R1187" s="665"/>
      <c r="S1187" s="665"/>
      <c r="T1187" s="666" t="str">
        <f>X1183</f>
        <v/>
      </c>
      <c r="U1187" s="667"/>
      <c r="X1187" s="12"/>
      <c r="Y1187" s="151"/>
      <c r="Z1187" s="151"/>
      <c r="AA1187" s="151"/>
      <c r="AB1187" s="151"/>
      <c r="AC1187" s="151"/>
      <c r="AD1187" s="151"/>
      <c r="AE1187" s="151"/>
    </row>
    <row r="1188" spans="1:31" ht="14.25">
      <c r="A1188" s="691" t="str">
        <f>$A$40</f>
        <v>フォーマット作成者　：　Komuro Consulting Group　小室匡史</v>
      </c>
      <c r="B1188" s="691"/>
      <c r="C1188" s="691"/>
      <c r="D1188" s="691"/>
      <c r="E1188" s="691"/>
      <c r="F1188" s="691"/>
      <c r="G1188" s="691"/>
      <c r="H1188" s="691"/>
      <c r="I1188" s="691"/>
      <c r="J1188" s="691"/>
      <c r="K1188" s="691"/>
      <c r="L1188" s="411" t="s">
        <v>18</v>
      </c>
      <c r="M1188" s="668" t="s">
        <v>90</v>
      </c>
      <c r="N1188" s="668"/>
      <c r="O1188" s="668"/>
      <c r="P1188" s="668"/>
      <c r="Q1188" s="668"/>
      <c r="R1188" s="668"/>
      <c r="S1188" s="668"/>
      <c r="T1188" s="667"/>
      <c r="U1188" s="667"/>
      <c r="X1188" s="12"/>
      <c r="Y1188" s="152"/>
      <c r="Z1188" s="152"/>
      <c r="AA1188" s="152"/>
      <c r="AB1188" s="152"/>
      <c r="AC1188" s="152"/>
      <c r="AD1188" s="152"/>
      <c r="AE1188" s="152"/>
    </row>
    <row r="1190" spans="1:31" ht="30" customHeight="1">
      <c r="A1190" s="671" t="str">
        <f>$A$1</f>
        <v>●●チームバレーボール体力指数　レーダーチャート</v>
      </c>
      <c r="B1190" s="671"/>
      <c r="C1190" s="671"/>
      <c r="D1190" s="671"/>
      <c r="E1190" s="671"/>
      <c r="F1190" s="671"/>
      <c r="G1190" s="671"/>
      <c r="H1190" s="671"/>
      <c r="I1190" s="671"/>
      <c r="J1190" s="671"/>
      <c r="K1190" s="671"/>
      <c r="L1190" s="671"/>
      <c r="M1190" s="671"/>
      <c r="N1190" s="671"/>
      <c r="O1190" s="671"/>
      <c r="P1190" s="671"/>
      <c r="Q1190" s="671"/>
      <c r="R1190" s="671"/>
      <c r="S1190" s="671"/>
      <c r="T1190" s="671"/>
      <c r="U1190" s="671"/>
      <c r="X1190" s="25"/>
      <c r="Y1190" s="25"/>
      <c r="Z1190" s="25"/>
      <c r="AA1190" s="25"/>
      <c r="AB1190" s="25"/>
      <c r="AC1190" s="25"/>
      <c r="AD1190" s="25"/>
      <c r="AE1190" s="25"/>
    </row>
    <row r="1191" spans="1:31" ht="22.5" customHeight="1">
      <c r="A1191" s="10" t="s">
        <v>10</v>
      </c>
      <c r="B1191" s="672" t="str">
        <f>IF(表示変換!B35="","",表示変換!B35)</f>
        <v/>
      </c>
      <c r="C1191" s="672"/>
      <c r="D1191" s="9"/>
      <c r="E1191" s="10" t="s">
        <v>11</v>
      </c>
      <c r="F1191" s="673" t="str">
        <f>IF(表示変換!I35="","",表示変換!I35)</f>
        <v/>
      </c>
      <c r="G1191" s="673"/>
      <c r="H1191" s="13" t="s">
        <v>12</v>
      </c>
      <c r="I1191" s="14"/>
      <c r="J1191" s="13" t="s">
        <v>13</v>
      </c>
      <c r="K1191" s="673" t="str">
        <f>IF(表示変換!J35="","",表示変換!J35)</f>
        <v/>
      </c>
      <c r="L1191" s="673"/>
      <c r="M1191" s="10" t="s">
        <v>14</v>
      </c>
      <c r="N1191" s="6"/>
      <c r="O1191" s="672" t="s">
        <v>15</v>
      </c>
      <c r="P1191" s="672"/>
      <c r="Q1191" s="672" t="str">
        <f>IF(表示変換!H35="","",表示変換!H35)</f>
        <v/>
      </c>
      <c r="R1191" s="672"/>
      <c r="S1191" s="674" t="str">
        <f>IF(入力!$C$4="","",入力!$C$4)</f>
        <v>2016.01.01</v>
      </c>
      <c r="T1191" s="674"/>
      <c r="U1191" s="9" t="s">
        <v>84</v>
      </c>
      <c r="X1191" s="25"/>
      <c r="Y1191" s="25"/>
      <c r="Z1191" s="25"/>
      <c r="AA1191" s="25"/>
      <c r="AB1191" s="25"/>
      <c r="AC1191" s="25"/>
      <c r="AD1191" s="25"/>
      <c r="AE1191" s="25"/>
    </row>
    <row r="1192" spans="1:31" ht="12" customHeight="1">
      <c r="A1192" s="6"/>
      <c r="B1192" s="6"/>
      <c r="C1192" s="6"/>
      <c r="D1192" s="6"/>
      <c r="E1192" s="6"/>
      <c r="F1192" s="6"/>
      <c r="G1192" s="6"/>
      <c r="H1192" s="6"/>
      <c r="I1192" s="6"/>
      <c r="J1192" s="6"/>
      <c r="K1192" s="6"/>
      <c r="L1192" s="6"/>
      <c r="M1192" s="6"/>
      <c r="N1192" s="6"/>
      <c r="O1192" s="6"/>
      <c r="P1192" s="6"/>
      <c r="Q1192" s="6"/>
      <c r="R1192" s="6"/>
      <c r="S1192" s="6"/>
      <c r="T1192" s="6"/>
      <c r="U1192" s="6"/>
      <c r="X1192" s="25"/>
      <c r="Y1192" s="25"/>
      <c r="Z1192" s="25"/>
      <c r="AA1192" s="25"/>
      <c r="AB1192" s="25"/>
      <c r="AC1192" s="25"/>
      <c r="AD1192" s="25"/>
      <c r="AE1192" s="25"/>
    </row>
    <row r="1193" spans="1:31" ht="22.5" customHeight="1">
      <c r="A1193" s="685" t="s">
        <v>5</v>
      </c>
      <c r="B1193" s="688" t="s">
        <v>6</v>
      </c>
      <c r="C1193" s="692" t="s">
        <v>0</v>
      </c>
      <c r="D1193" s="683" t="s">
        <v>31</v>
      </c>
      <c r="E1193" s="684"/>
      <c r="F1193" s="683" t="s">
        <v>43</v>
      </c>
      <c r="G1193" s="684"/>
      <c r="H1193" s="683" t="s">
        <v>297</v>
      </c>
      <c r="I1193" s="684"/>
      <c r="J1193" s="683" t="s">
        <v>27</v>
      </c>
      <c r="K1193" s="684"/>
      <c r="L1193" s="681" t="s">
        <v>44</v>
      </c>
      <c r="M1193" s="682"/>
      <c r="N1193" s="681" t="s">
        <v>45</v>
      </c>
      <c r="O1193" s="682"/>
      <c r="P1193" s="681" t="s">
        <v>28</v>
      </c>
      <c r="Q1193" s="682"/>
      <c r="R1193" s="683" t="s">
        <v>32</v>
      </c>
      <c r="S1193" s="684"/>
      <c r="T1193" s="156" t="s">
        <v>1</v>
      </c>
      <c r="U1193" s="157" t="s">
        <v>2</v>
      </c>
      <c r="X1193" s="25"/>
      <c r="Y1193" s="25"/>
      <c r="Z1193" s="25"/>
      <c r="AA1193" s="25"/>
      <c r="AB1193" s="25"/>
      <c r="AC1193" s="25"/>
      <c r="AD1193" s="25"/>
      <c r="AE1193" s="25"/>
    </row>
    <row r="1194" spans="1:31">
      <c r="A1194" s="686"/>
      <c r="B1194" s="689"/>
      <c r="C1194" s="693"/>
      <c r="D1194" s="1" t="s">
        <v>3</v>
      </c>
      <c r="E1194" s="3" t="s">
        <v>4</v>
      </c>
      <c r="F1194" s="1" t="s">
        <v>3</v>
      </c>
      <c r="G1194" s="3" t="s">
        <v>4</v>
      </c>
      <c r="H1194" s="1" t="s">
        <v>3</v>
      </c>
      <c r="I1194" s="3" t="s">
        <v>4</v>
      </c>
      <c r="J1194" s="1" t="s">
        <v>3</v>
      </c>
      <c r="K1194" s="3" t="s">
        <v>4</v>
      </c>
      <c r="L1194" s="1" t="s">
        <v>3</v>
      </c>
      <c r="M1194" s="3" t="s">
        <v>4</v>
      </c>
      <c r="N1194" s="1" t="s">
        <v>3</v>
      </c>
      <c r="O1194" s="3" t="s">
        <v>4</v>
      </c>
      <c r="P1194" s="1" t="s">
        <v>3</v>
      </c>
      <c r="Q1194" s="3" t="s">
        <v>4</v>
      </c>
      <c r="R1194" s="1" t="s">
        <v>3</v>
      </c>
      <c r="S1194" s="3" t="s">
        <v>4</v>
      </c>
      <c r="T1194" s="7"/>
      <c r="U1194" s="8"/>
      <c r="X1194" s="25"/>
      <c r="Y1194" s="25"/>
      <c r="Z1194" s="25"/>
      <c r="AA1194" s="25"/>
      <c r="AB1194" s="25"/>
      <c r="AC1194" s="25"/>
      <c r="AD1194" s="25"/>
      <c r="AE1194" s="25"/>
    </row>
    <row r="1195" spans="1:31">
      <c r="A1195" s="687"/>
      <c r="B1195" s="690"/>
      <c r="C1195" s="694"/>
      <c r="D1195" s="2" t="str">
        <f>IF(表示変換!$N$5="","",表示変換!$N$5)</f>
        <v>sec</v>
      </c>
      <c r="E1195" s="4" t="s">
        <v>7</v>
      </c>
      <c r="F1195" s="2" t="str">
        <f>IF(表示変換!$O$5="","",表示変換!$O$5)</f>
        <v>sec</v>
      </c>
      <c r="G1195" s="4" t="s">
        <v>7</v>
      </c>
      <c r="H1195" s="2" t="str">
        <f>IF(表示変換!$P$5="","",表示変換!$P$5)</f>
        <v>m</v>
      </c>
      <c r="I1195" s="4" t="s">
        <v>7</v>
      </c>
      <c r="J1195" s="2" t="str">
        <f>IF(表示変換!$Q$5="","",表示変換!$Q$5)</f>
        <v>cm</v>
      </c>
      <c r="K1195" s="4" t="s">
        <v>7</v>
      </c>
      <c r="L1195" s="2" t="str">
        <f>IF(表示変換!$R$5="","",表示変換!$R$5)</f>
        <v>cm</v>
      </c>
      <c r="M1195" s="4" t="s">
        <v>7</v>
      </c>
      <c r="N1195" s="2" t="str">
        <f>IF(表示変換!$S$5="","",表示変換!$S$5)</f>
        <v>m</v>
      </c>
      <c r="O1195" s="4" t="s">
        <v>7</v>
      </c>
      <c r="P1195" s="2" t="str">
        <f>IF(表示変換!$T$5="","",表示変換!$T$5)</f>
        <v>回</v>
      </c>
      <c r="Q1195" s="4" t="s">
        <v>7</v>
      </c>
      <c r="R1195" s="2" t="str">
        <f>IF(表示変換!$U$5="","",表示変換!$U$5)</f>
        <v>m</v>
      </c>
      <c r="S1195" s="4" t="s">
        <v>7</v>
      </c>
      <c r="T1195" s="2" t="s">
        <v>8</v>
      </c>
      <c r="U1195" s="5" t="s">
        <v>9</v>
      </c>
      <c r="X1195" s="26" t="s">
        <v>16</v>
      </c>
      <c r="Y1195" s="26" t="s">
        <v>17</v>
      </c>
      <c r="Z1195" s="26" t="s">
        <v>276</v>
      </c>
      <c r="AA1195" s="26" t="s">
        <v>24</v>
      </c>
      <c r="AB1195" s="26" t="s">
        <v>59</v>
      </c>
      <c r="AC1195" s="26" t="s">
        <v>51</v>
      </c>
      <c r="AD1195" s="26" t="s">
        <v>62</v>
      </c>
      <c r="AE1195" s="11" t="s">
        <v>61</v>
      </c>
    </row>
    <row r="1196" spans="1:31">
      <c r="A1196" s="17" t="str">
        <f>IF(入力!$C$4="","",入力!$C$4)</f>
        <v>2016.01.01</v>
      </c>
      <c r="B1196" s="20">
        <f>IF(表示変換!A35="","",表示変換!A35)</f>
        <v>30</v>
      </c>
      <c r="C1196" s="18" t="str">
        <f>IF(表示変換!B35="","",表示変換!B35)</f>
        <v/>
      </c>
      <c r="D1196" s="21" t="str">
        <f>IF(特定項目一覧_30!G35="","",特定項目一覧_30!G35)</f>
        <v/>
      </c>
      <c r="E1196" s="27" t="str">
        <f>IF(特定項目一覧_30!H35="","",特定項目一覧_30!H35)</f>
        <v/>
      </c>
      <c r="F1196" s="21" t="str">
        <f>IF(特定項目一覧_30!I35="","",特定項目一覧_30!I35)</f>
        <v/>
      </c>
      <c r="G1196" s="22" t="str">
        <f>IF(特定項目一覧_30!J35="","",特定項目一覧_30!J35)</f>
        <v/>
      </c>
      <c r="H1196" s="29" t="str">
        <f>IF(特定項目一覧_30!K35="","",特定項目一覧_30!K35)</f>
        <v/>
      </c>
      <c r="I1196" s="27" t="str">
        <f>IF(特定項目一覧_30!L35="","",特定項目一覧_30!L35)</f>
        <v/>
      </c>
      <c r="J1196" s="20" t="str">
        <f>IF(特定項目一覧_30!M35="","",特定項目一覧_30!M35)</f>
        <v/>
      </c>
      <c r="K1196" s="22" t="str">
        <f>IF(特定項目一覧_30!N35="","",特定項目一覧_30!N35)</f>
        <v/>
      </c>
      <c r="L1196" s="28" t="str">
        <f>IF(特定項目一覧_30!O35="","",特定項目一覧_30!O35)</f>
        <v/>
      </c>
      <c r="M1196" s="27" t="str">
        <f>IF(特定項目一覧_30!P35="","",特定項目一覧_30!P35)</f>
        <v/>
      </c>
      <c r="N1196" s="21" t="str">
        <f>IF(特定項目一覧_30!Q35="","",特定項目一覧_30!Q35)</f>
        <v/>
      </c>
      <c r="O1196" s="22" t="str">
        <f>IF(特定項目一覧_30!R35="","",特定項目一覧_30!R35)</f>
        <v/>
      </c>
      <c r="P1196" s="28" t="str">
        <f>IF(特定項目一覧_30!S35="","",特定項目一覧_30!S35)</f>
        <v/>
      </c>
      <c r="Q1196" s="27" t="str">
        <f>IF(特定項目一覧_30!T35="","",特定項目一覧_30!T35)</f>
        <v/>
      </c>
      <c r="R1196" s="20" t="str">
        <f>IF(特定項目一覧_30!U35="","",特定項目一覧_30!U35)</f>
        <v/>
      </c>
      <c r="S1196" s="22" t="str">
        <f>IF(特定項目一覧_30!V35="","",特定項目一覧_30!V35)</f>
        <v/>
      </c>
      <c r="T1196" s="28" t="str">
        <f>IF(特定項目一覧_30!W35="","",特定項目一覧_30!W35)</f>
        <v/>
      </c>
      <c r="U1196" s="22" t="str">
        <f>IF(特定項目一覧_30!X35="","",特定項目一覧_30!X35)</f>
        <v/>
      </c>
      <c r="W1196" s="19" t="str">
        <f>IF(入力!$C$4="","",入力!$C$4)</f>
        <v>2016.01.01</v>
      </c>
      <c r="X1196" s="30" t="str">
        <f>E1196</f>
        <v/>
      </c>
      <c r="Y1196" s="30" t="str">
        <f>G1196</f>
        <v/>
      </c>
      <c r="Z1196" s="30" t="str">
        <f>I1196</f>
        <v/>
      </c>
      <c r="AA1196" s="30" t="str">
        <f>K1196</f>
        <v/>
      </c>
      <c r="AB1196" s="30" t="str">
        <f>M1196</f>
        <v/>
      </c>
      <c r="AC1196" s="30" t="str">
        <f>O1196</f>
        <v/>
      </c>
      <c r="AD1196" s="30" t="str">
        <f>Q1196</f>
        <v/>
      </c>
      <c r="AE1196" s="30" t="str">
        <f>S1196</f>
        <v/>
      </c>
    </row>
    <row r="1197" spans="1:31">
      <c r="A1197" s="66"/>
      <c r="B1197" s="67"/>
      <c r="C1197" s="68"/>
      <c r="D1197" s="69"/>
      <c r="E1197" s="70"/>
      <c r="F1197" s="71"/>
      <c r="G1197" s="72"/>
      <c r="H1197" s="73"/>
      <c r="I1197" s="70"/>
      <c r="J1197" s="71"/>
      <c r="K1197" s="72"/>
      <c r="L1197" s="69"/>
      <c r="M1197" s="70"/>
      <c r="N1197" s="71"/>
      <c r="O1197" s="72"/>
      <c r="P1197" s="69"/>
      <c r="Q1197" s="70"/>
      <c r="R1197" s="67"/>
      <c r="S1197" s="72"/>
      <c r="T1197" s="73"/>
      <c r="U1197" s="72"/>
      <c r="W1197" s="19"/>
      <c r="X1197" s="23"/>
      <c r="Y1197" s="23"/>
      <c r="Z1197" s="23"/>
      <c r="AA1197" s="23"/>
      <c r="AB1197" s="23"/>
      <c r="AC1197" s="23"/>
      <c r="AD1197" s="23"/>
      <c r="AE1197" s="23"/>
    </row>
    <row r="1198" spans="1:31">
      <c r="A1198" s="74"/>
      <c r="B1198" s="67"/>
      <c r="C1198" s="72"/>
      <c r="D1198" s="71"/>
      <c r="E1198" s="72"/>
      <c r="F1198" s="71"/>
      <c r="G1198" s="72"/>
      <c r="H1198" s="67"/>
      <c r="I1198" s="72"/>
      <c r="J1198" s="71"/>
      <c r="K1198" s="72"/>
      <c r="L1198" s="71"/>
      <c r="M1198" s="72"/>
      <c r="N1198" s="71"/>
      <c r="O1198" s="72"/>
      <c r="P1198" s="71"/>
      <c r="Q1198" s="72"/>
      <c r="R1198" s="67"/>
      <c r="S1198" s="72"/>
      <c r="T1198" s="67"/>
      <c r="U1198" s="72"/>
      <c r="W1198" s="19"/>
      <c r="X1198" s="23"/>
      <c r="Y1198" s="23"/>
      <c r="Z1198" s="23"/>
      <c r="AA1198" s="23"/>
      <c r="AB1198" s="23"/>
      <c r="AC1198" s="23"/>
      <c r="AD1198" s="23"/>
      <c r="AE1198" s="23"/>
    </row>
    <row r="1199" spans="1:31">
      <c r="A1199" s="74"/>
      <c r="B1199" s="75"/>
      <c r="C1199" s="76"/>
      <c r="D1199" s="71"/>
      <c r="E1199" s="70"/>
      <c r="F1199" s="71"/>
      <c r="G1199" s="72"/>
      <c r="H1199" s="73"/>
      <c r="I1199" s="70"/>
      <c r="J1199" s="71"/>
      <c r="K1199" s="72"/>
      <c r="L1199" s="69"/>
      <c r="M1199" s="70"/>
      <c r="N1199" s="71"/>
      <c r="O1199" s="72"/>
      <c r="P1199" s="69"/>
      <c r="Q1199" s="70"/>
      <c r="R1199" s="67"/>
      <c r="S1199" s="72"/>
      <c r="T1199" s="73"/>
      <c r="U1199" s="72"/>
      <c r="X1199" s="25"/>
      <c r="Y1199" s="25"/>
      <c r="Z1199" s="25"/>
      <c r="AA1199" s="25"/>
      <c r="AB1199" s="25"/>
      <c r="AC1199" s="25"/>
      <c r="AD1199" s="25"/>
      <c r="AE1199" s="25"/>
    </row>
    <row r="1200" spans="1:31">
      <c r="A1200" s="15"/>
      <c r="B1200" s="15"/>
      <c r="C1200" s="15"/>
      <c r="D1200" s="15"/>
      <c r="E1200" s="15"/>
      <c r="F1200" s="15"/>
      <c r="G1200" s="15"/>
      <c r="H1200" s="15"/>
      <c r="I1200" s="15"/>
      <c r="J1200" s="15"/>
      <c r="K1200" s="15"/>
      <c r="L1200" s="15"/>
      <c r="M1200" s="15"/>
      <c r="N1200" s="15"/>
      <c r="O1200" s="15"/>
      <c r="P1200" s="15"/>
      <c r="Q1200" s="15"/>
      <c r="R1200" s="15"/>
      <c r="S1200" s="15"/>
      <c r="T1200" s="15"/>
      <c r="U1200" s="15"/>
      <c r="X1200" s="25"/>
      <c r="Y1200" s="25"/>
      <c r="Z1200" s="25"/>
      <c r="AA1200" s="25"/>
      <c r="AB1200" s="25"/>
      <c r="AC1200" s="25"/>
      <c r="AD1200" s="25"/>
      <c r="AE1200" s="25"/>
    </row>
    <row r="1201" spans="1:31">
      <c r="A1201" s="6"/>
      <c r="B1201" s="6"/>
      <c r="C1201" s="6"/>
      <c r="D1201" s="6"/>
      <c r="E1201" s="6"/>
      <c r="F1201" s="6"/>
      <c r="G1201" s="6"/>
      <c r="H1201" s="6"/>
      <c r="I1201" s="6"/>
      <c r="J1201" s="6"/>
      <c r="K1201" s="6"/>
      <c r="L1201" s="6"/>
      <c r="M1201" s="6"/>
      <c r="N1201" s="6"/>
      <c r="O1201" s="6"/>
      <c r="P1201" s="6"/>
      <c r="Q1201" s="6"/>
      <c r="R1201" s="6"/>
      <c r="S1201" s="6"/>
      <c r="T1201" s="6"/>
      <c r="U1201" s="6"/>
      <c r="X1201" s="25"/>
      <c r="Y1201" s="25"/>
      <c r="Z1201" s="25"/>
      <c r="AA1201" s="25"/>
      <c r="AB1201" s="25"/>
      <c r="AC1201" s="25"/>
      <c r="AD1201" s="25"/>
      <c r="AE1201" s="25"/>
    </row>
    <row r="1202" spans="1:31">
      <c r="A1202" s="6"/>
      <c r="B1202" s="6"/>
      <c r="C1202" s="6"/>
      <c r="D1202" s="6"/>
      <c r="E1202" s="6"/>
      <c r="F1202" s="6"/>
      <c r="G1202" s="6"/>
      <c r="H1202" s="6"/>
      <c r="I1202" s="6"/>
      <c r="J1202" s="6"/>
      <c r="K1202" s="6"/>
      <c r="L1202" s="6"/>
      <c r="M1202" s="6"/>
      <c r="N1202" s="6"/>
      <c r="O1202" s="6"/>
      <c r="P1202" s="6"/>
      <c r="Q1202" s="6"/>
      <c r="R1202" s="6"/>
      <c r="S1202" s="6"/>
      <c r="T1202" s="6"/>
      <c r="U1202" s="6"/>
      <c r="X1202" s="25"/>
      <c r="Y1202" s="25"/>
      <c r="Z1202" s="25"/>
      <c r="AA1202" s="25"/>
      <c r="AB1202" s="25"/>
      <c r="AC1202" s="25"/>
      <c r="AD1202" s="25"/>
      <c r="AE1202" s="25"/>
    </row>
    <row r="1203" spans="1:31">
      <c r="A1203" s="6"/>
      <c r="B1203" s="6"/>
      <c r="C1203" s="6"/>
      <c r="D1203" s="6"/>
      <c r="E1203" s="6"/>
      <c r="F1203" s="6"/>
      <c r="G1203" s="6"/>
      <c r="H1203" s="6"/>
      <c r="I1203" s="6"/>
      <c r="J1203" s="6"/>
      <c r="K1203" s="6"/>
      <c r="L1203" s="6"/>
      <c r="M1203" s="16"/>
      <c r="N1203" s="6"/>
      <c r="O1203" s="6"/>
      <c r="P1203" s="6"/>
      <c r="Q1203" s="6"/>
      <c r="R1203" s="6"/>
      <c r="S1203" s="6"/>
      <c r="T1203" s="6"/>
      <c r="U1203" s="6"/>
      <c r="X1203" s="25"/>
      <c r="Y1203" s="25"/>
      <c r="Z1203" s="25"/>
      <c r="AA1203" s="25"/>
      <c r="AB1203" s="25"/>
      <c r="AC1203" s="25"/>
      <c r="AD1203" s="25"/>
      <c r="AE1203" s="25"/>
    </row>
    <row r="1204" spans="1:31">
      <c r="A1204" s="6"/>
      <c r="B1204" s="6"/>
      <c r="C1204" s="6"/>
      <c r="D1204" s="6"/>
      <c r="E1204" s="6"/>
      <c r="F1204" s="6"/>
      <c r="G1204" s="6"/>
      <c r="H1204" s="6"/>
      <c r="I1204" s="6"/>
      <c r="J1204" s="6"/>
      <c r="K1204" s="6"/>
      <c r="L1204" s="6"/>
      <c r="M1204" s="6"/>
      <c r="N1204" s="6"/>
      <c r="O1204" s="6"/>
      <c r="P1204" s="6"/>
      <c r="Q1204" s="6"/>
      <c r="R1204" s="6"/>
      <c r="S1204" s="6"/>
      <c r="T1204" s="6"/>
      <c r="U1204" s="6"/>
      <c r="X1204" s="25"/>
      <c r="Y1204" s="25"/>
      <c r="Z1204" s="25"/>
      <c r="AA1204" s="25"/>
      <c r="AB1204" s="25"/>
      <c r="AC1204" s="25"/>
      <c r="AD1204" s="25"/>
      <c r="AE1204" s="25"/>
    </row>
    <row r="1205" spans="1:31">
      <c r="A1205" s="6"/>
      <c r="B1205" s="6"/>
      <c r="C1205" s="6"/>
      <c r="D1205" s="6"/>
      <c r="E1205" s="6"/>
      <c r="F1205" s="6"/>
      <c r="G1205" s="6"/>
      <c r="H1205" s="6"/>
      <c r="I1205" s="6"/>
      <c r="J1205" s="6"/>
      <c r="K1205" s="6"/>
      <c r="L1205" s="6"/>
      <c r="M1205" s="6"/>
      <c r="N1205" s="6"/>
      <c r="O1205" s="6"/>
      <c r="P1205" s="6"/>
      <c r="Q1205" s="6"/>
      <c r="R1205" s="6"/>
      <c r="S1205" s="6"/>
      <c r="T1205" s="6"/>
      <c r="U1205" s="6"/>
      <c r="X1205" s="25"/>
      <c r="Y1205" s="25"/>
      <c r="Z1205" s="25"/>
      <c r="AA1205" s="25"/>
      <c r="AB1205" s="25"/>
      <c r="AC1205" s="25"/>
      <c r="AD1205" s="25"/>
      <c r="AE1205" s="25"/>
    </row>
    <row r="1206" spans="1:31">
      <c r="A1206" s="6"/>
      <c r="B1206" s="6"/>
      <c r="C1206" s="6"/>
      <c r="D1206" s="6"/>
      <c r="E1206" s="6"/>
      <c r="F1206" s="6"/>
      <c r="G1206" s="6"/>
      <c r="H1206" s="6"/>
      <c r="I1206" s="6"/>
      <c r="J1206" s="6"/>
      <c r="K1206" s="6"/>
      <c r="L1206" s="6"/>
      <c r="M1206" s="6"/>
      <c r="N1206" s="6"/>
      <c r="O1206" s="6"/>
      <c r="P1206" s="6"/>
      <c r="Q1206" s="6"/>
      <c r="R1206" s="6"/>
      <c r="S1206" s="6"/>
      <c r="T1206" s="6"/>
      <c r="U1206" s="6"/>
      <c r="X1206" s="25"/>
      <c r="Y1206" s="25"/>
      <c r="Z1206" s="25"/>
      <c r="AA1206" s="25"/>
      <c r="AB1206" s="25"/>
      <c r="AC1206" s="25"/>
      <c r="AD1206" s="25"/>
      <c r="AE1206" s="25"/>
    </row>
    <row r="1207" spans="1:31">
      <c r="A1207" s="6"/>
      <c r="B1207" s="6"/>
      <c r="C1207" s="6"/>
      <c r="D1207" s="6"/>
      <c r="E1207" s="6"/>
      <c r="F1207" s="6"/>
      <c r="G1207" s="6"/>
      <c r="H1207" s="6"/>
      <c r="I1207" s="6"/>
      <c r="J1207" s="6"/>
      <c r="K1207" s="6"/>
      <c r="L1207" s="6"/>
      <c r="M1207" s="6"/>
      <c r="N1207" s="6"/>
      <c r="O1207" s="6"/>
      <c r="P1207" s="6"/>
      <c r="Q1207" s="6"/>
      <c r="R1207" s="6"/>
      <c r="S1207" s="6"/>
      <c r="T1207" s="6"/>
      <c r="U1207" s="6"/>
      <c r="X1207" s="25"/>
      <c r="Y1207" s="25"/>
      <c r="Z1207" s="25"/>
      <c r="AA1207" s="25"/>
      <c r="AB1207" s="25"/>
      <c r="AC1207" s="25"/>
      <c r="AD1207" s="25"/>
      <c r="AE1207" s="25"/>
    </row>
    <row r="1208" spans="1:31">
      <c r="A1208" s="6"/>
      <c r="B1208" s="6"/>
      <c r="C1208" s="6"/>
      <c r="D1208" s="6"/>
      <c r="E1208" s="6"/>
      <c r="F1208" s="6"/>
      <c r="G1208" s="6"/>
      <c r="H1208" s="6"/>
      <c r="I1208" s="6"/>
      <c r="J1208" s="6"/>
      <c r="K1208" s="6"/>
      <c r="L1208" s="6"/>
      <c r="M1208" s="6"/>
      <c r="N1208" s="6"/>
      <c r="O1208" s="6"/>
      <c r="P1208" s="6"/>
      <c r="Q1208" s="6"/>
      <c r="R1208" s="6"/>
      <c r="S1208" s="6"/>
      <c r="T1208" s="6"/>
      <c r="U1208" s="6"/>
      <c r="X1208" s="25"/>
      <c r="Y1208" s="25"/>
      <c r="Z1208" s="25"/>
      <c r="AA1208" s="25"/>
      <c r="AB1208" s="25"/>
      <c r="AC1208" s="25"/>
      <c r="AD1208" s="25"/>
      <c r="AE1208" s="25"/>
    </row>
    <row r="1209" spans="1:31">
      <c r="A1209" s="6"/>
      <c r="B1209" s="6"/>
      <c r="C1209" s="6"/>
      <c r="D1209" s="6"/>
      <c r="E1209" s="6"/>
      <c r="F1209" s="6"/>
      <c r="G1209" s="6"/>
      <c r="H1209" s="6"/>
      <c r="I1209" s="6"/>
      <c r="J1209" s="6"/>
      <c r="K1209" s="6"/>
      <c r="L1209" s="6"/>
      <c r="M1209" s="6"/>
      <c r="N1209" s="6"/>
      <c r="O1209" s="6"/>
      <c r="P1209" s="6"/>
      <c r="Q1209" s="6"/>
      <c r="R1209" s="6"/>
      <c r="S1209" s="6"/>
      <c r="T1209" s="6"/>
      <c r="U1209" s="6"/>
      <c r="X1209" s="12" t="s">
        <v>21</v>
      </c>
      <c r="Y1209" s="12" t="s">
        <v>78</v>
      </c>
      <c r="Z1209" s="12" t="s">
        <v>22</v>
      </c>
      <c r="AA1209" s="25"/>
      <c r="AB1209" s="25"/>
      <c r="AC1209" s="25"/>
      <c r="AD1209" s="25"/>
      <c r="AE1209" s="25"/>
    </row>
    <row r="1210" spans="1:31">
      <c r="A1210" s="6"/>
      <c r="B1210" s="6"/>
      <c r="C1210" s="6"/>
      <c r="D1210" s="6"/>
      <c r="E1210" s="6"/>
      <c r="F1210" s="6"/>
      <c r="G1210" s="6"/>
      <c r="H1210" s="6"/>
      <c r="I1210" s="6"/>
      <c r="J1210" s="6"/>
      <c r="K1210" s="6"/>
      <c r="L1210" s="6"/>
      <c r="M1210" s="6"/>
      <c r="N1210" s="6"/>
      <c r="O1210" s="6"/>
      <c r="P1210" s="6"/>
      <c r="Q1210" s="6"/>
      <c r="R1210" s="6"/>
      <c r="S1210" s="6"/>
      <c r="T1210" s="6"/>
      <c r="U1210" s="6"/>
      <c r="W1210" s="19" t="str">
        <f>IF(入力!$C$4="","",入力!$C$4)</f>
        <v>2016.01.01</v>
      </c>
      <c r="X1210" s="24" t="str">
        <f>IF(特定項目一覧_30!AL35="","",特定項目一覧_30!AL35)</f>
        <v/>
      </c>
      <c r="Y1210" s="31" t="str">
        <f>IF(特定項目一覧_30!AK35="","",特定項目一覧_30!AK35)</f>
        <v/>
      </c>
      <c r="Z1210" s="32" t="str">
        <f>IF(特定項目一覧_30!AM35="","",特定項目一覧_30!AM35)</f>
        <v/>
      </c>
      <c r="AA1210" s="25"/>
      <c r="AB1210" s="25"/>
      <c r="AC1210" s="25"/>
      <c r="AD1210" s="25"/>
      <c r="AE1210" s="25"/>
    </row>
    <row r="1211" spans="1:31">
      <c r="A1211" s="6"/>
      <c r="B1211" s="6"/>
      <c r="C1211" s="6"/>
      <c r="D1211" s="6"/>
      <c r="E1211" s="6"/>
      <c r="F1211" s="6"/>
      <c r="G1211" s="6"/>
      <c r="H1211" s="6"/>
      <c r="I1211" s="6"/>
      <c r="J1211" s="6"/>
      <c r="K1211" s="6"/>
      <c r="L1211" s="6"/>
      <c r="M1211" s="6"/>
      <c r="N1211" s="6"/>
      <c r="O1211" s="6"/>
      <c r="P1211" s="6"/>
      <c r="Q1211" s="6"/>
      <c r="R1211" s="6"/>
      <c r="S1211" s="6"/>
      <c r="T1211" s="6"/>
      <c r="U1211" s="6"/>
      <c r="W1211" s="19"/>
      <c r="X1211" s="24"/>
      <c r="Y1211" s="24"/>
      <c r="Z1211" s="24"/>
      <c r="AA1211" s="25"/>
      <c r="AB1211" s="25"/>
      <c r="AC1211" s="25"/>
      <c r="AD1211" s="25"/>
      <c r="AE1211" s="25"/>
    </row>
    <row r="1212" spans="1:31">
      <c r="A1212" s="6"/>
      <c r="B1212" s="6"/>
      <c r="C1212" s="6"/>
      <c r="D1212" s="6"/>
      <c r="E1212" s="6"/>
      <c r="F1212" s="6"/>
      <c r="G1212" s="6"/>
      <c r="H1212" s="6"/>
      <c r="I1212" s="6"/>
      <c r="J1212" s="6"/>
      <c r="K1212" s="6"/>
      <c r="L1212" s="6"/>
      <c r="M1212" s="6"/>
      <c r="N1212" s="6"/>
      <c r="O1212" s="6"/>
      <c r="P1212" s="6"/>
      <c r="Q1212" s="6"/>
      <c r="R1212" s="6"/>
      <c r="S1212" s="6"/>
      <c r="T1212" s="6"/>
      <c r="U1212" s="6"/>
      <c r="W1212" s="19"/>
      <c r="X1212" s="34"/>
      <c r="Y1212" s="34"/>
      <c r="Z1212" s="35"/>
      <c r="AA1212" s="25"/>
      <c r="AB1212" s="25"/>
      <c r="AC1212" s="25"/>
      <c r="AD1212" s="25"/>
      <c r="AE1212" s="25"/>
    </row>
    <row r="1213" spans="1:31">
      <c r="A1213" s="6"/>
      <c r="B1213" s="6"/>
      <c r="C1213" s="6"/>
      <c r="D1213" s="6"/>
      <c r="E1213" s="6"/>
      <c r="F1213" s="6"/>
      <c r="G1213" s="6"/>
      <c r="H1213" s="6"/>
      <c r="I1213" s="6"/>
      <c r="J1213" s="6"/>
      <c r="K1213" s="6"/>
      <c r="L1213" s="6"/>
      <c r="M1213" s="6"/>
      <c r="N1213" s="6"/>
      <c r="O1213" s="6"/>
      <c r="P1213" s="6"/>
      <c r="Q1213" s="6"/>
      <c r="R1213" s="6"/>
      <c r="S1213" s="6"/>
      <c r="T1213" s="6"/>
      <c r="U1213" s="6"/>
      <c r="X1213" s="25"/>
      <c r="Y1213" s="25"/>
      <c r="Z1213" s="25"/>
      <c r="AA1213" s="25"/>
      <c r="AB1213" s="25"/>
      <c r="AC1213" s="25"/>
      <c r="AD1213" s="25"/>
      <c r="AE1213" s="25"/>
    </row>
    <row r="1214" spans="1:31">
      <c r="A1214" s="6"/>
      <c r="B1214" s="6"/>
      <c r="C1214" s="6"/>
      <c r="D1214" s="6"/>
      <c r="E1214" s="6"/>
      <c r="F1214" s="6"/>
      <c r="G1214" s="6"/>
      <c r="H1214" s="6"/>
      <c r="I1214" s="6"/>
      <c r="J1214" s="6"/>
      <c r="K1214" s="6"/>
      <c r="L1214" s="6"/>
      <c r="M1214" s="6"/>
      <c r="N1214" s="6"/>
      <c r="O1214" s="6"/>
      <c r="P1214" s="6"/>
      <c r="Q1214" s="6"/>
      <c r="R1214" s="6"/>
      <c r="S1214" s="6"/>
      <c r="T1214" s="6"/>
      <c r="U1214" s="6"/>
      <c r="X1214" s="25"/>
      <c r="Y1214" s="25"/>
      <c r="Z1214" s="25"/>
      <c r="AA1214" s="25"/>
      <c r="AB1214" s="25"/>
      <c r="AC1214" s="25"/>
      <c r="AD1214" s="25"/>
      <c r="AE1214" s="25"/>
    </row>
    <row r="1215" spans="1:31">
      <c r="A1215" s="6"/>
      <c r="B1215" s="6"/>
      <c r="C1215" s="6"/>
      <c r="D1215" s="6"/>
      <c r="E1215" s="6"/>
      <c r="F1215" s="6"/>
      <c r="G1215" s="6"/>
      <c r="H1215" s="6"/>
      <c r="I1215" s="6"/>
      <c r="J1215" s="6"/>
      <c r="K1215" s="6"/>
      <c r="L1215" s="6"/>
      <c r="M1215" s="6"/>
      <c r="N1215" s="6"/>
      <c r="O1215" s="6"/>
      <c r="P1215" s="6"/>
      <c r="Q1215" s="6"/>
      <c r="R1215" s="6"/>
      <c r="S1215" s="6"/>
      <c r="T1215" s="6"/>
      <c r="U1215" s="6"/>
      <c r="X1215" s="25"/>
      <c r="Y1215" s="25"/>
      <c r="Z1215" s="25"/>
      <c r="AA1215" s="25"/>
      <c r="AB1215" s="25"/>
      <c r="AC1215" s="25"/>
      <c r="AD1215" s="25"/>
      <c r="AE1215" s="25"/>
    </row>
    <row r="1216" spans="1:31">
      <c r="A1216" s="6"/>
      <c r="B1216" s="6"/>
      <c r="C1216" s="6"/>
      <c r="D1216" s="6"/>
      <c r="E1216" s="6"/>
      <c r="F1216" s="6"/>
      <c r="G1216" s="6"/>
      <c r="H1216" s="6"/>
      <c r="I1216" s="6"/>
      <c r="J1216" s="6"/>
      <c r="K1216" s="6"/>
      <c r="L1216" s="6"/>
      <c r="M1216" s="6"/>
      <c r="N1216" s="6"/>
      <c r="O1216" s="6"/>
      <c r="P1216" s="6"/>
      <c r="Q1216" s="6"/>
      <c r="R1216" s="6"/>
      <c r="S1216" s="6"/>
      <c r="T1216" s="6"/>
      <c r="U1216" s="6"/>
      <c r="X1216" s="25"/>
      <c r="Y1216" s="25"/>
      <c r="Z1216" s="25"/>
      <c r="AA1216" s="25"/>
      <c r="AB1216" s="25"/>
      <c r="AC1216" s="25"/>
      <c r="AD1216" s="25"/>
      <c r="AE1216" s="25"/>
    </row>
    <row r="1217" spans="1:31">
      <c r="A1217" s="6"/>
      <c r="B1217" s="6"/>
      <c r="C1217" s="6"/>
      <c r="D1217" s="6"/>
      <c r="E1217" s="6"/>
      <c r="F1217" s="6"/>
      <c r="G1217" s="6"/>
      <c r="H1217" s="6"/>
      <c r="I1217" s="6"/>
      <c r="J1217" s="6"/>
      <c r="K1217" s="6"/>
      <c r="L1217" s="6"/>
      <c r="M1217" s="6"/>
      <c r="N1217" s="6"/>
      <c r="O1217" s="6"/>
      <c r="P1217" s="6"/>
      <c r="Q1217" s="6"/>
      <c r="R1217" s="6"/>
      <c r="S1217" s="6"/>
      <c r="T1217" s="6"/>
      <c r="U1217" s="6"/>
      <c r="X1217" s="25"/>
      <c r="Y1217" s="25"/>
      <c r="Z1217" s="25"/>
      <c r="AA1217" s="25"/>
      <c r="AB1217" s="25"/>
      <c r="AC1217" s="25"/>
      <c r="AD1217" s="25"/>
      <c r="AE1217" s="25"/>
    </row>
    <row r="1218" spans="1:31">
      <c r="A1218" s="6"/>
      <c r="B1218" s="6"/>
      <c r="C1218" s="6"/>
      <c r="D1218" s="6"/>
      <c r="E1218" s="6"/>
      <c r="F1218" s="6"/>
      <c r="G1218" s="6"/>
      <c r="H1218" s="6"/>
      <c r="I1218" s="6"/>
      <c r="J1218" s="6"/>
      <c r="K1218" s="6"/>
      <c r="L1218" s="6"/>
      <c r="M1218" s="6"/>
      <c r="N1218" s="6"/>
      <c r="O1218" s="6"/>
      <c r="P1218" s="6"/>
      <c r="Q1218" s="6"/>
      <c r="R1218" s="6"/>
      <c r="S1218" s="6"/>
      <c r="T1218" s="6"/>
      <c r="U1218" s="6"/>
      <c r="X1218" s="25"/>
      <c r="Y1218" s="25"/>
      <c r="Z1218" s="25"/>
      <c r="AA1218" s="25"/>
      <c r="AB1218" s="25"/>
      <c r="AC1218" s="25"/>
      <c r="AD1218" s="25"/>
      <c r="AE1218" s="25"/>
    </row>
    <row r="1219" spans="1:31">
      <c r="A1219" s="6"/>
      <c r="B1219" s="6"/>
      <c r="C1219" s="6"/>
      <c r="D1219" s="6"/>
      <c r="E1219" s="6"/>
      <c r="F1219" s="6"/>
      <c r="G1219" s="6"/>
      <c r="H1219" s="6"/>
      <c r="I1219" s="6"/>
      <c r="J1219" s="6"/>
      <c r="K1219" s="6"/>
      <c r="L1219" s="6"/>
      <c r="M1219" s="6"/>
      <c r="N1219" s="6"/>
      <c r="O1219" s="6"/>
      <c r="P1219" s="6"/>
      <c r="Q1219" s="6"/>
      <c r="R1219" s="6"/>
      <c r="S1219" s="6"/>
      <c r="T1219" s="6"/>
      <c r="U1219" s="6"/>
      <c r="X1219" s="25"/>
      <c r="Y1219" s="25"/>
      <c r="Z1219" s="25"/>
      <c r="AA1219" s="25"/>
      <c r="AB1219" s="25"/>
      <c r="AC1219" s="25"/>
      <c r="AD1219" s="25"/>
      <c r="AE1219" s="25"/>
    </row>
    <row r="1220" spans="1:31">
      <c r="A1220" s="6"/>
      <c r="B1220" s="6"/>
      <c r="C1220" s="6"/>
      <c r="D1220" s="6"/>
      <c r="E1220" s="6"/>
      <c r="F1220" s="6"/>
      <c r="G1220" s="6"/>
      <c r="H1220" s="6"/>
      <c r="I1220" s="6"/>
      <c r="J1220" s="6"/>
      <c r="K1220" s="6"/>
      <c r="L1220" s="6"/>
      <c r="M1220" s="6"/>
      <c r="N1220" s="6"/>
      <c r="O1220" s="6"/>
      <c r="P1220" s="6"/>
      <c r="Q1220" s="6"/>
      <c r="R1220" s="6"/>
      <c r="S1220" s="6"/>
      <c r="T1220" s="6"/>
      <c r="U1220" s="6"/>
      <c r="X1220" s="25"/>
      <c r="Y1220" s="25"/>
      <c r="Z1220" s="25"/>
      <c r="AA1220" s="25"/>
      <c r="AB1220" s="25"/>
      <c r="AC1220" s="25"/>
      <c r="AD1220" s="25"/>
      <c r="AE1220" s="25"/>
    </row>
    <row r="1221" spans="1:31">
      <c r="A1221" s="6"/>
      <c r="B1221" s="6"/>
      <c r="C1221" s="6"/>
      <c r="D1221" s="6"/>
      <c r="E1221" s="6"/>
      <c r="F1221" s="6"/>
      <c r="G1221" s="6"/>
      <c r="H1221" s="6"/>
      <c r="I1221" s="6"/>
      <c r="J1221" s="6"/>
      <c r="K1221" s="6"/>
      <c r="L1221" s="6"/>
      <c r="M1221" s="6"/>
      <c r="N1221" s="6"/>
      <c r="O1221" s="6"/>
      <c r="P1221" s="6"/>
      <c r="Q1221" s="6"/>
      <c r="R1221" s="6"/>
      <c r="S1221" s="6"/>
      <c r="T1221" s="6"/>
      <c r="U1221" s="6"/>
      <c r="X1221" s="25"/>
      <c r="Y1221" s="25"/>
      <c r="Z1221" s="25"/>
      <c r="AA1221" s="25"/>
      <c r="AB1221" s="25"/>
      <c r="AC1221" s="25"/>
      <c r="AD1221" s="25"/>
      <c r="AE1221" s="25"/>
    </row>
    <row r="1222" spans="1:31">
      <c r="A1222" s="6"/>
      <c r="B1222" s="6"/>
      <c r="C1222" s="6"/>
      <c r="D1222" s="6"/>
      <c r="E1222" s="6"/>
      <c r="F1222" s="6"/>
      <c r="G1222" s="6"/>
      <c r="H1222" s="6"/>
      <c r="I1222" s="6"/>
      <c r="J1222" s="6"/>
      <c r="K1222" s="6"/>
      <c r="L1222" s="6"/>
      <c r="M1222" s="6"/>
      <c r="N1222" s="6"/>
      <c r="O1222" s="6"/>
      <c r="P1222" s="6"/>
      <c r="Q1222" s="6"/>
      <c r="R1222" s="6"/>
      <c r="S1222" s="6"/>
      <c r="T1222" s="6"/>
      <c r="U1222" s="6"/>
      <c r="X1222" s="25"/>
      <c r="Y1222" s="25"/>
      <c r="Z1222" s="25"/>
      <c r="AA1222" s="25"/>
      <c r="AB1222" s="25"/>
      <c r="AC1222" s="25"/>
      <c r="AD1222" s="25"/>
      <c r="AE1222" s="25"/>
    </row>
    <row r="1223" spans="1:31">
      <c r="A1223" s="6"/>
      <c r="B1223" s="6"/>
      <c r="C1223" s="6"/>
      <c r="D1223" s="6"/>
      <c r="E1223" s="6"/>
      <c r="F1223" s="6"/>
      <c r="G1223" s="6"/>
      <c r="H1223" s="6"/>
      <c r="I1223" s="6"/>
      <c r="J1223" s="6"/>
      <c r="K1223" s="6"/>
      <c r="L1223" s="6"/>
      <c r="M1223" s="6"/>
      <c r="N1223" s="6"/>
      <c r="O1223" s="6"/>
      <c r="P1223" s="6"/>
      <c r="Q1223" s="6"/>
      <c r="R1223" s="6"/>
      <c r="S1223" s="6"/>
      <c r="T1223" s="6"/>
      <c r="U1223" s="6"/>
      <c r="X1223" s="25" t="s">
        <v>270</v>
      </c>
      <c r="Y1223" s="25"/>
      <c r="Z1223" s="25"/>
      <c r="AA1223" s="25"/>
      <c r="AB1223" s="25"/>
      <c r="AC1223" s="25"/>
      <c r="AD1223" s="25"/>
      <c r="AE1223" s="25"/>
    </row>
    <row r="1224" spans="1:31">
      <c r="X1224" s="458" t="str">
        <f>IF(全体項目一覧_30!AN93="","",全体項目一覧_30!AN93)</f>
        <v/>
      </c>
      <c r="Y1224" s="25"/>
      <c r="Z1224" s="25"/>
      <c r="AA1224" s="25"/>
      <c r="AB1224" s="25"/>
      <c r="AC1224" s="25"/>
      <c r="AD1224" s="25"/>
      <c r="AE1224" s="25"/>
    </row>
    <row r="1225" spans="1:31">
      <c r="X1225" s="25"/>
      <c r="Y1225" s="25"/>
      <c r="Z1225" s="25"/>
      <c r="AA1225" s="25"/>
      <c r="AB1225" s="25"/>
      <c r="AC1225" s="25"/>
      <c r="AD1225" s="25"/>
      <c r="AE1225" s="25"/>
    </row>
    <row r="1226" spans="1:31">
      <c r="X1226" s="25"/>
      <c r="Y1226" s="25"/>
      <c r="Z1226" s="25"/>
      <c r="AA1226" s="25"/>
      <c r="AB1226" s="25"/>
      <c r="AC1226" s="25"/>
      <c r="AD1226" s="25"/>
      <c r="AE1226" s="25"/>
    </row>
    <row r="1227" spans="1:31">
      <c r="A1227" s="675"/>
      <c r="B1227" s="676"/>
      <c r="C1227" s="676"/>
      <c r="D1227" s="676"/>
      <c r="E1227" s="676"/>
      <c r="F1227" s="676"/>
      <c r="G1227" s="676"/>
      <c r="H1227" s="676"/>
      <c r="I1227" s="676"/>
      <c r="J1227" s="676"/>
      <c r="K1227" s="677"/>
      <c r="L1227" s="12" t="s">
        <v>18</v>
      </c>
      <c r="M1227" s="669" t="s">
        <v>29</v>
      </c>
      <c r="N1227" s="669"/>
      <c r="O1227" s="669"/>
      <c r="P1227" s="669"/>
      <c r="Q1227" s="669"/>
      <c r="R1227" s="669"/>
      <c r="S1227" s="669"/>
      <c r="T1227" s="670" t="s">
        <v>269</v>
      </c>
      <c r="U1227" s="670"/>
      <c r="X1227" s="12"/>
      <c r="Y1227" s="150"/>
      <c r="Z1227" s="150"/>
      <c r="AA1227" s="150"/>
      <c r="AB1227" s="150"/>
      <c r="AC1227" s="150"/>
      <c r="AD1227" s="150"/>
      <c r="AE1227" s="150"/>
    </row>
    <row r="1228" spans="1:31">
      <c r="A1228" s="678"/>
      <c r="B1228" s="679"/>
      <c r="C1228" s="679"/>
      <c r="D1228" s="679"/>
      <c r="E1228" s="679"/>
      <c r="F1228" s="679"/>
      <c r="G1228" s="679"/>
      <c r="H1228" s="679"/>
      <c r="I1228" s="679"/>
      <c r="J1228" s="679"/>
      <c r="K1228" s="680"/>
      <c r="L1228" s="12" t="s">
        <v>18</v>
      </c>
      <c r="M1228" s="665" t="s">
        <v>30</v>
      </c>
      <c r="N1228" s="665"/>
      <c r="O1228" s="665"/>
      <c r="P1228" s="665"/>
      <c r="Q1228" s="665"/>
      <c r="R1228" s="665"/>
      <c r="S1228" s="665"/>
      <c r="T1228" s="666" t="str">
        <f>X1224</f>
        <v/>
      </c>
      <c r="U1228" s="667"/>
      <c r="X1228" s="12"/>
      <c r="Y1228" s="151"/>
      <c r="Z1228" s="151"/>
      <c r="AA1228" s="151"/>
      <c r="AB1228" s="151"/>
      <c r="AC1228" s="151"/>
      <c r="AD1228" s="151"/>
      <c r="AE1228" s="151"/>
    </row>
    <row r="1229" spans="1:31" ht="14.25">
      <c r="A1229" s="691" t="str">
        <f>$A$40</f>
        <v>フォーマット作成者　：　Komuro Consulting Group　小室匡史</v>
      </c>
      <c r="B1229" s="691"/>
      <c r="C1229" s="691"/>
      <c r="D1229" s="691"/>
      <c r="E1229" s="691"/>
      <c r="F1229" s="691"/>
      <c r="G1229" s="691"/>
      <c r="H1229" s="691"/>
      <c r="I1229" s="691"/>
      <c r="J1229" s="691"/>
      <c r="K1229" s="691"/>
      <c r="L1229" s="411" t="s">
        <v>18</v>
      </c>
      <c r="M1229" s="668" t="s">
        <v>90</v>
      </c>
      <c r="N1229" s="668"/>
      <c r="O1229" s="668"/>
      <c r="P1229" s="668"/>
      <c r="Q1229" s="668"/>
      <c r="R1229" s="668"/>
      <c r="S1229" s="668"/>
      <c r="T1229" s="667"/>
      <c r="U1229" s="667"/>
      <c r="X1229" s="12"/>
      <c r="Y1229" s="152"/>
      <c r="Z1229" s="152"/>
      <c r="AA1229" s="152"/>
      <c r="AB1229" s="152"/>
      <c r="AC1229" s="152"/>
      <c r="AD1229" s="152"/>
      <c r="AE1229" s="152"/>
    </row>
  </sheetData>
  <sheetProtection password="AC76" sheet="1" objects="1" scenarios="1"/>
  <mergeCells count="756">
    <mergeCell ref="A1145:K1146"/>
    <mergeCell ref="A1186:K1187"/>
    <mergeCell ref="A1227:K1228"/>
    <mergeCell ref="A901:K901"/>
    <mergeCell ref="A942:K942"/>
    <mergeCell ref="A983:K983"/>
    <mergeCell ref="A1024:K1024"/>
    <mergeCell ref="A1065:K1065"/>
    <mergeCell ref="A1106:K1106"/>
    <mergeCell ref="A1147:K1147"/>
    <mergeCell ref="A1188:K1188"/>
    <mergeCell ref="F945:G945"/>
    <mergeCell ref="K945:L945"/>
    <mergeCell ref="B988:B990"/>
    <mergeCell ref="C988:C990"/>
    <mergeCell ref="D988:E988"/>
    <mergeCell ref="F988:G988"/>
    <mergeCell ref="H988:I988"/>
    <mergeCell ref="A985:U985"/>
    <mergeCell ref="B986:C986"/>
    <mergeCell ref="F986:G986"/>
    <mergeCell ref="K986:L986"/>
    <mergeCell ref="O986:P986"/>
    <mergeCell ref="Q986:R986"/>
    <mergeCell ref="H701:I701"/>
    <mergeCell ref="L701:M701"/>
    <mergeCell ref="A38:K39"/>
    <mergeCell ref="A79:K80"/>
    <mergeCell ref="A120:K121"/>
    <mergeCell ref="A161:K162"/>
    <mergeCell ref="A202:K203"/>
    <mergeCell ref="A243:K244"/>
    <mergeCell ref="A284:K285"/>
    <mergeCell ref="A325:K326"/>
    <mergeCell ref="A366:K367"/>
    <mergeCell ref="A332:A334"/>
    <mergeCell ref="A288:U288"/>
    <mergeCell ref="B289:C289"/>
    <mergeCell ref="F289:G289"/>
    <mergeCell ref="K289:L289"/>
    <mergeCell ref="O289:P289"/>
    <mergeCell ref="Q289:R289"/>
    <mergeCell ref="S289:T289"/>
    <mergeCell ref="J250:K250"/>
    <mergeCell ref="L250:M250"/>
    <mergeCell ref="N250:O250"/>
    <mergeCell ref="P250:Q250"/>
    <mergeCell ref="R250:S250"/>
    <mergeCell ref="A778:K778"/>
    <mergeCell ref="A776:K777"/>
    <mergeCell ref="A742:A744"/>
    <mergeCell ref="B742:B744"/>
    <mergeCell ref="C742:C744"/>
    <mergeCell ref="D742:E742"/>
    <mergeCell ref="F742:G742"/>
    <mergeCell ref="A204:K204"/>
    <mergeCell ref="A245:K245"/>
    <mergeCell ref="A286:K286"/>
    <mergeCell ref="A327:K327"/>
    <mergeCell ref="A368:K368"/>
    <mergeCell ref="A739:U739"/>
    <mergeCell ref="B740:C740"/>
    <mergeCell ref="F740:G740"/>
    <mergeCell ref="K740:L740"/>
    <mergeCell ref="O740:P740"/>
    <mergeCell ref="Q740:R740"/>
    <mergeCell ref="S740:T740"/>
    <mergeCell ref="A701:A703"/>
    <mergeCell ref="B701:B703"/>
    <mergeCell ref="A698:U698"/>
    <mergeCell ref="B699:C699"/>
    <mergeCell ref="C701:C703"/>
    <mergeCell ref="D660:E660"/>
    <mergeCell ref="F660:G660"/>
    <mergeCell ref="H660:I660"/>
    <mergeCell ref="A696:K696"/>
    <mergeCell ref="A694:K695"/>
    <mergeCell ref="N701:O701"/>
    <mergeCell ref="P701:Q701"/>
    <mergeCell ref="R701:S701"/>
    <mergeCell ref="H742:I742"/>
    <mergeCell ref="J742:K742"/>
    <mergeCell ref="L742:M742"/>
    <mergeCell ref="N742:O742"/>
    <mergeCell ref="P742:Q742"/>
    <mergeCell ref="R742:S742"/>
    <mergeCell ref="A737:K737"/>
    <mergeCell ref="A735:K736"/>
    <mergeCell ref="F699:G699"/>
    <mergeCell ref="K699:L699"/>
    <mergeCell ref="O699:P699"/>
    <mergeCell ref="Q699:R699"/>
    <mergeCell ref="S699:T699"/>
    <mergeCell ref="J701:K701"/>
    <mergeCell ref="D701:E701"/>
    <mergeCell ref="F701:G701"/>
    <mergeCell ref="A660:A662"/>
    <mergeCell ref="B660:B662"/>
    <mergeCell ref="C660:C662"/>
    <mergeCell ref="J619:K619"/>
    <mergeCell ref="L619:M619"/>
    <mergeCell ref="N619:O619"/>
    <mergeCell ref="P619:Q619"/>
    <mergeCell ref="R619:S619"/>
    <mergeCell ref="A619:A621"/>
    <mergeCell ref="B619:B621"/>
    <mergeCell ref="C619:C621"/>
    <mergeCell ref="D619:E619"/>
    <mergeCell ref="F619:G619"/>
    <mergeCell ref="H619:I619"/>
    <mergeCell ref="A655:K655"/>
    <mergeCell ref="A653:K654"/>
    <mergeCell ref="A657:U657"/>
    <mergeCell ref="B658:C658"/>
    <mergeCell ref="F658:G658"/>
    <mergeCell ref="K658:L658"/>
    <mergeCell ref="O658:P658"/>
    <mergeCell ref="Q658:R658"/>
    <mergeCell ref="S658:T658"/>
    <mergeCell ref="J660:K660"/>
    <mergeCell ref="A616:U616"/>
    <mergeCell ref="B617:C617"/>
    <mergeCell ref="F617:G617"/>
    <mergeCell ref="K617:L617"/>
    <mergeCell ref="O617:P617"/>
    <mergeCell ref="Q617:R617"/>
    <mergeCell ref="S617:T617"/>
    <mergeCell ref="J578:K578"/>
    <mergeCell ref="L578:M578"/>
    <mergeCell ref="N578:O578"/>
    <mergeCell ref="P578:Q578"/>
    <mergeCell ref="R578:S578"/>
    <mergeCell ref="A578:A580"/>
    <mergeCell ref="B578:B580"/>
    <mergeCell ref="C578:C580"/>
    <mergeCell ref="D578:E578"/>
    <mergeCell ref="F578:G578"/>
    <mergeCell ref="H578:I578"/>
    <mergeCell ref="A614:K614"/>
    <mergeCell ref="A612:K613"/>
    <mergeCell ref="J537:K537"/>
    <mergeCell ref="L537:M537"/>
    <mergeCell ref="N537:O537"/>
    <mergeCell ref="P537:Q537"/>
    <mergeCell ref="R537:S537"/>
    <mergeCell ref="A537:A539"/>
    <mergeCell ref="B537:B539"/>
    <mergeCell ref="C537:C539"/>
    <mergeCell ref="D537:E537"/>
    <mergeCell ref="F537:G537"/>
    <mergeCell ref="H537:I537"/>
    <mergeCell ref="A534:U534"/>
    <mergeCell ref="B535:C535"/>
    <mergeCell ref="F535:G535"/>
    <mergeCell ref="K535:L535"/>
    <mergeCell ref="O535:P535"/>
    <mergeCell ref="Q535:R535"/>
    <mergeCell ref="S535:T535"/>
    <mergeCell ref="J496:K496"/>
    <mergeCell ref="L496:M496"/>
    <mergeCell ref="N496:O496"/>
    <mergeCell ref="P496:Q496"/>
    <mergeCell ref="R496:S496"/>
    <mergeCell ref="A496:A498"/>
    <mergeCell ref="B496:B498"/>
    <mergeCell ref="C496:C498"/>
    <mergeCell ref="D496:E496"/>
    <mergeCell ref="F496:G496"/>
    <mergeCell ref="H496:I496"/>
    <mergeCell ref="A532:K532"/>
    <mergeCell ref="A530:K531"/>
    <mergeCell ref="J455:K455"/>
    <mergeCell ref="L455:M455"/>
    <mergeCell ref="N455:O455"/>
    <mergeCell ref="P455:Q455"/>
    <mergeCell ref="R455:S455"/>
    <mergeCell ref="A455:A457"/>
    <mergeCell ref="B455:B457"/>
    <mergeCell ref="C455:C457"/>
    <mergeCell ref="D455:E455"/>
    <mergeCell ref="F455:G455"/>
    <mergeCell ref="H455:I455"/>
    <mergeCell ref="A452:U452"/>
    <mergeCell ref="B453:C453"/>
    <mergeCell ref="F453:G453"/>
    <mergeCell ref="K453:L453"/>
    <mergeCell ref="O453:P453"/>
    <mergeCell ref="Q453:R453"/>
    <mergeCell ref="S453:T453"/>
    <mergeCell ref="J414:K414"/>
    <mergeCell ref="L414:M414"/>
    <mergeCell ref="N414:O414"/>
    <mergeCell ref="P414:Q414"/>
    <mergeCell ref="R414:S414"/>
    <mergeCell ref="A414:A416"/>
    <mergeCell ref="B414:B416"/>
    <mergeCell ref="C414:C416"/>
    <mergeCell ref="D414:E414"/>
    <mergeCell ref="F414:G414"/>
    <mergeCell ref="H414:I414"/>
    <mergeCell ref="A450:K450"/>
    <mergeCell ref="A448:K449"/>
    <mergeCell ref="J373:K373"/>
    <mergeCell ref="L373:M373"/>
    <mergeCell ref="N373:O373"/>
    <mergeCell ref="P373:Q373"/>
    <mergeCell ref="R373:S373"/>
    <mergeCell ref="A373:A375"/>
    <mergeCell ref="B373:B375"/>
    <mergeCell ref="C373:C375"/>
    <mergeCell ref="D373:E373"/>
    <mergeCell ref="F373:G373"/>
    <mergeCell ref="H373:I373"/>
    <mergeCell ref="B371:C371"/>
    <mergeCell ref="F371:G371"/>
    <mergeCell ref="K371:L371"/>
    <mergeCell ref="O371:P371"/>
    <mergeCell ref="Q371:R371"/>
    <mergeCell ref="S371:T371"/>
    <mergeCell ref="J332:K332"/>
    <mergeCell ref="L332:M332"/>
    <mergeCell ref="N332:O332"/>
    <mergeCell ref="P332:Q332"/>
    <mergeCell ref="R332:S332"/>
    <mergeCell ref="B332:B334"/>
    <mergeCell ref="C332:C334"/>
    <mergeCell ref="D332:E332"/>
    <mergeCell ref="F332:G332"/>
    <mergeCell ref="H332:I332"/>
    <mergeCell ref="A370:U370"/>
    <mergeCell ref="M366:S366"/>
    <mergeCell ref="T366:U366"/>
    <mergeCell ref="M367:S367"/>
    <mergeCell ref="T367:U368"/>
    <mergeCell ref="M368:S368"/>
    <mergeCell ref="B330:C330"/>
    <mergeCell ref="F330:G330"/>
    <mergeCell ref="K330:L330"/>
    <mergeCell ref="O330:P330"/>
    <mergeCell ref="Q330:R330"/>
    <mergeCell ref="S330:T330"/>
    <mergeCell ref="J291:K291"/>
    <mergeCell ref="L291:M291"/>
    <mergeCell ref="N291:O291"/>
    <mergeCell ref="P291:Q291"/>
    <mergeCell ref="R291:S291"/>
    <mergeCell ref="B291:B293"/>
    <mergeCell ref="C291:C293"/>
    <mergeCell ref="D291:E291"/>
    <mergeCell ref="F291:G291"/>
    <mergeCell ref="H291:I291"/>
    <mergeCell ref="M325:S325"/>
    <mergeCell ref="T325:U325"/>
    <mergeCell ref="M326:S326"/>
    <mergeCell ref="T326:U327"/>
    <mergeCell ref="M327:S327"/>
    <mergeCell ref="M284:S284"/>
    <mergeCell ref="T284:U284"/>
    <mergeCell ref="M285:S285"/>
    <mergeCell ref="T285:U286"/>
    <mergeCell ref="M286:S286"/>
    <mergeCell ref="Y38:AG38"/>
    <mergeCell ref="Y39:AG39"/>
    <mergeCell ref="Y40:AG40"/>
    <mergeCell ref="A329:U329"/>
    <mergeCell ref="A291:A293"/>
    <mergeCell ref="A250:A252"/>
    <mergeCell ref="B250:B252"/>
    <mergeCell ref="C250:C252"/>
    <mergeCell ref="D250:E250"/>
    <mergeCell ref="F250:G250"/>
    <mergeCell ref="H250:I250"/>
    <mergeCell ref="A247:U247"/>
    <mergeCell ref="B248:C248"/>
    <mergeCell ref="F248:G248"/>
    <mergeCell ref="K248:L248"/>
    <mergeCell ref="O248:P248"/>
    <mergeCell ref="Q248:R248"/>
    <mergeCell ref="S248:T248"/>
    <mergeCell ref="B43:C43"/>
    <mergeCell ref="A1:U1"/>
    <mergeCell ref="B2:C2"/>
    <mergeCell ref="F2:G2"/>
    <mergeCell ref="K2:L2"/>
    <mergeCell ref="O2:P2"/>
    <mergeCell ref="P4:Q4"/>
    <mergeCell ref="R4:S4"/>
    <mergeCell ref="Q2:R2"/>
    <mergeCell ref="S2:T2"/>
    <mergeCell ref="A4:A6"/>
    <mergeCell ref="L4:M4"/>
    <mergeCell ref="N4:O4"/>
    <mergeCell ref="B4:B6"/>
    <mergeCell ref="C4:C6"/>
    <mergeCell ref="D4:E4"/>
    <mergeCell ref="F4:G4"/>
    <mergeCell ref="H4:I4"/>
    <mergeCell ref="J4:K4"/>
    <mergeCell ref="A83:U83"/>
    <mergeCell ref="B84:C84"/>
    <mergeCell ref="A86:A88"/>
    <mergeCell ref="B86:B88"/>
    <mergeCell ref="C86:C88"/>
    <mergeCell ref="A81:K81"/>
    <mergeCell ref="F43:G43"/>
    <mergeCell ref="K43:L43"/>
    <mergeCell ref="O43:P43"/>
    <mergeCell ref="J45:K45"/>
    <mergeCell ref="L45:M45"/>
    <mergeCell ref="N45:O45"/>
    <mergeCell ref="P45:Q45"/>
    <mergeCell ref="R45:S45"/>
    <mergeCell ref="Q43:R43"/>
    <mergeCell ref="S43:T43"/>
    <mergeCell ref="Y122:AG122"/>
    <mergeCell ref="F84:G84"/>
    <mergeCell ref="K84:L84"/>
    <mergeCell ref="O84:P84"/>
    <mergeCell ref="Q84:R84"/>
    <mergeCell ref="S84:T84"/>
    <mergeCell ref="J86:K86"/>
    <mergeCell ref="L86:M86"/>
    <mergeCell ref="N86:O86"/>
    <mergeCell ref="P86:Q86"/>
    <mergeCell ref="Y120:AG120"/>
    <mergeCell ref="Y121:AG121"/>
    <mergeCell ref="R86:S86"/>
    <mergeCell ref="A122:K122"/>
    <mergeCell ref="M120:S120"/>
    <mergeCell ref="T120:U120"/>
    <mergeCell ref="M121:S121"/>
    <mergeCell ref="T121:U122"/>
    <mergeCell ref="M122:S122"/>
    <mergeCell ref="D86:E86"/>
    <mergeCell ref="F86:G86"/>
    <mergeCell ref="H86:I86"/>
    <mergeCell ref="A124:U124"/>
    <mergeCell ref="B125:C125"/>
    <mergeCell ref="F125:G125"/>
    <mergeCell ref="K125:L125"/>
    <mergeCell ref="O125:P125"/>
    <mergeCell ref="J127:K127"/>
    <mergeCell ref="L127:M127"/>
    <mergeCell ref="N127:O127"/>
    <mergeCell ref="Q125:R125"/>
    <mergeCell ref="R127:S127"/>
    <mergeCell ref="B127:B129"/>
    <mergeCell ref="C127:C129"/>
    <mergeCell ref="A165:U165"/>
    <mergeCell ref="B166:C166"/>
    <mergeCell ref="F166:G166"/>
    <mergeCell ref="K166:L166"/>
    <mergeCell ref="O166:P166"/>
    <mergeCell ref="S166:T166"/>
    <mergeCell ref="Q166:R166"/>
    <mergeCell ref="S125:T125"/>
    <mergeCell ref="A127:A129"/>
    <mergeCell ref="A163:K163"/>
    <mergeCell ref="D127:E127"/>
    <mergeCell ref="F127:G127"/>
    <mergeCell ref="H127:I127"/>
    <mergeCell ref="P127:Q127"/>
    <mergeCell ref="M161:S161"/>
    <mergeCell ref="T161:U161"/>
    <mergeCell ref="M162:S162"/>
    <mergeCell ref="T162:U163"/>
    <mergeCell ref="M163:S163"/>
    <mergeCell ref="Q781:R781"/>
    <mergeCell ref="S781:T781"/>
    <mergeCell ref="A168:A170"/>
    <mergeCell ref="B168:B170"/>
    <mergeCell ref="C168:C170"/>
    <mergeCell ref="D168:E168"/>
    <mergeCell ref="F168:G168"/>
    <mergeCell ref="H168:I168"/>
    <mergeCell ref="A780:U780"/>
    <mergeCell ref="B781:C781"/>
    <mergeCell ref="F781:G781"/>
    <mergeCell ref="K781:L781"/>
    <mergeCell ref="O781:P781"/>
    <mergeCell ref="J168:K168"/>
    <mergeCell ref="L168:M168"/>
    <mergeCell ref="N168:O168"/>
    <mergeCell ref="P168:Q168"/>
    <mergeCell ref="R168:S168"/>
    <mergeCell ref="B207:C207"/>
    <mergeCell ref="F207:G207"/>
    <mergeCell ref="K207:L207"/>
    <mergeCell ref="O207:P207"/>
    <mergeCell ref="Q207:R207"/>
    <mergeCell ref="S207:T207"/>
    <mergeCell ref="A783:A785"/>
    <mergeCell ref="A821:U821"/>
    <mergeCell ref="B822:C822"/>
    <mergeCell ref="F822:G822"/>
    <mergeCell ref="K822:L822"/>
    <mergeCell ref="O822:P822"/>
    <mergeCell ref="Q822:R822"/>
    <mergeCell ref="S822:T822"/>
    <mergeCell ref="B783:B785"/>
    <mergeCell ref="C783:C785"/>
    <mergeCell ref="D783:E783"/>
    <mergeCell ref="F783:G783"/>
    <mergeCell ref="H783:I783"/>
    <mergeCell ref="A819:K819"/>
    <mergeCell ref="A817:K818"/>
    <mergeCell ref="J783:K783"/>
    <mergeCell ref="L783:M783"/>
    <mergeCell ref="N783:O783"/>
    <mergeCell ref="P783:Q783"/>
    <mergeCell ref="R783:S783"/>
    <mergeCell ref="M817:S817"/>
    <mergeCell ref="T817:U817"/>
    <mergeCell ref="M818:S818"/>
    <mergeCell ref="T818:U819"/>
    <mergeCell ref="A824:A826"/>
    <mergeCell ref="B824:B826"/>
    <mergeCell ref="C824:C826"/>
    <mergeCell ref="D824:E824"/>
    <mergeCell ref="F824:G824"/>
    <mergeCell ref="H824:I824"/>
    <mergeCell ref="Q863:R863"/>
    <mergeCell ref="S863:T863"/>
    <mergeCell ref="J824:K824"/>
    <mergeCell ref="L824:M824"/>
    <mergeCell ref="N824:O824"/>
    <mergeCell ref="P824:Q824"/>
    <mergeCell ref="R824:S824"/>
    <mergeCell ref="A860:K860"/>
    <mergeCell ref="A858:K859"/>
    <mergeCell ref="T940:U940"/>
    <mergeCell ref="M941:S941"/>
    <mergeCell ref="T941:U942"/>
    <mergeCell ref="F865:G865"/>
    <mergeCell ref="H865:I865"/>
    <mergeCell ref="A862:U862"/>
    <mergeCell ref="B863:C863"/>
    <mergeCell ref="F863:G863"/>
    <mergeCell ref="K863:L863"/>
    <mergeCell ref="O863:P863"/>
    <mergeCell ref="J865:K865"/>
    <mergeCell ref="L865:M865"/>
    <mergeCell ref="N865:O865"/>
    <mergeCell ref="P865:Q865"/>
    <mergeCell ref="R865:S865"/>
    <mergeCell ref="A865:A867"/>
    <mergeCell ref="B865:B867"/>
    <mergeCell ref="C865:C867"/>
    <mergeCell ref="D865:E865"/>
    <mergeCell ref="A899:K900"/>
    <mergeCell ref="A940:K941"/>
    <mergeCell ref="C906:C908"/>
    <mergeCell ref="R947:S947"/>
    <mergeCell ref="D906:E906"/>
    <mergeCell ref="H906:I906"/>
    <mergeCell ref="A947:A949"/>
    <mergeCell ref="B947:B949"/>
    <mergeCell ref="C947:C949"/>
    <mergeCell ref="D947:E947"/>
    <mergeCell ref="F947:G947"/>
    <mergeCell ref="H947:I947"/>
    <mergeCell ref="F906:G906"/>
    <mergeCell ref="B945:C945"/>
    <mergeCell ref="M940:S940"/>
    <mergeCell ref="M942:S942"/>
    <mergeCell ref="S986:T986"/>
    <mergeCell ref="M982:S982"/>
    <mergeCell ref="T982:U983"/>
    <mergeCell ref="M983:S983"/>
    <mergeCell ref="A981:K982"/>
    <mergeCell ref="P988:Q988"/>
    <mergeCell ref="R988:S988"/>
    <mergeCell ref="B1029:B1031"/>
    <mergeCell ref="C1029:C1031"/>
    <mergeCell ref="D1029:E1029"/>
    <mergeCell ref="F1029:G1029"/>
    <mergeCell ref="H1029:I1029"/>
    <mergeCell ref="A1026:U1026"/>
    <mergeCell ref="B1027:C1027"/>
    <mergeCell ref="F1027:G1027"/>
    <mergeCell ref="K1027:L1027"/>
    <mergeCell ref="O1027:P1027"/>
    <mergeCell ref="J1029:K1029"/>
    <mergeCell ref="L1029:M1029"/>
    <mergeCell ref="N1029:O1029"/>
    <mergeCell ref="P1029:Q1029"/>
    <mergeCell ref="R1029:S1029"/>
    <mergeCell ref="A988:A990"/>
    <mergeCell ref="J988:K988"/>
    <mergeCell ref="L988:M988"/>
    <mergeCell ref="N988:O988"/>
    <mergeCell ref="A1029:A1031"/>
    <mergeCell ref="M1022:S1022"/>
    <mergeCell ref="T1022:U1022"/>
    <mergeCell ref="A1111:A1113"/>
    <mergeCell ref="A1070:A1072"/>
    <mergeCell ref="B1070:B1072"/>
    <mergeCell ref="C1070:C1072"/>
    <mergeCell ref="D1070:E1070"/>
    <mergeCell ref="F1070:G1070"/>
    <mergeCell ref="H1070:I1070"/>
    <mergeCell ref="Q1109:R1109"/>
    <mergeCell ref="S1109:T1109"/>
    <mergeCell ref="J1070:K1070"/>
    <mergeCell ref="L1070:M1070"/>
    <mergeCell ref="N1070:O1070"/>
    <mergeCell ref="P1070:Q1070"/>
    <mergeCell ref="R1070:S1070"/>
    <mergeCell ref="A1108:U1108"/>
    <mergeCell ref="B1109:C1109"/>
    <mergeCell ref="F1109:G1109"/>
    <mergeCell ref="K1109:L1109"/>
    <mergeCell ref="O1109:P1109"/>
    <mergeCell ref="M1105:S1105"/>
    <mergeCell ref="B1111:B1113"/>
    <mergeCell ref="C1111:C1113"/>
    <mergeCell ref="D1111:E1111"/>
    <mergeCell ref="F1111:G1111"/>
    <mergeCell ref="H1111:I1111"/>
    <mergeCell ref="J1111:K1111"/>
    <mergeCell ref="L1111:M1111"/>
    <mergeCell ref="N1111:O1111"/>
    <mergeCell ref="P1111:Q1111"/>
    <mergeCell ref="R1111:S1111"/>
    <mergeCell ref="M1187:S1187"/>
    <mergeCell ref="T1187:U1188"/>
    <mergeCell ref="M1188:S1188"/>
    <mergeCell ref="A1149:U1149"/>
    <mergeCell ref="B1150:C1150"/>
    <mergeCell ref="F1150:G1150"/>
    <mergeCell ref="K1150:L1150"/>
    <mergeCell ref="O1150:P1150"/>
    <mergeCell ref="Q1150:R1150"/>
    <mergeCell ref="S1150:T1150"/>
    <mergeCell ref="P1152:Q1152"/>
    <mergeCell ref="R1152:S1152"/>
    <mergeCell ref="M1145:S1145"/>
    <mergeCell ref="T1145:U1145"/>
    <mergeCell ref="M1146:S1146"/>
    <mergeCell ref="T1146:U1147"/>
    <mergeCell ref="M1147:S1147"/>
    <mergeCell ref="M1186:S1186"/>
    <mergeCell ref="T1186:U1186"/>
    <mergeCell ref="A1229:K1229"/>
    <mergeCell ref="M1227:S1227"/>
    <mergeCell ref="T1227:U1227"/>
    <mergeCell ref="M1228:S1228"/>
    <mergeCell ref="T1228:U1229"/>
    <mergeCell ref="M1229:S1229"/>
    <mergeCell ref="A1152:A1154"/>
    <mergeCell ref="B1152:B1154"/>
    <mergeCell ref="C1152:C1154"/>
    <mergeCell ref="D1152:E1152"/>
    <mergeCell ref="F1152:G1152"/>
    <mergeCell ref="H1152:I1152"/>
    <mergeCell ref="Q1191:R1191"/>
    <mergeCell ref="S1191:T1191"/>
    <mergeCell ref="J1152:K1152"/>
    <mergeCell ref="L1152:M1152"/>
    <mergeCell ref="N1152:O1152"/>
    <mergeCell ref="A1190:U1190"/>
    <mergeCell ref="B1191:C1191"/>
    <mergeCell ref="F1191:G1191"/>
    <mergeCell ref="K1191:L1191"/>
    <mergeCell ref="O1191:P1191"/>
    <mergeCell ref="J1193:K1193"/>
    <mergeCell ref="L1193:M1193"/>
    <mergeCell ref="N1193:O1193"/>
    <mergeCell ref="P1193:Q1193"/>
    <mergeCell ref="R1193:S1193"/>
    <mergeCell ref="A1193:A1195"/>
    <mergeCell ref="B1193:B1195"/>
    <mergeCell ref="C1193:C1195"/>
    <mergeCell ref="D1193:E1193"/>
    <mergeCell ref="F1193:G1193"/>
    <mergeCell ref="H1193:I1193"/>
    <mergeCell ref="T38:U38"/>
    <mergeCell ref="T39:U40"/>
    <mergeCell ref="M38:S38"/>
    <mergeCell ref="M39:S39"/>
    <mergeCell ref="M40:S40"/>
    <mergeCell ref="M79:S79"/>
    <mergeCell ref="T79:U79"/>
    <mergeCell ref="M80:S80"/>
    <mergeCell ref="T80:U81"/>
    <mergeCell ref="M81:S81"/>
    <mergeCell ref="A42:U42"/>
    <mergeCell ref="A40:K40"/>
    <mergeCell ref="B45:B47"/>
    <mergeCell ref="C45:C47"/>
    <mergeCell ref="D45:E45"/>
    <mergeCell ref="F45:G45"/>
    <mergeCell ref="H45:I45"/>
    <mergeCell ref="A45:A47"/>
    <mergeCell ref="M202:S202"/>
    <mergeCell ref="T202:U202"/>
    <mergeCell ref="M203:S203"/>
    <mergeCell ref="T203:U204"/>
    <mergeCell ref="M204:S204"/>
    <mergeCell ref="M243:S243"/>
    <mergeCell ref="T243:U243"/>
    <mergeCell ref="M244:S244"/>
    <mergeCell ref="T244:U245"/>
    <mergeCell ref="M245:S245"/>
    <mergeCell ref="A206:U206"/>
    <mergeCell ref="J209:K209"/>
    <mergeCell ref="L209:M209"/>
    <mergeCell ref="N209:O209"/>
    <mergeCell ref="P209:Q209"/>
    <mergeCell ref="R209:S209"/>
    <mergeCell ref="A209:A211"/>
    <mergeCell ref="B209:B211"/>
    <mergeCell ref="C209:C211"/>
    <mergeCell ref="D209:E209"/>
    <mergeCell ref="F209:G209"/>
    <mergeCell ref="H209:I209"/>
    <mergeCell ref="T407:U407"/>
    <mergeCell ref="M408:S408"/>
    <mergeCell ref="T408:U409"/>
    <mergeCell ref="M409:S409"/>
    <mergeCell ref="M448:S448"/>
    <mergeCell ref="T448:U448"/>
    <mergeCell ref="M449:S449"/>
    <mergeCell ref="T449:U450"/>
    <mergeCell ref="M450:S450"/>
    <mergeCell ref="A411:U411"/>
    <mergeCell ref="B412:C412"/>
    <mergeCell ref="F412:G412"/>
    <mergeCell ref="K412:L412"/>
    <mergeCell ref="O412:P412"/>
    <mergeCell ref="Q412:R412"/>
    <mergeCell ref="S412:T412"/>
    <mergeCell ref="A409:K409"/>
    <mergeCell ref="A407:K408"/>
    <mergeCell ref="M407:S407"/>
    <mergeCell ref="T489:U489"/>
    <mergeCell ref="M490:S490"/>
    <mergeCell ref="T490:U491"/>
    <mergeCell ref="M491:S491"/>
    <mergeCell ref="M530:S530"/>
    <mergeCell ref="T530:U530"/>
    <mergeCell ref="M531:S531"/>
    <mergeCell ref="T531:U532"/>
    <mergeCell ref="M532:S532"/>
    <mergeCell ref="A493:U493"/>
    <mergeCell ref="B494:C494"/>
    <mergeCell ref="F494:G494"/>
    <mergeCell ref="K494:L494"/>
    <mergeCell ref="O494:P494"/>
    <mergeCell ref="Q494:R494"/>
    <mergeCell ref="S494:T494"/>
    <mergeCell ref="A491:K491"/>
    <mergeCell ref="A489:K490"/>
    <mergeCell ref="M489:S489"/>
    <mergeCell ref="T571:U571"/>
    <mergeCell ref="M572:S572"/>
    <mergeCell ref="T572:U573"/>
    <mergeCell ref="M573:S573"/>
    <mergeCell ref="M612:S612"/>
    <mergeCell ref="T612:U612"/>
    <mergeCell ref="M613:S613"/>
    <mergeCell ref="T613:U614"/>
    <mergeCell ref="M614:S614"/>
    <mergeCell ref="A575:U575"/>
    <mergeCell ref="B576:C576"/>
    <mergeCell ref="F576:G576"/>
    <mergeCell ref="K576:L576"/>
    <mergeCell ref="O576:P576"/>
    <mergeCell ref="Q576:R576"/>
    <mergeCell ref="S576:T576"/>
    <mergeCell ref="A573:K573"/>
    <mergeCell ref="A571:K572"/>
    <mergeCell ref="M571:S571"/>
    <mergeCell ref="M653:S653"/>
    <mergeCell ref="T653:U653"/>
    <mergeCell ref="M654:S654"/>
    <mergeCell ref="T654:U655"/>
    <mergeCell ref="M655:S655"/>
    <mergeCell ref="M694:S694"/>
    <mergeCell ref="T694:U694"/>
    <mergeCell ref="M695:S695"/>
    <mergeCell ref="T695:U696"/>
    <mergeCell ref="M696:S696"/>
    <mergeCell ref="L660:M660"/>
    <mergeCell ref="N660:O660"/>
    <mergeCell ref="P660:Q660"/>
    <mergeCell ref="R660:S660"/>
    <mergeCell ref="M735:S735"/>
    <mergeCell ref="T735:U735"/>
    <mergeCell ref="M736:S736"/>
    <mergeCell ref="T736:U737"/>
    <mergeCell ref="M737:S737"/>
    <mergeCell ref="M776:S776"/>
    <mergeCell ref="T776:U776"/>
    <mergeCell ref="M777:S777"/>
    <mergeCell ref="T777:U778"/>
    <mergeCell ref="M778:S778"/>
    <mergeCell ref="M819:S819"/>
    <mergeCell ref="M858:S858"/>
    <mergeCell ref="T858:U858"/>
    <mergeCell ref="M859:S859"/>
    <mergeCell ref="T859:U860"/>
    <mergeCell ref="M860:S860"/>
    <mergeCell ref="M899:S899"/>
    <mergeCell ref="T899:U899"/>
    <mergeCell ref="M900:S900"/>
    <mergeCell ref="T900:U901"/>
    <mergeCell ref="M901:S901"/>
    <mergeCell ref="M981:S981"/>
    <mergeCell ref="T981:U981"/>
    <mergeCell ref="O945:P945"/>
    <mergeCell ref="Q945:R945"/>
    <mergeCell ref="S945:T945"/>
    <mergeCell ref="A903:U903"/>
    <mergeCell ref="B904:C904"/>
    <mergeCell ref="F904:G904"/>
    <mergeCell ref="K904:L904"/>
    <mergeCell ref="O904:P904"/>
    <mergeCell ref="Q904:R904"/>
    <mergeCell ref="S904:T904"/>
    <mergeCell ref="P906:Q906"/>
    <mergeCell ref="R906:S906"/>
    <mergeCell ref="A906:A908"/>
    <mergeCell ref="B906:B908"/>
    <mergeCell ref="J906:K906"/>
    <mergeCell ref="L906:M906"/>
    <mergeCell ref="N906:O906"/>
    <mergeCell ref="J947:K947"/>
    <mergeCell ref="L947:M947"/>
    <mergeCell ref="N947:O947"/>
    <mergeCell ref="A944:U944"/>
    <mergeCell ref="P947:Q947"/>
    <mergeCell ref="M1023:S1023"/>
    <mergeCell ref="T1023:U1024"/>
    <mergeCell ref="M1024:S1024"/>
    <mergeCell ref="M1063:S1063"/>
    <mergeCell ref="T1063:U1063"/>
    <mergeCell ref="M1064:S1064"/>
    <mergeCell ref="T1064:U1065"/>
    <mergeCell ref="M1065:S1065"/>
    <mergeCell ref="T1105:U1106"/>
    <mergeCell ref="M1106:S1106"/>
    <mergeCell ref="A1067:U1067"/>
    <mergeCell ref="B1068:C1068"/>
    <mergeCell ref="F1068:G1068"/>
    <mergeCell ref="K1068:L1068"/>
    <mergeCell ref="O1068:P1068"/>
    <mergeCell ref="Q1068:R1068"/>
    <mergeCell ref="S1068:T1068"/>
    <mergeCell ref="Q1027:R1027"/>
    <mergeCell ref="S1027:T1027"/>
    <mergeCell ref="A1022:K1023"/>
    <mergeCell ref="A1063:K1064"/>
    <mergeCell ref="A1104:K1105"/>
    <mergeCell ref="M1104:S1104"/>
    <mergeCell ref="T1104:U1104"/>
  </mergeCells>
  <phoneticPr fontId="17"/>
  <pageMargins left="0.31496062992125984" right="0.31496062992125984" top="0.35433070866141736" bottom="0.35433070866141736" header="0.31496062992125984" footer="0.31496062992125984"/>
  <pageSetup paperSize="9" orientation="landscape" horizontalDpi="300" verticalDpi="300" r:id="rId1"/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>
  <sheetPr codeName="Sheet6"/>
  <dimension ref="A1:AY159"/>
  <sheetViews>
    <sheetView workbookViewId="0">
      <selection sqref="A1:F1"/>
    </sheetView>
  </sheetViews>
  <sheetFormatPr defaultColWidth="8.875" defaultRowHeight="13.5"/>
  <cols>
    <col min="1" max="1" width="3" customWidth="1"/>
    <col min="2" max="3" width="13" customWidth="1"/>
    <col min="4" max="4" width="11.625" bestFit="1" customWidth="1"/>
    <col min="5" max="6" width="4.125" bestFit="1" customWidth="1"/>
    <col min="8" max="8" width="17.375" bestFit="1" customWidth="1"/>
    <col min="9" max="9" width="5.375" bestFit="1" customWidth="1"/>
    <col min="13" max="14" width="13.125" customWidth="1"/>
    <col min="42" max="44" width="9" customWidth="1"/>
  </cols>
  <sheetData>
    <row r="1" spans="1:50" ht="14.25">
      <c r="A1" s="618" t="s">
        <v>262</v>
      </c>
      <c r="B1" s="618"/>
      <c r="C1" s="618"/>
      <c r="D1" s="618"/>
      <c r="E1" s="618"/>
      <c r="F1" s="618"/>
      <c r="G1" s="192"/>
      <c r="H1" s="192"/>
      <c r="I1" s="192"/>
      <c r="J1" s="192"/>
      <c r="K1" s="192"/>
      <c r="L1" s="192"/>
      <c r="M1" s="192"/>
      <c r="N1" s="192"/>
      <c r="O1" s="192"/>
      <c r="P1" s="192"/>
      <c r="Q1" s="192"/>
      <c r="R1" s="192"/>
      <c r="S1" s="192"/>
      <c r="T1" s="192"/>
      <c r="U1" s="192"/>
      <c r="V1" s="192"/>
      <c r="W1" s="192"/>
      <c r="X1" s="192"/>
      <c r="Y1" s="192"/>
      <c r="Z1" s="192"/>
      <c r="AA1" s="192"/>
      <c r="AB1" s="192"/>
      <c r="AC1" s="192"/>
      <c r="AD1" s="192"/>
      <c r="AE1" s="192"/>
      <c r="AF1" s="192"/>
      <c r="AG1" s="192"/>
      <c r="AH1" s="192"/>
      <c r="AI1" s="192"/>
      <c r="AJ1" s="192"/>
      <c r="AK1" s="192"/>
      <c r="AL1" s="192"/>
    </row>
    <row r="2" spans="1:50" ht="14.25" thickBot="1"/>
    <row r="3" spans="1:50">
      <c r="A3" s="561" t="str">
        <f>IF(入力!A3="","",入力!A3)</f>
        <v>測定日【関数】</v>
      </c>
      <c r="B3" s="562"/>
      <c r="C3" s="554">
        <f>IF(入力!C3="","",入力!C3)</f>
        <v>42370</v>
      </c>
      <c r="D3" s="554"/>
      <c r="E3" s="554"/>
      <c r="F3" s="555"/>
      <c r="G3" s="412"/>
      <c r="H3" s="227" t="s">
        <v>160</v>
      </c>
    </row>
    <row r="4" spans="1:50">
      <c r="A4" s="563" t="str">
        <f>IF(入力!A4="","",入力!A4)</f>
        <v>測定日【表示】</v>
      </c>
      <c r="B4" s="558"/>
      <c r="C4" s="556" t="str">
        <f>IF(入力!C4="","",入力!C4)</f>
        <v>2016.01.01</v>
      </c>
      <c r="D4" s="556"/>
      <c r="E4" s="556"/>
      <c r="F4" s="557"/>
      <c r="G4" s="412"/>
      <c r="H4" s="227" t="s">
        <v>162</v>
      </c>
    </row>
    <row r="5" spans="1:50">
      <c r="A5" s="563" t="str">
        <f>IF(入力!A5="","",入力!A5)</f>
        <v>測定場所</v>
      </c>
      <c r="B5" s="558"/>
      <c r="C5" s="558" t="str">
        <f>IF(入力!C5="","",入力!C5)</f>
        <v>●●トレーニングセンター</v>
      </c>
      <c r="D5" s="558"/>
      <c r="E5" s="558"/>
      <c r="F5" s="559"/>
      <c r="G5" s="412"/>
      <c r="H5" s="227" t="s">
        <v>163</v>
      </c>
    </row>
    <row r="6" spans="1:50">
      <c r="A6" s="563" t="str">
        <f>IF(入力!A6="","",入力!A6)</f>
        <v>チームカテゴリー</v>
      </c>
      <c r="B6" s="558"/>
      <c r="C6" s="558" t="str">
        <f>IF(入力!C6="","",入力!C6)</f>
        <v>●●チーム</v>
      </c>
      <c r="D6" s="558"/>
      <c r="E6" s="558"/>
      <c r="F6" s="559"/>
      <c r="G6" s="413"/>
    </row>
    <row r="7" spans="1:50" ht="15" thickBot="1">
      <c r="A7" s="552" t="str">
        <f>IF(入力!A7="","",入力!A7)</f>
        <v>入力者</v>
      </c>
      <c r="B7" s="553"/>
      <c r="C7" s="625" t="str">
        <f>IF(入力!C7="","",入力!C7)</f>
        <v>○○ ○○</v>
      </c>
      <c r="D7" s="625"/>
      <c r="E7" s="625"/>
      <c r="F7" s="626"/>
    </row>
    <row r="8" spans="1:50" ht="13.5" customHeight="1" thickBot="1">
      <c r="Q8" s="65"/>
      <c r="R8" s="65"/>
      <c r="V8" s="65"/>
      <c r="W8" s="65"/>
      <c r="X8" s="65"/>
      <c r="Y8" s="65"/>
      <c r="Z8" s="65"/>
      <c r="AA8" s="65"/>
      <c r="AB8" s="65"/>
    </row>
    <row r="9" spans="1:50">
      <c r="A9" s="564" t="s">
        <v>33</v>
      </c>
      <c r="B9" s="526" t="s">
        <v>46</v>
      </c>
      <c r="C9" s="526" t="s">
        <v>96</v>
      </c>
      <c r="D9" s="526" t="s">
        <v>65</v>
      </c>
      <c r="E9" s="526" t="s">
        <v>70</v>
      </c>
      <c r="F9" s="526" t="s">
        <v>97</v>
      </c>
      <c r="G9" s="526" t="s">
        <v>68</v>
      </c>
      <c r="H9" s="526" t="s">
        <v>255</v>
      </c>
      <c r="I9" s="526" t="s">
        <v>66</v>
      </c>
      <c r="J9" s="539" t="s">
        <v>67</v>
      </c>
      <c r="K9" s="529" t="s">
        <v>106</v>
      </c>
      <c r="L9" s="530"/>
      <c r="M9" s="530"/>
      <c r="N9" s="530"/>
      <c r="O9" s="530"/>
      <c r="P9" s="530"/>
      <c r="Q9" s="530"/>
      <c r="R9" s="531"/>
      <c r="S9" s="548" t="s">
        <v>300</v>
      </c>
      <c r="T9" s="549"/>
      <c r="U9" s="542" t="s">
        <v>110</v>
      </c>
      <c r="V9" s="543"/>
      <c r="W9" s="512" t="s">
        <v>118</v>
      </c>
      <c r="X9" s="513"/>
      <c r="Y9" s="513"/>
      <c r="Z9" s="513"/>
      <c r="AA9" s="513"/>
      <c r="AB9" s="513"/>
      <c r="AC9" s="513"/>
      <c r="AD9" s="513"/>
      <c r="AE9" s="513"/>
      <c r="AF9" s="513"/>
      <c r="AG9" s="513"/>
      <c r="AH9" s="513"/>
      <c r="AI9" s="513"/>
      <c r="AJ9" s="513"/>
      <c r="AK9" s="513"/>
      <c r="AL9" s="514"/>
      <c r="AM9" s="585" t="s">
        <v>121</v>
      </c>
      <c r="AN9" s="586"/>
      <c r="AO9" s="586"/>
      <c r="AP9" s="586"/>
      <c r="AQ9" s="586"/>
      <c r="AR9" s="587"/>
      <c r="AS9" s="579" t="s">
        <v>127</v>
      </c>
      <c r="AT9" s="580"/>
      <c r="AU9" s="571" t="s">
        <v>185</v>
      </c>
      <c r="AV9" s="571"/>
      <c r="AW9" s="571"/>
      <c r="AX9" s="572"/>
    </row>
    <row r="10" spans="1:50">
      <c r="A10" s="565"/>
      <c r="B10" s="527"/>
      <c r="C10" s="527"/>
      <c r="D10" s="527"/>
      <c r="E10" s="527"/>
      <c r="F10" s="527"/>
      <c r="G10" s="527"/>
      <c r="H10" s="527"/>
      <c r="I10" s="527"/>
      <c r="J10" s="540"/>
      <c r="K10" s="532"/>
      <c r="L10" s="533"/>
      <c r="M10" s="533"/>
      <c r="N10" s="533"/>
      <c r="O10" s="533"/>
      <c r="P10" s="533"/>
      <c r="Q10" s="533"/>
      <c r="R10" s="534"/>
      <c r="S10" s="550"/>
      <c r="T10" s="551"/>
      <c r="U10" s="544"/>
      <c r="V10" s="617"/>
      <c r="W10" s="520" t="s">
        <v>119</v>
      </c>
      <c r="X10" s="521"/>
      <c r="Y10" s="521"/>
      <c r="Z10" s="521"/>
      <c r="AA10" s="521"/>
      <c r="AB10" s="521"/>
      <c r="AC10" s="521"/>
      <c r="AD10" s="521"/>
      <c r="AE10" s="521"/>
      <c r="AF10" s="521"/>
      <c r="AG10" s="521"/>
      <c r="AH10" s="521"/>
      <c r="AI10" s="521"/>
      <c r="AJ10" s="522"/>
      <c r="AK10" s="510" t="s">
        <v>111</v>
      </c>
      <c r="AL10" s="511"/>
      <c r="AM10" s="583" t="s">
        <v>122</v>
      </c>
      <c r="AN10" s="568"/>
      <c r="AO10" s="583" t="s">
        <v>123</v>
      </c>
      <c r="AP10" s="568"/>
      <c r="AQ10" s="583" t="s">
        <v>124</v>
      </c>
      <c r="AR10" s="568"/>
      <c r="AS10" s="581"/>
      <c r="AT10" s="582"/>
      <c r="AU10" s="573"/>
      <c r="AV10" s="573"/>
      <c r="AW10" s="573"/>
      <c r="AX10" s="574"/>
    </row>
    <row r="11" spans="1:50">
      <c r="A11" s="565"/>
      <c r="B11" s="527"/>
      <c r="C11" s="527"/>
      <c r="D11" s="527"/>
      <c r="E11" s="527"/>
      <c r="F11" s="527"/>
      <c r="G11" s="527"/>
      <c r="H11" s="527"/>
      <c r="I11" s="527"/>
      <c r="J11" s="540"/>
      <c r="K11" s="195" t="s">
        <v>98</v>
      </c>
      <c r="L11" s="196" t="s">
        <v>99</v>
      </c>
      <c r="M11" s="197" t="s">
        <v>179</v>
      </c>
      <c r="N11" s="197" t="s">
        <v>180</v>
      </c>
      <c r="O11" s="197" t="s">
        <v>114</v>
      </c>
      <c r="P11" s="197" t="s">
        <v>105</v>
      </c>
      <c r="Q11" s="537" t="s">
        <v>133</v>
      </c>
      <c r="R11" s="538"/>
      <c r="S11" s="546" t="s">
        <v>298</v>
      </c>
      <c r="T11" s="547"/>
      <c r="U11" s="699" t="s">
        <v>296</v>
      </c>
      <c r="V11" s="700"/>
      <c r="W11" s="523" t="s">
        <v>120</v>
      </c>
      <c r="X11" s="524"/>
      <c r="Y11" s="525"/>
      <c r="Z11" s="516" t="s">
        <v>112</v>
      </c>
      <c r="AA11" s="517"/>
      <c r="AB11" s="518"/>
      <c r="AC11" s="516" t="s">
        <v>257</v>
      </c>
      <c r="AD11" s="517"/>
      <c r="AE11" s="518"/>
      <c r="AF11" s="516" t="s">
        <v>258</v>
      </c>
      <c r="AG11" s="517"/>
      <c r="AH11" s="518"/>
      <c r="AI11" s="516" t="s">
        <v>113</v>
      </c>
      <c r="AJ11" s="519"/>
      <c r="AK11" s="517" t="s">
        <v>259</v>
      </c>
      <c r="AL11" s="519"/>
      <c r="AM11" s="569" t="s">
        <v>125</v>
      </c>
      <c r="AN11" s="570"/>
      <c r="AO11" s="492" t="s">
        <v>126</v>
      </c>
      <c r="AP11" s="496" t="s">
        <v>183</v>
      </c>
      <c r="AQ11" s="569" t="s">
        <v>254</v>
      </c>
      <c r="AR11" s="570"/>
      <c r="AS11" s="200" t="s">
        <v>128</v>
      </c>
      <c r="AT11" s="305" t="s">
        <v>156</v>
      </c>
      <c r="AU11" s="575" t="s">
        <v>186</v>
      </c>
      <c r="AV11" s="576"/>
      <c r="AW11" s="577" t="s">
        <v>187</v>
      </c>
      <c r="AX11" s="578"/>
    </row>
    <row r="12" spans="1:50">
      <c r="A12" s="565"/>
      <c r="B12" s="527"/>
      <c r="C12" s="527"/>
      <c r="D12" s="527"/>
      <c r="E12" s="527"/>
      <c r="F12" s="527"/>
      <c r="G12" s="527"/>
      <c r="H12" s="527"/>
      <c r="I12" s="527"/>
      <c r="J12" s="540"/>
      <c r="K12" s="183"/>
      <c r="L12" s="184"/>
      <c r="M12" s="185"/>
      <c r="N12" s="185"/>
      <c r="O12" s="185"/>
      <c r="P12" s="185"/>
      <c r="Q12" s="198" t="s">
        <v>134</v>
      </c>
      <c r="R12" s="199" t="s">
        <v>135</v>
      </c>
      <c r="S12" s="286" t="s">
        <v>177</v>
      </c>
      <c r="T12" s="186" t="s">
        <v>178</v>
      </c>
      <c r="U12" s="187" t="s">
        <v>115</v>
      </c>
      <c r="V12" s="475" t="s">
        <v>116</v>
      </c>
      <c r="W12" s="466" t="s">
        <v>115</v>
      </c>
      <c r="X12" s="169" t="s">
        <v>116</v>
      </c>
      <c r="Y12" s="169" t="s">
        <v>132</v>
      </c>
      <c r="Z12" s="167" t="s">
        <v>115</v>
      </c>
      <c r="AA12" s="169" t="s">
        <v>116</v>
      </c>
      <c r="AB12" s="169" t="s">
        <v>132</v>
      </c>
      <c r="AC12" s="167" t="s">
        <v>115</v>
      </c>
      <c r="AD12" s="169" t="s">
        <v>116</v>
      </c>
      <c r="AE12" s="169" t="s">
        <v>132</v>
      </c>
      <c r="AF12" s="167" t="s">
        <v>115</v>
      </c>
      <c r="AG12" s="169" t="s">
        <v>116</v>
      </c>
      <c r="AH12" s="169" t="s">
        <v>132</v>
      </c>
      <c r="AI12" s="167" t="s">
        <v>115</v>
      </c>
      <c r="AJ12" s="402" t="s">
        <v>116</v>
      </c>
      <c r="AK12" s="167" t="s">
        <v>115</v>
      </c>
      <c r="AL12" s="166" t="s">
        <v>116</v>
      </c>
      <c r="AM12" s="168" t="s">
        <v>137</v>
      </c>
      <c r="AN12" s="493" t="s">
        <v>138</v>
      </c>
      <c r="AO12" s="168"/>
      <c r="AP12" s="497"/>
      <c r="AQ12" s="168" t="s">
        <v>194</v>
      </c>
      <c r="AR12" s="181" t="s">
        <v>195</v>
      </c>
      <c r="AS12" s="182"/>
      <c r="AT12" s="306"/>
      <c r="AU12" s="319" t="s">
        <v>188</v>
      </c>
      <c r="AV12" s="320" t="s">
        <v>189</v>
      </c>
      <c r="AW12" s="319" t="s">
        <v>188</v>
      </c>
      <c r="AX12" s="332" t="s">
        <v>189</v>
      </c>
    </row>
    <row r="13" spans="1:50">
      <c r="A13" s="566"/>
      <c r="B13" s="528"/>
      <c r="C13" s="528"/>
      <c r="D13" s="528"/>
      <c r="E13" s="528"/>
      <c r="F13" s="528"/>
      <c r="G13" s="528"/>
      <c r="H13" s="528"/>
      <c r="I13" s="528"/>
      <c r="J13" s="541"/>
      <c r="K13" s="170" t="s">
        <v>102</v>
      </c>
      <c r="L13" s="171" t="s">
        <v>101</v>
      </c>
      <c r="M13" s="172" t="s">
        <v>196</v>
      </c>
      <c r="N13" s="172" t="s">
        <v>196</v>
      </c>
      <c r="O13" s="172" t="s">
        <v>101</v>
      </c>
      <c r="P13" s="172" t="s">
        <v>136</v>
      </c>
      <c r="Q13" s="224" t="s">
        <v>102</v>
      </c>
      <c r="R13" s="225" t="s">
        <v>102</v>
      </c>
      <c r="S13" s="173" t="s">
        <v>109</v>
      </c>
      <c r="T13" s="485" t="s">
        <v>109</v>
      </c>
      <c r="U13" s="177" t="s">
        <v>109</v>
      </c>
      <c r="V13" s="476" t="s">
        <v>109</v>
      </c>
      <c r="W13" s="477" t="s">
        <v>102</v>
      </c>
      <c r="X13" s="178" t="s">
        <v>102</v>
      </c>
      <c r="Y13" s="178" t="s">
        <v>102</v>
      </c>
      <c r="Z13" s="176" t="s">
        <v>102</v>
      </c>
      <c r="AA13" s="178" t="s">
        <v>102</v>
      </c>
      <c r="AB13" s="178" t="s">
        <v>102</v>
      </c>
      <c r="AC13" s="176" t="s">
        <v>102</v>
      </c>
      <c r="AD13" s="178" t="s">
        <v>102</v>
      </c>
      <c r="AE13" s="178" t="s">
        <v>102</v>
      </c>
      <c r="AF13" s="176" t="s">
        <v>102</v>
      </c>
      <c r="AG13" s="178" t="s">
        <v>102</v>
      </c>
      <c r="AH13" s="178" t="s">
        <v>102</v>
      </c>
      <c r="AI13" s="176" t="s">
        <v>117</v>
      </c>
      <c r="AJ13" s="403" t="s">
        <v>117</v>
      </c>
      <c r="AK13" s="176" t="s">
        <v>117</v>
      </c>
      <c r="AL13" s="179" t="s">
        <v>117</v>
      </c>
      <c r="AM13" s="175" t="s">
        <v>102</v>
      </c>
      <c r="AN13" s="494" t="s">
        <v>102</v>
      </c>
      <c r="AO13" s="489" t="s">
        <v>102</v>
      </c>
      <c r="AP13" s="494" t="s">
        <v>184</v>
      </c>
      <c r="AQ13" s="489" t="s">
        <v>102</v>
      </c>
      <c r="AR13" s="201" t="s">
        <v>102</v>
      </c>
      <c r="AS13" s="202" t="s">
        <v>117</v>
      </c>
      <c r="AT13" s="307" t="s">
        <v>141</v>
      </c>
      <c r="AU13" s="328" t="s">
        <v>190</v>
      </c>
      <c r="AV13" s="321" t="s">
        <v>190</v>
      </c>
      <c r="AW13" s="321" t="s">
        <v>190</v>
      </c>
      <c r="AX13" s="333" t="s">
        <v>190</v>
      </c>
    </row>
    <row r="14" spans="1:50">
      <c r="A14" s="95">
        <f>IF(入力!A14="","",入力!A14)</f>
        <v>1</v>
      </c>
      <c r="B14" s="189" t="str">
        <f>IF(入力!B14="","",入力!B14)</f>
        <v/>
      </c>
      <c r="C14" s="189" t="str">
        <f>IF(入力!C14="","",入力!C14)</f>
        <v/>
      </c>
      <c r="D14" s="112" t="str">
        <f>IF(入力!D14="","",入力!D14)</f>
        <v/>
      </c>
      <c r="E14" s="317" t="str">
        <f>IF(入力!E14="", IF(D14="","",DATEDIF(D14,入力!$C$3,"Y")),入力!E14)</f>
        <v/>
      </c>
      <c r="F14" s="317" t="str">
        <f>IF(入力!F14="","",入力!F14)</f>
        <v/>
      </c>
      <c r="G14" s="189" t="str">
        <f>IF(入力!G14="","",入力!G14)</f>
        <v/>
      </c>
      <c r="H14" s="189" t="str">
        <f>IF(入力!H14="","",入力!H14)</f>
        <v/>
      </c>
      <c r="I14" s="317" t="str">
        <f>IF(入力!I14="","",入力!I14)</f>
        <v/>
      </c>
      <c r="J14" s="160" t="str">
        <f>IF(入力!J14="","",入力!J14)</f>
        <v/>
      </c>
      <c r="K14" s="161" t="str">
        <f>IF(入力!K14="","",入力!K14)</f>
        <v/>
      </c>
      <c r="L14" s="79" t="str">
        <f>IF(入力!L14="","",入力!L14)</f>
        <v/>
      </c>
      <c r="M14" s="79" t="str">
        <f>IF(入力!M14="","",入力!M14)</f>
        <v/>
      </c>
      <c r="N14" s="79" t="str">
        <f>IF(入力!N14="","",入力!N14)</f>
        <v/>
      </c>
      <c r="O14" s="79" t="str">
        <f>IF(OR(入力!L14="",入力!M14="",入力!N14=""),"",(入力!L14-(入力!L14*(4.57/(1.0868-0.00133*(入力!M14+入力!N14))-4.142)*100)/100))</f>
        <v/>
      </c>
      <c r="P14" s="79" t="str">
        <f>IF(入力!P14="", IF(K14="","",L14/POWER(K14/100,2)),入力!P14)</f>
        <v/>
      </c>
      <c r="Q14" s="194" t="str">
        <f>IF(入力!Q14="","",入力!Q14)</f>
        <v/>
      </c>
      <c r="R14" s="164" t="str">
        <f>IF(入力!R14="","",入力!R14)</f>
        <v/>
      </c>
      <c r="S14" s="102" t="str">
        <f>IF(入力!S14="","",入力!S14)</f>
        <v/>
      </c>
      <c r="T14" s="283" t="str">
        <f>IF(入力!T14="","",入力!T14)</f>
        <v/>
      </c>
      <c r="U14" s="106" t="str">
        <f>IF(入力!U14="","",入力!U14)</f>
        <v/>
      </c>
      <c r="V14" s="107" t="str">
        <f>IF(入力!V14="","",入力!V14)</f>
        <v/>
      </c>
      <c r="W14" s="208" t="str">
        <f>IF(入力!W14="","",入力!W14)</f>
        <v/>
      </c>
      <c r="X14" s="207" t="str">
        <f>IF(入力!X14="","",入力!X14)</f>
        <v/>
      </c>
      <c r="Y14" s="218" t="str">
        <f>IF(入力!Y14="", IF(入力!W14="",IF(入力!X14="","",入力!X14-入力!Q14),IF(入力!X14="",入力!W14-入力!Q14,IF(入力!W14&gt;入力!X14,入力!W14-入力!Q14,入力!X14-入力!Q14))),入力!Y14)</f>
        <v/>
      </c>
      <c r="Z14" s="218" t="str">
        <f>IF(入力!Z14="","",入力!Z14)</f>
        <v/>
      </c>
      <c r="AA14" s="218" t="str">
        <f>IF(入力!AA14="","",入力!AA14)</f>
        <v/>
      </c>
      <c r="AB14" s="218" t="str">
        <f>IF(入力!AB14="", IF(入力!Z14="",IF(入力!AA14="","",入力!AA14-入力!Q14),IF(入力!AA14="",入力!Z14-入力!Q14,IF(入力!Z14&gt;入力!AA14,入力!Z14-入力!Q14,入力!AA14-入力!Q14))),入力!AB14)</f>
        <v/>
      </c>
      <c r="AC14" s="218" t="str">
        <f>IF(入力!AC14="","",入力!AC14)</f>
        <v/>
      </c>
      <c r="AD14" s="218" t="str">
        <f>IF(入力!AD14="","",入力!AD14)</f>
        <v/>
      </c>
      <c r="AE14" s="218" t="str">
        <f>IF(入力!AE14="", IF(入力!AC14="",IF(入力!AD14="","",入力!AD14-入力!Q14),IF(入力!AD14="",入力!AC14-入力!Q14,IF(入力!AC14&gt;入力!AD14,入力!AC14-入力!Q14,入力!AD14-入力!Q14))),入力!AE14)</f>
        <v/>
      </c>
      <c r="AF14" s="218" t="str">
        <f>IF(入力!AF14="","",入力!AF14)</f>
        <v/>
      </c>
      <c r="AG14" s="218" t="str">
        <f>IF(入力!AG14="","",入力!AG14)</f>
        <v/>
      </c>
      <c r="AH14" s="218" t="str">
        <f>IF(入力!AH14="", IF(入力!AF14="",IF(入力!AG14="","",入力!AG14-入力!Q14),IF(入力!AG14="",入力!AF14-入力!Q14,IF(入力!AF14&gt;入力!AG14,入力!AF14-入力!Q14,入力!AG14-入力!Q14))),入力!AH14)</f>
        <v/>
      </c>
      <c r="AI14" s="214" t="str">
        <f>IF(入力!AI14="","",入力!AI14)</f>
        <v/>
      </c>
      <c r="AJ14" s="126" t="str">
        <f>IF(入力!AJ14="","",入力!AJ14)</f>
        <v/>
      </c>
      <c r="AK14" s="209" t="str">
        <f>IF(入力!AK14="","",入力!AK14)</f>
        <v/>
      </c>
      <c r="AL14" s="212" t="str">
        <f>IF(入力!AL14="","",入力!AL14)</f>
        <v/>
      </c>
      <c r="AM14" s="158" t="str">
        <f>IF(入力!AM14="","",入力!AM14)</f>
        <v/>
      </c>
      <c r="AN14" s="164" t="str">
        <f>IF(入力!AN14="","",入力!AN14)</f>
        <v/>
      </c>
      <c r="AO14" s="158" t="str">
        <f>IF(入力!AO14="","",入力!AO14)</f>
        <v/>
      </c>
      <c r="AP14" s="164" t="str">
        <f>IF(入力!AP14="","",入力!AP14)</f>
        <v/>
      </c>
      <c r="AQ14" s="158" t="str">
        <f>IF(入力!AQ14="","",入力!AQ14)</f>
        <v/>
      </c>
      <c r="AR14" s="164" t="str">
        <f>IF(入力!AR14="","",入力!AR14)</f>
        <v/>
      </c>
      <c r="AS14" s="134" t="str">
        <f>IF(入力!AS14="","",入力!AS14)</f>
        <v/>
      </c>
      <c r="AT14" s="329" t="str">
        <f>IF(入力!AT14="","",入力!AT14)</f>
        <v/>
      </c>
      <c r="AU14" s="128" t="str">
        <f>IF(入力!AU14="","",入力!AU14)</f>
        <v/>
      </c>
      <c r="AV14" s="322" t="str">
        <f>IF(入力!AV14="","",入力!AV14)</f>
        <v/>
      </c>
      <c r="AW14" s="128" t="str">
        <f>IF(入力!AW14="","",入力!AW14)</f>
        <v/>
      </c>
      <c r="AX14" s="324" t="str">
        <f>IF(入力!AX14="","",入力!AX14)</f>
        <v/>
      </c>
    </row>
    <row r="15" spans="1:50">
      <c r="A15" s="95">
        <f>IF(入力!A15="","",入力!A15)</f>
        <v>2</v>
      </c>
      <c r="B15" s="189" t="str">
        <f>IF(入力!B15="","",入力!B15)</f>
        <v/>
      </c>
      <c r="C15" s="189" t="str">
        <f>IF(入力!C15="","",入力!C15)</f>
        <v/>
      </c>
      <c r="D15" s="112" t="str">
        <f>IF(入力!D15="","",入力!D15)</f>
        <v/>
      </c>
      <c r="E15" s="345" t="str">
        <f>IF(入力!E15="", IF(D15="","",DATEDIF(D15,入力!$C$3,"Y")),入力!E15)</f>
        <v/>
      </c>
      <c r="F15" s="345" t="str">
        <f>IF(入力!F15="","",入力!F15)</f>
        <v/>
      </c>
      <c r="G15" s="189" t="str">
        <f>IF(入力!G15="","",入力!G15)</f>
        <v/>
      </c>
      <c r="H15" s="189" t="str">
        <f>IF(入力!H15="","",入力!H15)</f>
        <v/>
      </c>
      <c r="I15" s="345" t="str">
        <f>IF(入力!I15="","",入力!I15)</f>
        <v/>
      </c>
      <c r="J15" s="160" t="str">
        <f>IF(入力!J15="","",入力!J15)</f>
        <v/>
      </c>
      <c r="K15" s="161" t="str">
        <f>IF(入力!K15="","",入力!K15)</f>
        <v/>
      </c>
      <c r="L15" s="79" t="str">
        <f>IF(入力!L15="","",入力!L15)</f>
        <v/>
      </c>
      <c r="M15" s="79" t="str">
        <f>IF(入力!M15="","",入力!M15)</f>
        <v/>
      </c>
      <c r="N15" s="79" t="str">
        <f>IF(入力!N15="","",入力!N15)</f>
        <v/>
      </c>
      <c r="O15" s="79" t="str">
        <f>IF(OR(入力!L15="",入力!M15="",入力!N15=""),"",(入力!L15-(入力!L15*(4.57/(1.0868-0.00133*(入力!M15+入力!N15))-4.142)*100)/100))</f>
        <v/>
      </c>
      <c r="P15" s="79" t="str">
        <f>IF(入力!P15="", IF(K15="","",L15/POWER(K15/100,2)),入力!P15)</f>
        <v/>
      </c>
      <c r="Q15" s="194" t="str">
        <f>IF(入力!Q15="","",入力!Q15)</f>
        <v/>
      </c>
      <c r="R15" s="164" t="str">
        <f>IF(入力!R15="","",入力!R15)</f>
        <v/>
      </c>
      <c r="S15" s="280" t="str">
        <f>IF(入力!S15="","",入力!S15)</f>
        <v/>
      </c>
      <c r="T15" s="205" t="str">
        <f>IF(入力!T15="","",入力!T15)</f>
        <v/>
      </c>
      <c r="U15" s="106" t="str">
        <f>IF(入力!U15="","",入力!U15)</f>
        <v/>
      </c>
      <c r="V15" s="107" t="str">
        <f>IF(入力!V15="","",入力!V15)</f>
        <v/>
      </c>
      <c r="W15" s="208" t="str">
        <f>IF(入力!W15="","",入力!W15)</f>
        <v/>
      </c>
      <c r="X15" s="207" t="str">
        <f>IF(入力!X15="","",入力!X15)</f>
        <v/>
      </c>
      <c r="Y15" s="218" t="str">
        <f>IF(入力!Y15="", IF(入力!W15="",IF(入力!X15="","",入力!X15-入力!Q15),IF(入力!X15="",入力!W15-入力!Q15,IF(入力!W15&gt;入力!X15,入力!W15-入力!Q15,入力!X15-入力!Q15))),入力!Y15)</f>
        <v/>
      </c>
      <c r="Z15" s="218" t="str">
        <f>IF(入力!Z15="","",入力!Z15)</f>
        <v/>
      </c>
      <c r="AA15" s="218" t="str">
        <f>IF(入力!AA15="","",入力!AA15)</f>
        <v/>
      </c>
      <c r="AB15" s="218" t="str">
        <f>IF(入力!AB15="", IF(入力!Z15="",IF(入力!AA15="","",入力!AA15-入力!Q15),IF(入力!AA15="",入力!Z15-入力!Q15,IF(入力!Z15&gt;入力!AA15,入力!Z15-入力!Q15,入力!AA15-入力!Q15))),入力!AB15)</f>
        <v/>
      </c>
      <c r="AC15" s="218" t="str">
        <f>IF(入力!AC15="","",入力!AC15)</f>
        <v/>
      </c>
      <c r="AD15" s="218" t="str">
        <f>IF(入力!AD15="","",入力!AD15)</f>
        <v/>
      </c>
      <c r="AE15" s="218" t="str">
        <f>IF(入力!AE15="", IF(入力!AC15="",IF(入力!AD15="","",入力!AD15-入力!Q15),IF(入力!AD15="",入力!AC15-入力!Q15,IF(入力!AC15&gt;入力!AD15,入力!AC15-入力!Q15,入力!AD15-入力!Q15))),入力!AE15)</f>
        <v/>
      </c>
      <c r="AF15" s="218" t="str">
        <f>IF(入力!AF15="","",入力!AF15)</f>
        <v/>
      </c>
      <c r="AG15" s="218" t="str">
        <f>IF(入力!AG15="","",入力!AG15)</f>
        <v/>
      </c>
      <c r="AH15" s="218" t="str">
        <f>IF(入力!AH15="", IF(入力!AF15="",IF(入力!AG15="","",入力!AG15-入力!Q15),IF(入力!AG15="",入力!AF15-入力!Q15,IF(入力!AF15&gt;入力!AG15,入力!AF15-入力!Q15,入力!AG15-入力!Q15))),入力!AH15)</f>
        <v/>
      </c>
      <c r="AI15" s="214" t="str">
        <f>IF(入力!AI15="","",入力!AI15)</f>
        <v/>
      </c>
      <c r="AJ15" s="126" t="str">
        <f>IF(入力!AJ15="","",入力!AJ15)</f>
        <v/>
      </c>
      <c r="AK15" s="209" t="str">
        <f>IF(入力!AK15="","",入力!AK15)</f>
        <v/>
      </c>
      <c r="AL15" s="212" t="str">
        <f>IF(入力!AL15="","",入力!AL15)</f>
        <v/>
      </c>
      <c r="AM15" s="158" t="str">
        <f>IF(入力!AM15="","",入力!AM15)</f>
        <v/>
      </c>
      <c r="AN15" s="164" t="str">
        <f>IF(入力!AN15="","",入力!AN15)</f>
        <v/>
      </c>
      <c r="AO15" s="158" t="str">
        <f>IF(入力!AO15="","",入力!AO15)</f>
        <v/>
      </c>
      <c r="AP15" s="164" t="str">
        <f>IF(入力!AP15="","",入力!AP15)</f>
        <v/>
      </c>
      <c r="AQ15" s="158" t="str">
        <f>IF(入力!AQ15="","",入力!AQ15)</f>
        <v/>
      </c>
      <c r="AR15" s="164" t="str">
        <f>IF(入力!AR15="","",入力!AR15)</f>
        <v/>
      </c>
      <c r="AS15" s="134" t="str">
        <f>IF(入力!AS15="","",入力!AS15)</f>
        <v/>
      </c>
      <c r="AT15" s="329" t="str">
        <f>IF(入力!AT15="","",入力!AT15)</f>
        <v/>
      </c>
      <c r="AU15" s="128" t="str">
        <f>IF(入力!AU15="","",入力!AU15)</f>
        <v/>
      </c>
      <c r="AV15" s="322" t="str">
        <f>IF(入力!AV15="","",入力!AV15)</f>
        <v/>
      </c>
      <c r="AW15" s="128" t="str">
        <f>IF(入力!AW15="","",入力!AW15)</f>
        <v/>
      </c>
      <c r="AX15" s="324" t="str">
        <f>IF(入力!AX15="","",入力!AX15)</f>
        <v/>
      </c>
    </row>
    <row r="16" spans="1:50">
      <c r="A16" s="95">
        <f>IF(入力!A16="","",入力!A16)</f>
        <v>3</v>
      </c>
      <c r="B16" s="189" t="str">
        <f>IF(入力!B16="","",入力!B16)</f>
        <v/>
      </c>
      <c r="C16" s="189" t="str">
        <f>IF(入力!C16="","",入力!C16)</f>
        <v/>
      </c>
      <c r="D16" s="112" t="str">
        <f>IF(入力!D16="","",入力!D16)</f>
        <v/>
      </c>
      <c r="E16" s="345" t="str">
        <f>IF(入力!E16="", IF(D16="","",DATEDIF(D16,入力!$C$3,"Y")),入力!E16)</f>
        <v/>
      </c>
      <c r="F16" s="345" t="str">
        <f>IF(入力!F16="","",入力!F16)</f>
        <v/>
      </c>
      <c r="G16" s="189" t="str">
        <f>IF(入力!G16="","",入力!G16)</f>
        <v/>
      </c>
      <c r="H16" s="189" t="str">
        <f>IF(入力!H16="","",入力!H16)</f>
        <v/>
      </c>
      <c r="I16" s="345" t="str">
        <f>IF(入力!I16="","",入力!I16)</f>
        <v/>
      </c>
      <c r="J16" s="160" t="str">
        <f>IF(入力!J16="","",入力!J16)</f>
        <v/>
      </c>
      <c r="K16" s="161" t="str">
        <f>IF(入力!K16="","",入力!K16)</f>
        <v/>
      </c>
      <c r="L16" s="79" t="str">
        <f>IF(入力!L16="","",入力!L16)</f>
        <v/>
      </c>
      <c r="M16" s="79" t="str">
        <f>IF(入力!M16="","",入力!M16)</f>
        <v/>
      </c>
      <c r="N16" s="79" t="str">
        <f>IF(入力!N16="","",入力!N16)</f>
        <v/>
      </c>
      <c r="O16" s="79" t="str">
        <f>IF(OR(入力!L16="",入力!M16="",入力!N16=""),"",(入力!L16-(入力!L16*(4.57/(1.0868-0.00133*(入力!M16+入力!N16))-4.142)*100)/100))</f>
        <v/>
      </c>
      <c r="P16" s="79" t="str">
        <f>IF(入力!P16="", IF(K16="","",L16/POWER(K16/100,2)),入力!P16)</f>
        <v/>
      </c>
      <c r="Q16" s="194" t="str">
        <f>IF(入力!Q16="","",入力!Q16)</f>
        <v/>
      </c>
      <c r="R16" s="164" t="str">
        <f>IF(入力!R16="","",入力!R16)</f>
        <v/>
      </c>
      <c r="S16" s="280" t="str">
        <f>IF(入力!S16="","",入力!S16)</f>
        <v/>
      </c>
      <c r="T16" s="205" t="str">
        <f>IF(入力!T16="","",入力!T16)</f>
        <v/>
      </c>
      <c r="U16" s="106" t="str">
        <f>IF(入力!U16="","",入力!U16)</f>
        <v/>
      </c>
      <c r="V16" s="107" t="str">
        <f>IF(入力!V16="","",入力!V16)</f>
        <v/>
      </c>
      <c r="W16" s="208" t="str">
        <f>IF(入力!W16="","",入力!W16)</f>
        <v/>
      </c>
      <c r="X16" s="207" t="str">
        <f>IF(入力!X16="","",入力!X16)</f>
        <v/>
      </c>
      <c r="Y16" s="218" t="str">
        <f>IF(入力!Y16="", IF(入力!W16="",IF(入力!X16="","",入力!X16-入力!Q16),IF(入力!X16="",入力!W16-入力!Q16,IF(入力!W16&gt;入力!X16,入力!W16-入力!Q16,入力!X16-入力!Q16))),入力!Y16)</f>
        <v/>
      </c>
      <c r="Z16" s="218" t="str">
        <f>IF(入力!Z16="","",入力!Z16)</f>
        <v/>
      </c>
      <c r="AA16" s="218" t="str">
        <f>IF(入力!AA16="","",入力!AA16)</f>
        <v/>
      </c>
      <c r="AB16" s="218" t="str">
        <f>IF(入力!AB16="", IF(入力!Z16="",IF(入力!AA16="","",入力!AA16-入力!Q16),IF(入力!AA16="",入力!Z16-入力!Q16,IF(入力!Z16&gt;入力!AA16,入力!Z16-入力!Q16,入力!AA16-入力!Q16))),入力!AB16)</f>
        <v/>
      </c>
      <c r="AC16" s="218" t="str">
        <f>IF(入力!AC16="","",入力!AC16)</f>
        <v/>
      </c>
      <c r="AD16" s="218" t="str">
        <f>IF(入力!AD16="","",入力!AD16)</f>
        <v/>
      </c>
      <c r="AE16" s="218" t="str">
        <f>IF(入力!AE16="", IF(入力!AC16="",IF(入力!AD16="","",入力!AD16-入力!Q16),IF(入力!AD16="",入力!AC16-入力!Q16,IF(入力!AC16&gt;入力!AD16,入力!AC16-入力!Q16,入力!AD16-入力!Q16))),入力!AE16)</f>
        <v/>
      </c>
      <c r="AF16" s="218" t="str">
        <f>IF(入力!AF16="","",入力!AF16)</f>
        <v/>
      </c>
      <c r="AG16" s="218" t="str">
        <f>IF(入力!AG16="","",入力!AG16)</f>
        <v/>
      </c>
      <c r="AH16" s="218" t="str">
        <f>IF(入力!AH16="", IF(入力!AF16="",IF(入力!AG16="","",入力!AG16-入力!Q16),IF(入力!AG16="",入力!AF16-入力!Q16,IF(入力!AF16&gt;入力!AG16,入力!AF16-入力!Q16,入力!AG16-入力!Q16))),入力!AH16)</f>
        <v/>
      </c>
      <c r="AI16" s="214" t="str">
        <f>IF(入力!AI16="","",入力!AI16)</f>
        <v/>
      </c>
      <c r="AJ16" s="126" t="str">
        <f>IF(入力!AJ16="","",入力!AJ16)</f>
        <v/>
      </c>
      <c r="AK16" s="209" t="str">
        <f>IF(入力!AK16="","",入力!AK16)</f>
        <v/>
      </c>
      <c r="AL16" s="212" t="str">
        <f>IF(入力!AL16="","",入力!AL16)</f>
        <v/>
      </c>
      <c r="AM16" s="158" t="str">
        <f>IF(入力!AM16="","",入力!AM16)</f>
        <v/>
      </c>
      <c r="AN16" s="164" t="str">
        <f>IF(入力!AN16="","",入力!AN16)</f>
        <v/>
      </c>
      <c r="AO16" s="158" t="str">
        <f>IF(入力!AO16="","",入力!AO16)</f>
        <v/>
      </c>
      <c r="AP16" s="164" t="str">
        <f>IF(入力!AP16="","",入力!AP16)</f>
        <v/>
      </c>
      <c r="AQ16" s="158" t="str">
        <f>IF(入力!AQ16="","",入力!AQ16)</f>
        <v/>
      </c>
      <c r="AR16" s="164" t="str">
        <f>IF(入力!AR16="","",入力!AR16)</f>
        <v/>
      </c>
      <c r="AS16" s="134" t="str">
        <f>IF(入力!AS16="","",入力!AS16)</f>
        <v/>
      </c>
      <c r="AT16" s="329" t="str">
        <f>IF(入力!AT16="","",入力!AT16)</f>
        <v/>
      </c>
      <c r="AU16" s="128" t="str">
        <f>IF(入力!AU16="","",入力!AU16)</f>
        <v/>
      </c>
      <c r="AV16" s="322" t="str">
        <f>IF(入力!AV16="","",入力!AV16)</f>
        <v/>
      </c>
      <c r="AW16" s="128" t="str">
        <f>IF(入力!AW16="","",入力!AW16)</f>
        <v/>
      </c>
      <c r="AX16" s="324" t="str">
        <f>IF(入力!AX16="","",入力!AX16)</f>
        <v/>
      </c>
    </row>
    <row r="17" spans="1:50">
      <c r="A17" s="95">
        <f>IF(入力!A17="","",入力!A17)</f>
        <v>4</v>
      </c>
      <c r="B17" s="189" t="str">
        <f>IF(入力!B17="","",入力!B17)</f>
        <v/>
      </c>
      <c r="C17" s="189" t="str">
        <f>IF(入力!C17="","",入力!C17)</f>
        <v/>
      </c>
      <c r="D17" s="112" t="str">
        <f>IF(入力!D17="","",入力!D17)</f>
        <v/>
      </c>
      <c r="E17" s="345" t="str">
        <f>IF(入力!E17="", IF(D17="","",DATEDIF(D17,入力!$C$3,"Y")),入力!E17)</f>
        <v/>
      </c>
      <c r="F17" s="345" t="str">
        <f>IF(入力!F17="","",入力!F17)</f>
        <v/>
      </c>
      <c r="G17" s="189" t="str">
        <f>IF(入力!G17="","",入力!G17)</f>
        <v/>
      </c>
      <c r="H17" s="189" t="str">
        <f>IF(入力!H17="","",入力!H17)</f>
        <v/>
      </c>
      <c r="I17" s="345" t="str">
        <f>IF(入力!I17="","",入力!I17)</f>
        <v/>
      </c>
      <c r="J17" s="160" t="str">
        <f>IF(入力!J17="","",入力!J17)</f>
        <v/>
      </c>
      <c r="K17" s="161" t="str">
        <f>IF(入力!K17="","",入力!K17)</f>
        <v/>
      </c>
      <c r="L17" s="79" t="str">
        <f>IF(入力!L17="","",入力!L17)</f>
        <v/>
      </c>
      <c r="M17" s="79" t="str">
        <f>IF(入力!M17="","",入力!M17)</f>
        <v/>
      </c>
      <c r="N17" s="79" t="str">
        <f>IF(入力!N17="","",入力!N17)</f>
        <v/>
      </c>
      <c r="O17" s="79" t="str">
        <f>IF(OR(入力!L17="",入力!M17="",入力!N17=""),"",(入力!L17-(入力!L17*(4.57/(1.0868-0.00133*(入力!M17+入力!N17))-4.142)*100)/100))</f>
        <v/>
      </c>
      <c r="P17" s="79" t="str">
        <f>IF(入力!P17="", IF(K17="","",L17/POWER(K17/100,2)),入力!P17)</f>
        <v/>
      </c>
      <c r="Q17" s="194" t="str">
        <f>IF(入力!Q17="","",入力!Q17)</f>
        <v/>
      </c>
      <c r="R17" s="164" t="str">
        <f>IF(入力!R17="","",入力!R17)</f>
        <v/>
      </c>
      <c r="S17" s="280" t="str">
        <f>IF(入力!S17="","",入力!S17)</f>
        <v/>
      </c>
      <c r="T17" s="205" t="str">
        <f>IF(入力!T17="","",入力!T17)</f>
        <v/>
      </c>
      <c r="U17" s="106" t="str">
        <f>IF(入力!U17="","",入力!U17)</f>
        <v/>
      </c>
      <c r="V17" s="107" t="str">
        <f>IF(入力!V17="","",入力!V17)</f>
        <v/>
      </c>
      <c r="W17" s="208" t="str">
        <f>IF(入力!W17="","",入力!W17)</f>
        <v/>
      </c>
      <c r="X17" s="207" t="str">
        <f>IF(入力!X17="","",入力!X17)</f>
        <v/>
      </c>
      <c r="Y17" s="218" t="str">
        <f>IF(入力!Y17="", IF(入力!W17="",IF(入力!X17="","",入力!X17-入力!Q17),IF(入力!X17="",入力!W17-入力!Q17,IF(入力!W17&gt;入力!X17,入力!W17-入力!Q17,入力!X17-入力!Q17))),入力!Y17)</f>
        <v/>
      </c>
      <c r="Z17" s="218" t="str">
        <f>IF(入力!Z17="","",入力!Z17)</f>
        <v/>
      </c>
      <c r="AA17" s="218" t="str">
        <f>IF(入力!AA17="","",入力!AA17)</f>
        <v/>
      </c>
      <c r="AB17" s="218" t="str">
        <f>IF(入力!AB17="", IF(入力!Z17="",IF(入力!AA17="","",入力!AA17-入力!Q17),IF(入力!AA17="",入力!Z17-入力!Q17,IF(入力!Z17&gt;入力!AA17,入力!Z17-入力!Q17,入力!AA17-入力!Q17))),入力!AB17)</f>
        <v/>
      </c>
      <c r="AC17" s="218" t="str">
        <f>IF(入力!AC17="","",入力!AC17)</f>
        <v/>
      </c>
      <c r="AD17" s="218" t="str">
        <f>IF(入力!AD17="","",入力!AD17)</f>
        <v/>
      </c>
      <c r="AE17" s="218" t="str">
        <f>IF(入力!AE17="", IF(入力!AC17="",IF(入力!AD17="","",入力!AD17-入力!Q17),IF(入力!AD17="",入力!AC17-入力!Q17,IF(入力!AC17&gt;入力!AD17,入力!AC17-入力!Q17,入力!AD17-入力!Q17))),入力!AE17)</f>
        <v/>
      </c>
      <c r="AF17" s="218" t="str">
        <f>IF(入力!AF17="","",入力!AF17)</f>
        <v/>
      </c>
      <c r="AG17" s="218" t="str">
        <f>IF(入力!AG17="","",入力!AG17)</f>
        <v/>
      </c>
      <c r="AH17" s="218" t="str">
        <f>IF(入力!AH17="", IF(入力!AF17="",IF(入力!AG17="","",入力!AG17-入力!Q17),IF(入力!AG17="",入力!AF17-入力!Q17,IF(入力!AF17&gt;入力!AG17,入力!AF17-入力!Q17,入力!AG17-入力!Q17))),入力!AH17)</f>
        <v/>
      </c>
      <c r="AI17" s="214" t="str">
        <f>IF(入力!AI17="","",入力!AI17)</f>
        <v/>
      </c>
      <c r="AJ17" s="126" t="str">
        <f>IF(入力!AJ17="","",入力!AJ17)</f>
        <v/>
      </c>
      <c r="AK17" s="209" t="str">
        <f>IF(入力!AK17="","",入力!AK17)</f>
        <v/>
      </c>
      <c r="AL17" s="212" t="str">
        <f>IF(入力!AL17="","",入力!AL17)</f>
        <v/>
      </c>
      <c r="AM17" s="158" t="str">
        <f>IF(入力!AM17="","",入力!AM17)</f>
        <v/>
      </c>
      <c r="AN17" s="164" t="str">
        <f>IF(入力!AN17="","",入力!AN17)</f>
        <v/>
      </c>
      <c r="AO17" s="158" t="str">
        <f>IF(入力!AO17="","",入力!AO17)</f>
        <v/>
      </c>
      <c r="AP17" s="164" t="str">
        <f>IF(入力!AP17="","",入力!AP17)</f>
        <v/>
      </c>
      <c r="AQ17" s="158" t="str">
        <f>IF(入力!AQ17="","",入力!AQ17)</f>
        <v/>
      </c>
      <c r="AR17" s="164" t="str">
        <f>IF(入力!AR17="","",入力!AR17)</f>
        <v/>
      </c>
      <c r="AS17" s="134" t="str">
        <f>IF(入力!AS17="","",入力!AS17)</f>
        <v/>
      </c>
      <c r="AT17" s="329" t="str">
        <f>IF(入力!AT17="","",入力!AT17)</f>
        <v/>
      </c>
      <c r="AU17" s="128" t="str">
        <f>IF(入力!AU17="","",入力!AU17)</f>
        <v/>
      </c>
      <c r="AV17" s="322" t="str">
        <f>IF(入力!AV17="","",入力!AV17)</f>
        <v/>
      </c>
      <c r="AW17" s="128" t="str">
        <f>IF(入力!AW17="","",入力!AW17)</f>
        <v/>
      </c>
      <c r="AX17" s="324" t="str">
        <f>IF(入力!AX17="","",入力!AX17)</f>
        <v/>
      </c>
    </row>
    <row r="18" spans="1:50">
      <c r="A18" s="95">
        <f>IF(入力!A18="","",入力!A18)</f>
        <v>5</v>
      </c>
      <c r="B18" s="189" t="str">
        <f>IF(入力!B18="","",入力!B18)</f>
        <v/>
      </c>
      <c r="C18" s="189" t="str">
        <f>IF(入力!C18="","",入力!C18)</f>
        <v/>
      </c>
      <c r="D18" s="112" t="str">
        <f>IF(入力!D18="","",入力!D18)</f>
        <v/>
      </c>
      <c r="E18" s="345" t="str">
        <f>IF(入力!E18="", IF(D18="","",DATEDIF(D18,入力!$C$3,"Y")),入力!E18)</f>
        <v/>
      </c>
      <c r="F18" s="345" t="str">
        <f>IF(入力!F18="","",入力!F18)</f>
        <v/>
      </c>
      <c r="G18" s="189" t="str">
        <f>IF(入力!G18="","",入力!G18)</f>
        <v/>
      </c>
      <c r="H18" s="189" t="str">
        <f>IF(入力!H18="","",入力!H18)</f>
        <v/>
      </c>
      <c r="I18" s="345" t="str">
        <f>IF(入力!I18="","",入力!I18)</f>
        <v/>
      </c>
      <c r="J18" s="160" t="str">
        <f>IF(入力!J18="","",入力!J18)</f>
        <v/>
      </c>
      <c r="K18" s="161" t="str">
        <f>IF(入力!K18="","",入力!K18)</f>
        <v/>
      </c>
      <c r="L18" s="79" t="str">
        <f>IF(入力!L18="","",入力!L18)</f>
        <v/>
      </c>
      <c r="M18" s="79" t="str">
        <f>IF(入力!M18="","",入力!M18)</f>
        <v/>
      </c>
      <c r="N18" s="79" t="str">
        <f>IF(入力!N18="","",入力!N18)</f>
        <v/>
      </c>
      <c r="O18" s="79" t="str">
        <f>IF(OR(入力!L18="",入力!M18="",入力!N18=""),"",(入力!L18-(入力!L18*(4.57/(1.0868-0.00133*(入力!M18+入力!N18))-4.142)*100)/100))</f>
        <v/>
      </c>
      <c r="P18" s="79" t="str">
        <f>IF(入力!P18="", IF(K18="","",L18/POWER(K18/100,2)),入力!P18)</f>
        <v/>
      </c>
      <c r="Q18" s="194" t="str">
        <f>IF(入力!Q18="","",入力!Q18)</f>
        <v/>
      </c>
      <c r="R18" s="164" t="str">
        <f>IF(入力!R18="","",入力!R18)</f>
        <v/>
      </c>
      <c r="S18" s="280" t="str">
        <f>IF(入力!S18="","",入力!S18)</f>
        <v/>
      </c>
      <c r="T18" s="205" t="str">
        <f>IF(入力!T18="","",入力!T18)</f>
        <v/>
      </c>
      <c r="U18" s="106" t="str">
        <f>IF(入力!U18="","",入力!U18)</f>
        <v/>
      </c>
      <c r="V18" s="107" t="str">
        <f>IF(入力!V18="","",入力!V18)</f>
        <v/>
      </c>
      <c r="W18" s="208" t="str">
        <f>IF(入力!W18="","",入力!W18)</f>
        <v/>
      </c>
      <c r="X18" s="207" t="str">
        <f>IF(入力!X18="","",入力!X18)</f>
        <v/>
      </c>
      <c r="Y18" s="218" t="str">
        <f>IF(入力!Y18="", IF(入力!W18="",IF(入力!X18="","",入力!X18-入力!Q18),IF(入力!X18="",入力!W18-入力!Q18,IF(入力!W18&gt;入力!X18,入力!W18-入力!Q18,入力!X18-入力!Q18))),入力!Y18)</f>
        <v/>
      </c>
      <c r="Z18" s="218" t="str">
        <f>IF(入力!Z18="","",入力!Z18)</f>
        <v/>
      </c>
      <c r="AA18" s="218" t="str">
        <f>IF(入力!AA18="","",入力!AA18)</f>
        <v/>
      </c>
      <c r="AB18" s="218" t="str">
        <f>IF(入力!AB18="", IF(入力!Z18="",IF(入力!AA18="","",入力!AA18-入力!Q18),IF(入力!AA18="",入力!Z18-入力!Q18,IF(入力!Z18&gt;入力!AA18,入力!Z18-入力!Q18,入力!AA18-入力!Q18))),入力!AB18)</f>
        <v/>
      </c>
      <c r="AC18" s="218" t="str">
        <f>IF(入力!AC18="","",入力!AC18)</f>
        <v/>
      </c>
      <c r="AD18" s="218" t="str">
        <f>IF(入力!AD18="","",入力!AD18)</f>
        <v/>
      </c>
      <c r="AE18" s="218" t="str">
        <f>IF(入力!AE18="", IF(入力!AC18="",IF(入力!AD18="","",入力!AD18-入力!Q18),IF(入力!AD18="",入力!AC18-入力!Q18,IF(入力!AC18&gt;入力!AD18,入力!AC18-入力!Q18,入力!AD18-入力!Q18))),入力!AE18)</f>
        <v/>
      </c>
      <c r="AF18" s="218" t="str">
        <f>IF(入力!AF18="","",入力!AF18)</f>
        <v/>
      </c>
      <c r="AG18" s="218" t="str">
        <f>IF(入力!AG18="","",入力!AG18)</f>
        <v/>
      </c>
      <c r="AH18" s="218" t="str">
        <f>IF(入力!AH18="", IF(入力!AF18="",IF(入力!AG18="","",入力!AG18-入力!Q18),IF(入力!AG18="",入力!AF18-入力!Q18,IF(入力!AF18&gt;入力!AG18,入力!AF18-入力!Q18,入力!AG18-入力!Q18))),入力!AH18)</f>
        <v/>
      </c>
      <c r="AI18" s="214" t="str">
        <f>IF(入力!AI18="","",入力!AI18)</f>
        <v/>
      </c>
      <c r="AJ18" s="126" t="str">
        <f>IF(入力!AJ18="","",入力!AJ18)</f>
        <v/>
      </c>
      <c r="AK18" s="209" t="str">
        <f>IF(入力!AK18="","",入力!AK18)</f>
        <v/>
      </c>
      <c r="AL18" s="212" t="str">
        <f>IF(入力!AL18="","",入力!AL18)</f>
        <v/>
      </c>
      <c r="AM18" s="158" t="str">
        <f>IF(入力!AM18="","",入力!AM18)</f>
        <v/>
      </c>
      <c r="AN18" s="164" t="str">
        <f>IF(入力!AN18="","",入力!AN18)</f>
        <v/>
      </c>
      <c r="AO18" s="158" t="str">
        <f>IF(入力!AO18="","",入力!AO18)</f>
        <v/>
      </c>
      <c r="AP18" s="164" t="str">
        <f>IF(入力!AP18="","",入力!AP18)</f>
        <v/>
      </c>
      <c r="AQ18" s="158" t="str">
        <f>IF(入力!AQ18="","",入力!AQ18)</f>
        <v/>
      </c>
      <c r="AR18" s="164" t="str">
        <f>IF(入力!AR18="","",入力!AR18)</f>
        <v/>
      </c>
      <c r="AS18" s="134" t="str">
        <f>IF(入力!AS18="","",入力!AS18)</f>
        <v/>
      </c>
      <c r="AT18" s="329" t="str">
        <f>IF(入力!AT18="","",入力!AT18)</f>
        <v/>
      </c>
      <c r="AU18" s="128" t="str">
        <f>IF(入力!AU18="","",入力!AU18)</f>
        <v/>
      </c>
      <c r="AV18" s="322" t="str">
        <f>IF(入力!AV18="","",入力!AV18)</f>
        <v/>
      </c>
      <c r="AW18" s="128" t="str">
        <f>IF(入力!AW18="","",入力!AW18)</f>
        <v/>
      </c>
      <c r="AX18" s="324" t="str">
        <f>IF(入力!AX18="","",入力!AX18)</f>
        <v/>
      </c>
    </row>
    <row r="19" spans="1:50">
      <c r="A19" s="95">
        <f>IF(入力!A19="","",入力!A19)</f>
        <v>6</v>
      </c>
      <c r="B19" s="189" t="str">
        <f>IF(入力!B19="","",入力!B19)</f>
        <v/>
      </c>
      <c r="C19" s="189" t="str">
        <f>IF(入力!C19="","",入力!C19)</f>
        <v/>
      </c>
      <c r="D19" s="112" t="str">
        <f>IF(入力!D19="","",入力!D19)</f>
        <v/>
      </c>
      <c r="E19" s="345" t="str">
        <f>IF(入力!E19="", IF(D19="","",DATEDIF(D19,入力!$C$3,"Y")),入力!E19)</f>
        <v/>
      </c>
      <c r="F19" s="345" t="str">
        <f>IF(入力!F19="","",入力!F19)</f>
        <v/>
      </c>
      <c r="G19" s="189" t="str">
        <f>IF(入力!G19="","",入力!G19)</f>
        <v/>
      </c>
      <c r="H19" s="189" t="str">
        <f>IF(入力!H19="","",入力!H19)</f>
        <v/>
      </c>
      <c r="I19" s="345" t="str">
        <f>IF(入力!I19="","",入力!I19)</f>
        <v/>
      </c>
      <c r="J19" s="160" t="str">
        <f>IF(入力!J19="","",入力!J19)</f>
        <v/>
      </c>
      <c r="K19" s="161" t="str">
        <f>IF(入力!K19="","",入力!K19)</f>
        <v/>
      </c>
      <c r="L19" s="79" t="str">
        <f>IF(入力!L19="","",入力!L19)</f>
        <v/>
      </c>
      <c r="M19" s="79" t="str">
        <f>IF(入力!M19="","",入力!M19)</f>
        <v/>
      </c>
      <c r="N19" s="79" t="str">
        <f>IF(入力!N19="","",入力!N19)</f>
        <v/>
      </c>
      <c r="O19" s="79" t="str">
        <f>IF(OR(入力!L19="",入力!M19="",入力!N19=""),"",(入力!L19-(入力!L19*(4.57/(1.0868-0.00133*(入力!M19+入力!N19))-4.142)*100)/100))</f>
        <v/>
      </c>
      <c r="P19" s="79" t="str">
        <f>IF(入力!P19="", IF(K19="","",L19/POWER(K19/100,2)),入力!P19)</f>
        <v/>
      </c>
      <c r="Q19" s="194" t="str">
        <f>IF(入力!Q19="","",入力!Q19)</f>
        <v/>
      </c>
      <c r="R19" s="164" t="str">
        <f>IF(入力!R19="","",入力!R19)</f>
        <v/>
      </c>
      <c r="S19" s="280" t="str">
        <f>IF(入力!S19="","",入力!S19)</f>
        <v/>
      </c>
      <c r="T19" s="205" t="str">
        <f>IF(入力!T19="","",入力!T19)</f>
        <v/>
      </c>
      <c r="U19" s="106" t="str">
        <f>IF(入力!U19="","",入力!U19)</f>
        <v/>
      </c>
      <c r="V19" s="107" t="str">
        <f>IF(入力!V19="","",入力!V19)</f>
        <v/>
      </c>
      <c r="W19" s="208" t="str">
        <f>IF(入力!W19="","",入力!W19)</f>
        <v/>
      </c>
      <c r="X19" s="207" t="str">
        <f>IF(入力!X19="","",入力!X19)</f>
        <v/>
      </c>
      <c r="Y19" s="218" t="str">
        <f>IF(入力!Y19="", IF(入力!W19="",IF(入力!X19="","",入力!X19-入力!Q19),IF(入力!X19="",入力!W19-入力!Q19,IF(入力!W19&gt;入力!X19,入力!W19-入力!Q19,入力!X19-入力!Q19))),入力!Y19)</f>
        <v/>
      </c>
      <c r="Z19" s="218" t="str">
        <f>IF(入力!Z19="","",入力!Z19)</f>
        <v/>
      </c>
      <c r="AA19" s="218" t="str">
        <f>IF(入力!AA19="","",入力!AA19)</f>
        <v/>
      </c>
      <c r="AB19" s="218" t="str">
        <f>IF(入力!AB19="", IF(入力!Z19="",IF(入力!AA19="","",入力!AA19-入力!Q19),IF(入力!AA19="",入力!Z19-入力!Q19,IF(入力!Z19&gt;入力!AA19,入力!Z19-入力!Q19,入力!AA19-入力!Q19))),入力!AB19)</f>
        <v/>
      </c>
      <c r="AC19" s="218" t="str">
        <f>IF(入力!AC19="","",入力!AC19)</f>
        <v/>
      </c>
      <c r="AD19" s="218" t="str">
        <f>IF(入力!AD19="","",入力!AD19)</f>
        <v/>
      </c>
      <c r="AE19" s="218" t="str">
        <f>IF(入力!AE19="", IF(入力!AC19="",IF(入力!AD19="","",入力!AD19-入力!Q19),IF(入力!AD19="",入力!AC19-入力!Q19,IF(入力!AC19&gt;入力!AD19,入力!AC19-入力!Q19,入力!AD19-入力!Q19))),入力!AE19)</f>
        <v/>
      </c>
      <c r="AF19" s="218" t="str">
        <f>IF(入力!AF19="","",入力!AF19)</f>
        <v/>
      </c>
      <c r="AG19" s="218" t="str">
        <f>IF(入力!AG19="","",入力!AG19)</f>
        <v/>
      </c>
      <c r="AH19" s="218" t="str">
        <f>IF(入力!AH19="", IF(入力!AF19="",IF(入力!AG19="","",入力!AG19-入力!Q19),IF(入力!AG19="",入力!AF19-入力!Q19,IF(入力!AF19&gt;入力!AG19,入力!AF19-入力!Q19,入力!AG19-入力!Q19))),入力!AH19)</f>
        <v/>
      </c>
      <c r="AI19" s="214" t="str">
        <f>IF(入力!AI19="","",入力!AI19)</f>
        <v/>
      </c>
      <c r="AJ19" s="126" t="str">
        <f>IF(入力!AJ19="","",入力!AJ19)</f>
        <v/>
      </c>
      <c r="AK19" s="209" t="str">
        <f>IF(入力!AK19="","",入力!AK19)</f>
        <v/>
      </c>
      <c r="AL19" s="212" t="str">
        <f>IF(入力!AL19="","",入力!AL19)</f>
        <v/>
      </c>
      <c r="AM19" s="158" t="str">
        <f>IF(入力!AM19="","",入力!AM19)</f>
        <v/>
      </c>
      <c r="AN19" s="164" t="str">
        <f>IF(入力!AN19="","",入力!AN19)</f>
        <v/>
      </c>
      <c r="AO19" s="158" t="str">
        <f>IF(入力!AO19="","",入力!AO19)</f>
        <v/>
      </c>
      <c r="AP19" s="164" t="str">
        <f>IF(入力!AP19="","",入力!AP19)</f>
        <v/>
      </c>
      <c r="AQ19" s="158" t="str">
        <f>IF(入力!AQ19="","",入力!AQ19)</f>
        <v/>
      </c>
      <c r="AR19" s="164" t="str">
        <f>IF(入力!AR19="","",入力!AR19)</f>
        <v/>
      </c>
      <c r="AS19" s="134" t="str">
        <f>IF(入力!AS19="","",入力!AS19)</f>
        <v/>
      </c>
      <c r="AT19" s="329" t="str">
        <f>IF(入力!AT19="","",入力!AT19)</f>
        <v/>
      </c>
      <c r="AU19" s="128" t="str">
        <f>IF(入力!AU19="","",入力!AU19)</f>
        <v/>
      </c>
      <c r="AV19" s="322" t="str">
        <f>IF(入力!AV19="","",入力!AV19)</f>
        <v/>
      </c>
      <c r="AW19" s="128" t="str">
        <f>IF(入力!AW19="","",入力!AW19)</f>
        <v/>
      </c>
      <c r="AX19" s="324" t="str">
        <f>IF(入力!AX19="","",入力!AX19)</f>
        <v/>
      </c>
    </row>
    <row r="20" spans="1:50">
      <c r="A20" s="95">
        <f>IF(入力!A20="","",入力!A20)</f>
        <v>7</v>
      </c>
      <c r="B20" s="189" t="str">
        <f>IF(入力!B20="","",入力!B20)</f>
        <v/>
      </c>
      <c r="C20" s="189" t="str">
        <f>IF(入力!C20="","",入力!C20)</f>
        <v/>
      </c>
      <c r="D20" s="112" t="str">
        <f>IF(入力!D20="","",入力!D20)</f>
        <v/>
      </c>
      <c r="E20" s="345" t="str">
        <f>IF(入力!E20="", IF(D20="","",DATEDIF(D20,入力!$C$3,"Y")),入力!E20)</f>
        <v/>
      </c>
      <c r="F20" s="345" t="str">
        <f>IF(入力!F20="","",入力!F20)</f>
        <v/>
      </c>
      <c r="G20" s="189" t="str">
        <f>IF(入力!G20="","",入力!G20)</f>
        <v/>
      </c>
      <c r="H20" s="189" t="str">
        <f>IF(入力!H20="","",入力!H20)</f>
        <v/>
      </c>
      <c r="I20" s="345" t="str">
        <f>IF(入力!I20="","",入力!I20)</f>
        <v/>
      </c>
      <c r="J20" s="160" t="str">
        <f>IF(入力!J20="","",入力!J20)</f>
        <v/>
      </c>
      <c r="K20" s="161" t="str">
        <f>IF(入力!K20="","",入力!K20)</f>
        <v/>
      </c>
      <c r="L20" s="79" t="str">
        <f>IF(入力!L20="","",入力!L20)</f>
        <v/>
      </c>
      <c r="M20" s="79" t="str">
        <f>IF(入力!M20="","",入力!M20)</f>
        <v/>
      </c>
      <c r="N20" s="79" t="str">
        <f>IF(入力!N20="","",入力!N20)</f>
        <v/>
      </c>
      <c r="O20" s="79" t="str">
        <f>IF(OR(入力!L20="",入力!M20="",入力!N20=""),"",(入力!L20-(入力!L20*(4.57/(1.0868-0.00133*(入力!M20+入力!N20))-4.142)*100)/100))</f>
        <v/>
      </c>
      <c r="P20" s="79" t="str">
        <f>IF(入力!P20="", IF(K20="","",L20/POWER(K20/100,2)),入力!P20)</f>
        <v/>
      </c>
      <c r="Q20" s="194" t="str">
        <f>IF(入力!Q20="","",入力!Q20)</f>
        <v/>
      </c>
      <c r="R20" s="164" t="str">
        <f>IF(入力!R20="","",入力!R20)</f>
        <v/>
      </c>
      <c r="S20" s="280" t="str">
        <f>IF(入力!S20="","",入力!S20)</f>
        <v/>
      </c>
      <c r="T20" s="205" t="str">
        <f>IF(入力!T20="","",入力!T20)</f>
        <v/>
      </c>
      <c r="U20" s="106" t="str">
        <f>IF(入力!U20="","",入力!U20)</f>
        <v/>
      </c>
      <c r="V20" s="107" t="str">
        <f>IF(入力!V20="","",入力!V20)</f>
        <v/>
      </c>
      <c r="W20" s="208" t="str">
        <f>IF(入力!W20="","",入力!W20)</f>
        <v/>
      </c>
      <c r="X20" s="207" t="str">
        <f>IF(入力!X20="","",入力!X20)</f>
        <v/>
      </c>
      <c r="Y20" s="218" t="str">
        <f>IF(入力!Y20="", IF(入力!W20="",IF(入力!X20="","",入力!X20-入力!Q20),IF(入力!X20="",入力!W20-入力!Q20,IF(入力!W20&gt;入力!X20,入力!W20-入力!Q20,入力!X20-入力!Q20))),入力!Y20)</f>
        <v/>
      </c>
      <c r="Z20" s="218" t="str">
        <f>IF(入力!Z20="","",入力!Z20)</f>
        <v/>
      </c>
      <c r="AA20" s="218" t="str">
        <f>IF(入力!AA20="","",入力!AA20)</f>
        <v/>
      </c>
      <c r="AB20" s="218" t="str">
        <f>IF(入力!AB20="", IF(入力!Z20="",IF(入力!AA20="","",入力!AA20-入力!Q20),IF(入力!AA20="",入力!Z20-入力!Q20,IF(入力!Z20&gt;入力!AA20,入力!Z20-入力!Q20,入力!AA20-入力!Q20))),入力!AB20)</f>
        <v/>
      </c>
      <c r="AC20" s="218" t="str">
        <f>IF(入力!AC20="","",入力!AC20)</f>
        <v/>
      </c>
      <c r="AD20" s="218" t="str">
        <f>IF(入力!AD20="","",入力!AD20)</f>
        <v/>
      </c>
      <c r="AE20" s="218" t="str">
        <f>IF(入力!AE20="", IF(入力!AC20="",IF(入力!AD20="","",入力!AD20-入力!Q20),IF(入力!AD20="",入力!AC20-入力!Q20,IF(入力!AC20&gt;入力!AD20,入力!AC20-入力!Q20,入力!AD20-入力!Q20))),入力!AE20)</f>
        <v/>
      </c>
      <c r="AF20" s="218" t="str">
        <f>IF(入力!AF20="","",入力!AF20)</f>
        <v/>
      </c>
      <c r="AG20" s="218" t="str">
        <f>IF(入力!AG20="","",入力!AG20)</f>
        <v/>
      </c>
      <c r="AH20" s="218" t="str">
        <f>IF(入力!AH20="", IF(入力!AF20="",IF(入力!AG20="","",入力!AG20-入力!Q20),IF(入力!AG20="",入力!AF20-入力!Q20,IF(入力!AF20&gt;入力!AG20,入力!AF20-入力!Q20,入力!AG20-入力!Q20))),入力!AH20)</f>
        <v/>
      </c>
      <c r="AI20" s="214" t="str">
        <f>IF(入力!AI20="","",入力!AI20)</f>
        <v/>
      </c>
      <c r="AJ20" s="126" t="str">
        <f>IF(入力!AJ20="","",入力!AJ20)</f>
        <v/>
      </c>
      <c r="AK20" s="209" t="str">
        <f>IF(入力!AK20="","",入力!AK20)</f>
        <v/>
      </c>
      <c r="AL20" s="212" t="str">
        <f>IF(入力!AL20="","",入力!AL20)</f>
        <v/>
      </c>
      <c r="AM20" s="158" t="str">
        <f>IF(入力!AM20="","",入力!AM20)</f>
        <v/>
      </c>
      <c r="AN20" s="164" t="str">
        <f>IF(入力!AN20="","",入力!AN20)</f>
        <v/>
      </c>
      <c r="AO20" s="158" t="str">
        <f>IF(入力!AO20="","",入力!AO20)</f>
        <v/>
      </c>
      <c r="AP20" s="164" t="str">
        <f>IF(入力!AP20="","",入力!AP20)</f>
        <v/>
      </c>
      <c r="AQ20" s="158" t="str">
        <f>IF(入力!AQ20="","",入力!AQ20)</f>
        <v/>
      </c>
      <c r="AR20" s="164" t="str">
        <f>IF(入力!AR20="","",入力!AR20)</f>
        <v/>
      </c>
      <c r="AS20" s="134" t="str">
        <f>IF(入力!AS20="","",入力!AS20)</f>
        <v/>
      </c>
      <c r="AT20" s="329" t="str">
        <f>IF(入力!AT20="","",入力!AT20)</f>
        <v/>
      </c>
      <c r="AU20" s="128" t="str">
        <f>IF(入力!AU20="","",入力!AU20)</f>
        <v/>
      </c>
      <c r="AV20" s="322" t="str">
        <f>IF(入力!AV20="","",入力!AV20)</f>
        <v/>
      </c>
      <c r="AW20" s="128" t="str">
        <f>IF(入力!AW20="","",入力!AW20)</f>
        <v/>
      </c>
      <c r="AX20" s="324" t="str">
        <f>IF(入力!AX20="","",入力!AX20)</f>
        <v/>
      </c>
    </row>
    <row r="21" spans="1:50">
      <c r="A21" s="95">
        <f>IF(入力!A21="","",入力!A21)</f>
        <v>8</v>
      </c>
      <c r="B21" s="189" t="str">
        <f>IF(入力!B21="","",入力!B21)</f>
        <v/>
      </c>
      <c r="C21" s="189" t="str">
        <f>IF(入力!C21="","",入力!C21)</f>
        <v/>
      </c>
      <c r="D21" s="112" t="str">
        <f>IF(入力!D21="","",入力!D21)</f>
        <v/>
      </c>
      <c r="E21" s="345" t="str">
        <f>IF(入力!E21="", IF(D21="","",DATEDIF(D21,入力!$C$3,"Y")),入力!E21)</f>
        <v/>
      </c>
      <c r="F21" s="345" t="str">
        <f>IF(入力!F21="","",入力!F21)</f>
        <v/>
      </c>
      <c r="G21" s="189" t="str">
        <f>IF(入力!G21="","",入力!G21)</f>
        <v/>
      </c>
      <c r="H21" s="189" t="str">
        <f>IF(入力!H21="","",入力!H21)</f>
        <v/>
      </c>
      <c r="I21" s="345" t="str">
        <f>IF(入力!I21="","",入力!I21)</f>
        <v/>
      </c>
      <c r="J21" s="160" t="str">
        <f>IF(入力!J21="","",入力!J21)</f>
        <v/>
      </c>
      <c r="K21" s="161" t="str">
        <f>IF(入力!K21="","",入力!K21)</f>
        <v/>
      </c>
      <c r="L21" s="79" t="str">
        <f>IF(入力!L21="","",入力!L21)</f>
        <v/>
      </c>
      <c r="M21" s="79" t="str">
        <f>IF(入力!M21="","",入力!M21)</f>
        <v/>
      </c>
      <c r="N21" s="79" t="str">
        <f>IF(入力!N21="","",入力!N21)</f>
        <v/>
      </c>
      <c r="O21" s="79" t="str">
        <f>IF(OR(入力!L21="",入力!M21="",入力!N21=""),"",(入力!L21-(入力!L21*(4.57/(1.0868-0.00133*(入力!M21+入力!N21))-4.142)*100)/100))</f>
        <v/>
      </c>
      <c r="P21" s="79" t="str">
        <f>IF(入力!P21="", IF(K21="","",L21/POWER(K21/100,2)),入力!P21)</f>
        <v/>
      </c>
      <c r="Q21" s="194" t="str">
        <f>IF(入力!Q21="","",入力!Q21)</f>
        <v/>
      </c>
      <c r="R21" s="164" t="str">
        <f>IF(入力!R21="","",入力!R21)</f>
        <v/>
      </c>
      <c r="S21" s="280" t="str">
        <f>IF(入力!S21="","",入力!S21)</f>
        <v/>
      </c>
      <c r="T21" s="205" t="str">
        <f>IF(入力!T21="","",入力!T21)</f>
        <v/>
      </c>
      <c r="U21" s="106" t="str">
        <f>IF(入力!U21="","",入力!U21)</f>
        <v/>
      </c>
      <c r="V21" s="107" t="str">
        <f>IF(入力!V21="","",入力!V21)</f>
        <v/>
      </c>
      <c r="W21" s="208" t="str">
        <f>IF(入力!W21="","",入力!W21)</f>
        <v/>
      </c>
      <c r="X21" s="207" t="str">
        <f>IF(入力!X21="","",入力!X21)</f>
        <v/>
      </c>
      <c r="Y21" s="218" t="str">
        <f>IF(入力!Y21="", IF(入力!W21="",IF(入力!X21="","",入力!X21-入力!Q21),IF(入力!X21="",入力!W21-入力!Q21,IF(入力!W21&gt;入力!X21,入力!W21-入力!Q21,入力!X21-入力!Q21))),入力!Y21)</f>
        <v/>
      </c>
      <c r="Z21" s="218" t="str">
        <f>IF(入力!Z21="","",入力!Z21)</f>
        <v/>
      </c>
      <c r="AA21" s="218" t="str">
        <f>IF(入力!AA21="","",入力!AA21)</f>
        <v/>
      </c>
      <c r="AB21" s="218" t="str">
        <f>IF(入力!AB21="", IF(入力!Z21="",IF(入力!AA21="","",入力!AA21-入力!Q21),IF(入力!AA21="",入力!Z21-入力!Q21,IF(入力!Z21&gt;入力!AA21,入力!Z21-入力!Q21,入力!AA21-入力!Q21))),入力!AB21)</f>
        <v/>
      </c>
      <c r="AC21" s="218" t="str">
        <f>IF(入力!AC21="","",入力!AC21)</f>
        <v/>
      </c>
      <c r="AD21" s="218" t="str">
        <f>IF(入力!AD21="","",入力!AD21)</f>
        <v/>
      </c>
      <c r="AE21" s="218" t="str">
        <f>IF(入力!AE21="", IF(入力!AC21="",IF(入力!AD21="","",入力!AD21-入力!Q21),IF(入力!AD21="",入力!AC21-入力!Q21,IF(入力!AC21&gt;入力!AD21,入力!AC21-入力!Q21,入力!AD21-入力!Q21))),入力!AE21)</f>
        <v/>
      </c>
      <c r="AF21" s="218" t="str">
        <f>IF(入力!AF21="","",入力!AF21)</f>
        <v/>
      </c>
      <c r="AG21" s="218" t="str">
        <f>IF(入力!AG21="","",入力!AG21)</f>
        <v/>
      </c>
      <c r="AH21" s="218" t="str">
        <f>IF(入力!AH21="", IF(入力!AF21="",IF(入力!AG21="","",入力!AG21-入力!Q21),IF(入力!AG21="",入力!AF21-入力!Q21,IF(入力!AF21&gt;入力!AG21,入力!AF21-入力!Q21,入力!AG21-入力!Q21))),入力!AH21)</f>
        <v/>
      </c>
      <c r="AI21" s="214" t="str">
        <f>IF(入力!AI21="","",入力!AI21)</f>
        <v/>
      </c>
      <c r="AJ21" s="126" t="str">
        <f>IF(入力!AJ21="","",入力!AJ21)</f>
        <v/>
      </c>
      <c r="AK21" s="209" t="str">
        <f>IF(入力!AK21="","",入力!AK21)</f>
        <v/>
      </c>
      <c r="AL21" s="212" t="str">
        <f>IF(入力!AL21="","",入力!AL21)</f>
        <v/>
      </c>
      <c r="AM21" s="158" t="str">
        <f>IF(入力!AM21="","",入力!AM21)</f>
        <v/>
      </c>
      <c r="AN21" s="164" t="str">
        <f>IF(入力!AN21="","",入力!AN21)</f>
        <v/>
      </c>
      <c r="AO21" s="158" t="str">
        <f>IF(入力!AO21="","",入力!AO21)</f>
        <v/>
      </c>
      <c r="AP21" s="164" t="str">
        <f>IF(入力!AP21="","",入力!AP21)</f>
        <v/>
      </c>
      <c r="AQ21" s="158" t="str">
        <f>IF(入力!AQ21="","",入力!AQ21)</f>
        <v/>
      </c>
      <c r="AR21" s="164" t="str">
        <f>IF(入力!AR21="","",入力!AR21)</f>
        <v/>
      </c>
      <c r="AS21" s="134" t="str">
        <f>IF(入力!AS21="","",入力!AS21)</f>
        <v/>
      </c>
      <c r="AT21" s="329" t="str">
        <f>IF(入力!AT21="","",入力!AT21)</f>
        <v/>
      </c>
      <c r="AU21" s="128" t="str">
        <f>IF(入力!AU21="","",入力!AU21)</f>
        <v/>
      </c>
      <c r="AV21" s="322" t="str">
        <f>IF(入力!AV21="","",入力!AV21)</f>
        <v/>
      </c>
      <c r="AW21" s="128" t="str">
        <f>IF(入力!AW21="","",入力!AW21)</f>
        <v/>
      </c>
      <c r="AX21" s="324" t="str">
        <f>IF(入力!AX21="","",入力!AX21)</f>
        <v/>
      </c>
    </row>
    <row r="22" spans="1:50">
      <c r="A22" s="95">
        <f>IF(入力!A22="","",入力!A22)</f>
        <v>9</v>
      </c>
      <c r="B22" s="189" t="str">
        <f>IF(入力!B22="","",入力!B22)</f>
        <v/>
      </c>
      <c r="C22" s="189" t="str">
        <f>IF(入力!C22="","",入力!C22)</f>
        <v/>
      </c>
      <c r="D22" s="112" t="str">
        <f>IF(入力!D22="","",入力!D22)</f>
        <v/>
      </c>
      <c r="E22" s="345" t="str">
        <f>IF(入力!E22="", IF(D22="","",DATEDIF(D22,入力!$C$3,"Y")),入力!E22)</f>
        <v/>
      </c>
      <c r="F22" s="345" t="str">
        <f>IF(入力!F22="","",入力!F22)</f>
        <v/>
      </c>
      <c r="G22" s="189" t="str">
        <f>IF(入力!G22="","",入力!G22)</f>
        <v/>
      </c>
      <c r="H22" s="189" t="str">
        <f>IF(入力!H22="","",入力!H22)</f>
        <v/>
      </c>
      <c r="I22" s="345" t="str">
        <f>IF(入力!I22="","",入力!I22)</f>
        <v/>
      </c>
      <c r="J22" s="160" t="str">
        <f>IF(入力!J22="","",入力!J22)</f>
        <v/>
      </c>
      <c r="K22" s="161" t="str">
        <f>IF(入力!K22="","",入力!K22)</f>
        <v/>
      </c>
      <c r="L22" s="79" t="str">
        <f>IF(入力!L22="","",入力!L22)</f>
        <v/>
      </c>
      <c r="M22" s="79" t="str">
        <f>IF(入力!M22="","",入力!M22)</f>
        <v/>
      </c>
      <c r="N22" s="79" t="str">
        <f>IF(入力!N22="","",入力!N22)</f>
        <v/>
      </c>
      <c r="O22" s="79" t="str">
        <f>IF(OR(入力!L22="",入力!M22="",入力!N22=""),"",(入力!L22-(入力!L22*(4.57/(1.0868-0.00133*(入力!M22+入力!N22))-4.142)*100)/100))</f>
        <v/>
      </c>
      <c r="P22" s="79" t="str">
        <f>IF(入力!P22="", IF(K22="","",L22/POWER(K22/100,2)),入力!P22)</f>
        <v/>
      </c>
      <c r="Q22" s="194" t="str">
        <f>IF(入力!Q22="","",入力!Q22)</f>
        <v/>
      </c>
      <c r="R22" s="164" t="str">
        <f>IF(入力!R22="","",入力!R22)</f>
        <v/>
      </c>
      <c r="S22" s="280" t="str">
        <f>IF(入力!S22="","",入力!S22)</f>
        <v/>
      </c>
      <c r="T22" s="205" t="str">
        <f>IF(入力!T22="","",入力!T22)</f>
        <v/>
      </c>
      <c r="U22" s="106" t="str">
        <f>IF(入力!U22="","",入力!U22)</f>
        <v/>
      </c>
      <c r="V22" s="107" t="str">
        <f>IF(入力!V22="","",入力!V22)</f>
        <v/>
      </c>
      <c r="W22" s="208" t="str">
        <f>IF(入力!W22="","",入力!W22)</f>
        <v/>
      </c>
      <c r="X22" s="207" t="str">
        <f>IF(入力!X22="","",入力!X22)</f>
        <v/>
      </c>
      <c r="Y22" s="218" t="str">
        <f>IF(入力!Y22="", IF(入力!W22="",IF(入力!X22="","",入力!X22-入力!Q22),IF(入力!X22="",入力!W22-入力!Q22,IF(入力!W22&gt;入力!X22,入力!W22-入力!Q22,入力!X22-入力!Q22))),入力!Y22)</f>
        <v/>
      </c>
      <c r="Z22" s="218" t="str">
        <f>IF(入力!Z22="","",入力!Z22)</f>
        <v/>
      </c>
      <c r="AA22" s="218" t="str">
        <f>IF(入力!AA22="","",入力!AA22)</f>
        <v/>
      </c>
      <c r="AB22" s="218" t="str">
        <f>IF(入力!AB22="", IF(入力!Z22="",IF(入力!AA22="","",入力!AA22-入力!Q22),IF(入力!AA22="",入力!Z22-入力!Q22,IF(入力!Z22&gt;入力!AA22,入力!Z22-入力!Q22,入力!AA22-入力!Q22))),入力!AB22)</f>
        <v/>
      </c>
      <c r="AC22" s="218" t="str">
        <f>IF(入力!AC22="","",入力!AC22)</f>
        <v/>
      </c>
      <c r="AD22" s="218" t="str">
        <f>IF(入力!AD22="","",入力!AD22)</f>
        <v/>
      </c>
      <c r="AE22" s="218" t="str">
        <f>IF(入力!AE22="", IF(入力!AC22="",IF(入力!AD22="","",入力!AD22-入力!Q22),IF(入力!AD22="",入力!AC22-入力!Q22,IF(入力!AC22&gt;入力!AD22,入力!AC22-入力!Q22,入力!AD22-入力!Q22))),入力!AE22)</f>
        <v/>
      </c>
      <c r="AF22" s="218" t="str">
        <f>IF(入力!AF22="","",入力!AF22)</f>
        <v/>
      </c>
      <c r="AG22" s="218" t="str">
        <f>IF(入力!AG22="","",入力!AG22)</f>
        <v/>
      </c>
      <c r="AH22" s="218" t="str">
        <f>IF(入力!AH22="", IF(入力!AF22="",IF(入力!AG22="","",入力!AG22-入力!Q22),IF(入力!AG22="",入力!AF22-入力!Q22,IF(入力!AF22&gt;入力!AG22,入力!AF22-入力!Q22,入力!AG22-入力!Q22))),入力!AH22)</f>
        <v/>
      </c>
      <c r="AI22" s="214" t="str">
        <f>IF(入力!AI22="","",入力!AI22)</f>
        <v/>
      </c>
      <c r="AJ22" s="126" t="str">
        <f>IF(入力!AJ22="","",入力!AJ22)</f>
        <v/>
      </c>
      <c r="AK22" s="209" t="str">
        <f>IF(入力!AK22="","",入力!AK22)</f>
        <v/>
      </c>
      <c r="AL22" s="212" t="str">
        <f>IF(入力!AL22="","",入力!AL22)</f>
        <v/>
      </c>
      <c r="AM22" s="158" t="str">
        <f>IF(入力!AM22="","",入力!AM22)</f>
        <v/>
      </c>
      <c r="AN22" s="164" t="str">
        <f>IF(入力!AN22="","",入力!AN22)</f>
        <v/>
      </c>
      <c r="AO22" s="158" t="str">
        <f>IF(入力!AO22="","",入力!AO22)</f>
        <v/>
      </c>
      <c r="AP22" s="164" t="str">
        <f>IF(入力!AP22="","",入力!AP22)</f>
        <v/>
      </c>
      <c r="AQ22" s="158" t="str">
        <f>IF(入力!AQ22="","",入力!AQ22)</f>
        <v/>
      </c>
      <c r="AR22" s="164" t="str">
        <f>IF(入力!AR22="","",入力!AR22)</f>
        <v/>
      </c>
      <c r="AS22" s="134" t="str">
        <f>IF(入力!AS22="","",入力!AS22)</f>
        <v/>
      </c>
      <c r="AT22" s="329" t="str">
        <f>IF(入力!AT22="","",入力!AT22)</f>
        <v/>
      </c>
      <c r="AU22" s="128" t="str">
        <f>IF(入力!AU22="","",入力!AU22)</f>
        <v/>
      </c>
      <c r="AV22" s="322" t="str">
        <f>IF(入力!AV22="","",入力!AV22)</f>
        <v/>
      </c>
      <c r="AW22" s="128" t="str">
        <f>IF(入力!AW22="","",入力!AW22)</f>
        <v/>
      </c>
      <c r="AX22" s="324" t="str">
        <f>IF(入力!AX22="","",入力!AX22)</f>
        <v/>
      </c>
    </row>
    <row r="23" spans="1:50">
      <c r="A23" s="95">
        <f>IF(入力!A23="","",入力!A23)</f>
        <v>10</v>
      </c>
      <c r="B23" s="189" t="str">
        <f>IF(入力!B23="","",入力!B23)</f>
        <v/>
      </c>
      <c r="C23" s="189" t="str">
        <f>IF(入力!C23="","",入力!C23)</f>
        <v/>
      </c>
      <c r="D23" s="112" t="str">
        <f>IF(入力!D23="","",入力!D23)</f>
        <v/>
      </c>
      <c r="E23" s="345" t="str">
        <f>IF(入力!E23="", IF(D23="","",DATEDIF(D23,入力!$C$3,"Y")),入力!E23)</f>
        <v/>
      </c>
      <c r="F23" s="345" t="str">
        <f>IF(入力!F23="","",入力!F23)</f>
        <v/>
      </c>
      <c r="G23" s="189" t="str">
        <f>IF(入力!G23="","",入力!G23)</f>
        <v/>
      </c>
      <c r="H23" s="189" t="str">
        <f>IF(入力!H23="","",入力!H23)</f>
        <v/>
      </c>
      <c r="I23" s="345" t="str">
        <f>IF(入力!I23="","",入力!I23)</f>
        <v/>
      </c>
      <c r="J23" s="160" t="str">
        <f>IF(入力!J23="","",入力!J23)</f>
        <v/>
      </c>
      <c r="K23" s="161" t="str">
        <f>IF(入力!K23="","",入力!K23)</f>
        <v/>
      </c>
      <c r="L23" s="79" t="str">
        <f>IF(入力!L23="","",入力!L23)</f>
        <v/>
      </c>
      <c r="M23" s="79" t="str">
        <f>IF(入力!M23="","",入力!M23)</f>
        <v/>
      </c>
      <c r="N23" s="79" t="str">
        <f>IF(入力!N23="","",入力!N23)</f>
        <v/>
      </c>
      <c r="O23" s="79" t="str">
        <f>IF(OR(入力!L23="",入力!M23="",入力!N23=""),"",(入力!L23-(入力!L23*(4.57/(1.0868-0.00133*(入力!M23+入力!N23))-4.142)*100)/100))</f>
        <v/>
      </c>
      <c r="P23" s="79" t="str">
        <f>IF(入力!P23="", IF(K23="","",L23/POWER(K23/100,2)),入力!P23)</f>
        <v/>
      </c>
      <c r="Q23" s="194" t="str">
        <f>IF(入力!Q23="","",入力!Q23)</f>
        <v/>
      </c>
      <c r="R23" s="164" t="str">
        <f>IF(入力!R23="","",入力!R23)</f>
        <v/>
      </c>
      <c r="S23" s="280" t="str">
        <f>IF(入力!S23="","",入力!S23)</f>
        <v/>
      </c>
      <c r="T23" s="205" t="str">
        <f>IF(入力!T23="","",入力!T23)</f>
        <v/>
      </c>
      <c r="U23" s="106" t="str">
        <f>IF(入力!U23="","",入力!U23)</f>
        <v/>
      </c>
      <c r="V23" s="107" t="str">
        <f>IF(入力!V23="","",入力!V23)</f>
        <v/>
      </c>
      <c r="W23" s="208" t="str">
        <f>IF(入力!W23="","",入力!W23)</f>
        <v/>
      </c>
      <c r="X23" s="207" t="str">
        <f>IF(入力!X23="","",入力!X23)</f>
        <v/>
      </c>
      <c r="Y23" s="218" t="str">
        <f>IF(入力!Y23="", IF(入力!W23="",IF(入力!X23="","",入力!X23-入力!Q23),IF(入力!X23="",入力!W23-入力!Q23,IF(入力!W23&gt;入力!X23,入力!W23-入力!Q23,入力!X23-入力!Q23))),入力!Y23)</f>
        <v/>
      </c>
      <c r="Z23" s="218" t="str">
        <f>IF(入力!Z23="","",入力!Z23)</f>
        <v/>
      </c>
      <c r="AA23" s="218" t="str">
        <f>IF(入力!AA23="","",入力!AA23)</f>
        <v/>
      </c>
      <c r="AB23" s="218" t="str">
        <f>IF(入力!AB23="", IF(入力!Z23="",IF(入力!AA23="","",入力!AA23-入力!Q23),IF(入力!AA23="",入力!Z23-入力!Q23,IF(入力!Z23&gt;入力!AA23,入力!Z23-入力!Q23,入力!AA23-入力!Q23))),入力!AB23)</f>
        <v/>
      </c>
      <c r="AC23" s="218" t="str">
        <f>IF(入力!AC23="","",入力!AC23)</f>
        <v/>
      </c>
      <c r="AD23" s="218" t="str">
        <f>IF(入力!AD23="","",入力!AD23)</f>
        <v/>
      </c>
      <c r="AE23" s="218" t="str">
        <f>IF(入力!AE23="", IF(入力!AC23="",IF(入力!AD23="","",入力!AD23-入力!Q23),IF(入力!AD23="",入力!AC23-入力!Q23,IF(入力!AC23&gt;入力!AD23,入力!AC23-入力!Q23,入力!AD23-入力!Q23))),入力!AE23)</f>
        <v/>
      </c>
      <c r="AF23" s="218" t="str">
        <f>IF(入力!AF23="","",入力!AF23)</f>
        <v/>
      </c>
      <c r="AG23" s="218" t="str">
        <f>IF(入力!AG23="","",入力!AG23)</f>
        <v/>
      </c>
      <c r="AH23" s="218" t="str">
        <f>IF(入力!AH23="", IF(入力!AF23="",IF(入力!AG23="","",入力!AG23-入力!Q23),IF(入力!AG23="",入力!AF23-入力!Q23,IF(入力!AF23&gt;入力!AG23,入力!AF23-入力!Q23,入力!AG23-入力!Q23))),入力!AH23)</f>
        <v/>
      </c>
      <c r="AI23" s="214" t="str">
        <f>IF(入力!AI23="","",入力!AI23)</f>
        <v/>
      </c>
      <c r="AJ23" s="126" t="str">
        <f>IF(入力!AJ23="","",入力!AJ23)</f>
        <v/>
      </c>
      <c r="AK23" s="209" t="str">
        <f>IF(入力!AK23="","",入力!AK23)</f>
        <v/>
      </c>
      <c r="AL23" s="212" t="str">
        <f>IF(入力!AL23="","",入力!AL23)</f>
        <v/>
      </c>
      <c r="AM23" s="158" t="str">
        <f>IF(入力!AM23="","",入力!AM23)</f>
        <v/>
      </c>
      <c r="AN23" s="164" t="str">
        <f>IF(入力!AN23="","",入力!AN23)</f>
        <v/>
      </c>
      <c r="AO23" s="158" t="str">
        <f>IF(入力!AO23="","",入力!AO23)</f>
        <v/>
      </c>
      <c r="AP23" s="164" t="str">
        <f>IF(入力!AP23="","",入力!AP23)</f>
        <v/>
      </c>
      <c r="AQ23" s="158" t="str">
        <f>IF(入力!AQ23="","",入力!AQ23)</f>
        <v/>
      </c>
      <c r="AR23" s="164" t="str">
        <f>IF(入力!AR23="","",入力!AR23)</f>
        <v/>
      </c>
      <c r="AS23" s="134" t="str">
        <f>IF(入力!AS23="","",入力!AS23)</f>
        <v/>
      </c>
      <c r="AT23" s="329" t="str">
        <f>IF(入力!AT23="","",入力!AT23)</f>
        <v/>
      </c>
      <c r="AU23" s="128" t="str">
        <f>IF(入力!AU23="","",入力!AU23)</f>
        <v/>
      </c>
      <c r="AV23" s="322" t="str">
        <f>IF(入力!AV23="","",入力!AV23)</f>
        <v/>
      </c>
      <c r="AW23" s="128" t="str">
        <f>IF(入力!AW23="","",入力!AW23)</f>
        <v/>
      </c>
      <c r="AX23" s="324" t="str">
        <f>IF(入力!AX23="","",入力!AX23)</f>
        <v/>
      </c>
    </row>
    <row r="24" spans="1:50">
      <c r="A24" s="95">
        <f>IF(入力!A24="","",入力!A24)</f>
        <v>11</v>
      </c>
      <c r="B24" s="189" t="str">
        <f>IF(入力!B24="","",入力!B24)</f>
        <v/>
      </c>
      <c r="C24" s="189" t="str">
        <f>IF(入力!C24="","",入力!C24)</f>
        <v/>
      </c>
      <c r="D24" s="112" t="str">
        <f>IF(入力!D24="","",入力!D24)</f>
        <v/>
      </c>
      <c r="E24" s="345" t="str">
        <f>IF(入力!E24="", IF(D24="","",DATEDIF(D24,入力!$C$3,"Y")),入力!E24)</f>
        <v/>
      </c>
      <c r="F24" s="345" t="str">
        <f>IF(入力!F24="","",入力!F24)</f>
        <v/>
      </c>
      <c r="G24" s="189" t="str">
        <f>IF(入力!G24="","",入力!G24)</f>
        <v/>
      </c>
      <c r="H24" s="189" t="str">
        <f>IF(入力!H24="","",入力!H24)</f>
        <v/>
      </c>
      <c r="I24" s="345" t="str">
        <f>IF(入力!I24="","",入力!I24)</f>
        <v/>
      </c>
      <c r="J24" s="160" t="str">
        <f>IF(入力!J24="","",入力!J24)</f>
        <v/>
      </c>
      <c r="K24" s="161" t="str">
        <f>IF(入力!K24="","",入力!K24)</f>
        <v/>
      </c>
      <c r="L24" s="79" t="str">
        <f>IF(入力!L24="","",入力!L24)</f>
        <v/>
      </c>
      <c r="M24" s="79" t="str">
        <f>IF(入力!M24="","",入力!M24)</f>
        <v/>
      </c>
      <c r="N24" s="79" t="str">
        <f>IF(入力!N24="","",入力!N24)</f>
        <v/>
      </c>
      <c r="O24" s="79" t="str">
        <f>IF(OR(入力!L24="",入力!M24="",入力!N24=""),"",(入力!L24-(入力!L24*(4.57/(1.0868-0.00133*(入力!M24+入力!N24))-4.142)*100)/100))</f>
        <v/>
      </c>
      <c r="P24" s="79" t="str">
        <f>IF(入力!P24="", IF(K24="","",L24/POWER(K24/100,2)),入力!P24)</f>
        <v/>
      </c>
      <c r="Q24" s="194" t="str">
        <f>IF(入力!Q24="","",入力!Q24)</f>
        <v/>
      </c>
      <c r="R24" s="164" t="str">
        <f>IF(入力!R24="","",入力!R24)</f>
        <v/>
      </c>
      <c r="S24" s="280" t="str">
        <f>IF(入力!S24="","",入力!S24)</f>
        <v/>
      </c>
      <c r="T24" s="205" t="str">
        <f>IF(入力!T24="","",入力!T24)</f>
        <v/>
      </c>
      <c r="U24" s="106" t="str">
        <f>IF(入力!U24="","",入力!U24)</f>
        <v/>
      </c>
      <c r="V24" s="107" t="str">
        <f>IF(入力!V24="","",入力!V24)</f>
        <v/>
      </c>
      <c r="W24" s="208" t="str">
        <f>IF(入力!W24="","",入力!W24)</f>
        <v/>
      </c>
      <c r="X24" s="207" t="str">
        <f>IF(入力!X24="","",入力!X24)</f>
        <v/>
      </c>
      <c r="Y24" s="218" t="str">
        <f>IF(入力!Y24="", IF(入力!W24="",IF(入力!X24="","",入力!X24-入力!Q24),IF(入力!X24="",入力!W24-入力!Q24,IF(入力!W24&gt;入力!X24,入力!W24-入力!Q24,入力!X24-入力!Q24))),入力!Y24)</f>
        <v/>
      </c>
      <c r="Z24" s="218" t="str">
        <f>IF(入力!Z24="","",入力!Z24)</f>
        <v/>
      </c>
      <c r="AA24" s="218" t="str">
        <f>IF(入力!AA24="","",入力!AA24)</f>
        <v/>
      </c>
      <c r="AB24" s="218" t="str">
        <f>IF(入力!AB24="", IF(入力!Z24="",IF(入力!AA24="","",入力!AA24-入力!Q24),IF(入力!AA24="",入力!Z24-入力!Q24,IF(入力!Z24&gt;入力!AA24,入力!Z24-入力!Q24,入力!AA24-入力!Q24))),入力!AB24)</f>
        <v/>
      </c>
      <c r="AC24" s="218" t="str">
        <f>IF(入力!AC24="","",入力!AC24)</f>
        <v/>
      </c>
      <c r="AD24" s="218" t="str">
        <f>IF(入力!AD24="","",入力!AD24)</f>
        <v/>
      </c>
      <c r="AE24" s="218" t="str">
        <f>IF(入力!AE24="", IF(入力!AC24="",IF(入力!AD24="","",入力!AD24-入力!Q24),IF(入力!AD24="",入力!AC24-入力!Q24,IF(入力!AC24&gt;入力!AD24,入力!AC24-入力!Q24,入力!AD24-入力!Q24))),入力!AE24)</f>
        <v/>
      </c>
      <c r="AF24" s="218" t="str">
        <f>IF(入力!AF24="","",入力!AF24)</f>
        <v/>
      </c>
      <c r="AG24" s="218" t="str">
        <f>IF(入力!AG24="","",入力!AG24)</f>
        <v/>
      </c>
      <c r="AH24" s="218" t="str">
        <f>IF(入力!AH24="", IF(入力!AF24="",IF(入力!AG24="","",入力!AG24-入力!Q24),IF(入力!AG24="",入力!AF24-入力!Q24,IF(入力!AF24&gt;入力!AG24,入力!AF24-入力!Q24,入力!AG24-入力!Q24))),入力!AH24)</f>
        <v/>
      </c>
      <c r="AI24" s="214" t="str">
        <f>IF(入力!AI24="","",入力!AI24)</f>
        <v/>
      </c>
      <c r="AJ24" s="126" t="str">
        <f>IF(入力!AJ24="","",入力!AJ24)</f>
        <v/>
      </c>
      <c r="AK24" s="209" t="str">
        <f>IF(入力!AK24="","",入力!AK24)</f>
        <v/>
      </c>
      <c r="AL24" s="212" t="str">
        <f>IF(入力!AL24="","",入力!AL24)</f>
        <v/>
      </c>
      <c r="AM24" s="158" t="str">
        <f>IF(入力!AM24="","",入力!AM24)</f>
        <v/>
      </c>
      <c r="AN24" s="164" t="str">
        <f>IF(入力!AN24="","",入力!AN24)</f>
        <v/>
      </c>
      <c r="AO24" s="158" t="str">
        <f>IF(入力!AO24="","",入力!AO24)</f>
        <v/>
      </c>
      <c r="AP24" s="164" t="str">
        <f>IF(入力!AP24="","",入力!AP24)</f>
        <v/>
      </c>
      <c r="AQ24" s="158" t="str">
        <f>IF(入力!AQ24="","",入力!AQ24)</f>
        <v/>
      </c>
      <c r="AR24" s="164" t="str">
        <f>IF(入力!AR24="","",入力!AR24)</f>
        <v/>
      </c>
      <c r="AS24" s="134" t="str">
        <f>IF(入力!AS24="","",入力!AS24)</f>
        <v/>
      </c>
      <c r="AT24" s="329" t="str">
        <f>IF(入力!AT24="","",入力!AT24)</f>
        <v/>
      </c>
      <c r="AU24" s="128" t="str">
        <f>IF(入力!AU24="","",入力!AU24)</f>
        <v/>
      </c>
      <c r="AV24" s="322" t="str">
        <f>IF(入力!AV24="","",入力!AV24)</f>
        <v/>
      </c>
      <c r="AW24" s="128" t="str">
        <f>IF(入力!AW24="","",入力!AW24)</f>
        <v/>
      </c>
      <c r="AX24" s="324" t="str">
        <f>IF(入力!AX24="","",入力!AX24)</f>
        <v/>
      </c>
    </row>
    <row r="25" spans="1:50">
      <c r="A25" s="95">
        <f>IF(入力!A25="","",入力!A25)</f>
        <v>12</v>
      </c>
      <c r="B25" s="189" t="str">
        <f>IF(入力!B25="","",入力!B25)</f>
        <v/>
      </c>
      <c r="C25" s="189" t="str">
        <f>IF(入力!C25="","",入力!C25)</f>
        <v/>
      </c>
      <c r="D25" s="112" t="str">
        <f>IF(入力!D25="","",入力!D25)</f>
        <v/>
      </c>
      <c r="E25" s="345" t="str">
        <f>IF(入力!E25="", IF(D25="","",DATEDIF(D25,入力!$C$3,"Y")),入力!E25)</f>
        <v/>
      </c>
      <c r="F25" s="345" t="str">
        <f>IF(入力!F25="","",入力!F25)</f>
        <v/>
      </c>
      <c r="G25" s="189" t="str">
        <f>IF(入力!G25="","",入力!G25)</f>
        <v/>
      </c>
      <c r="H25" s="189" t="str">
        <f>IF(入力!H25="","",入力!H25)</f>
        <v/>
      </c>
      <c r="I25" s="345" t="str">
        <f>IF(入力!I25="","",入力!I25)</f>
        <v/>
      </c>
      <c r="J25" s="160" t="str">
        <f>IF(入力!J25="","",入力!J25)</f>
        <v/>
      </c>
      <c r="K25" s="161" t="str">
        <f>IF(入力!K25="","",入力!K25)</f>
        <v/>
      </c>
      <c r="L25" s="79" t="str">
        <f>IF(入力!L25="","",入力!L25)</f>
        <v/>
      </c>
      <c r="M25" s="79" t="str">
        <f>IF(入力!M25="","",入力!M25)</f>
        <v/>
      </c>
      <c r="N25" s="79" t="str">
        <f>IF(入力!N25="","",入力!N25)</f>
        <v/>
      </c>
      <c r="O25" s="79" t="str">
        <f>IF(OR(入力!L25="",入力!M25="",入力!N25=""),"",(入力!L25-(入力!L25*(4.57/(1.0868-0.00133*(入力!M25+入力!N25))-4.142)*100)/100))</f>
        <v/>
      </c>
      <c r="P25" s="79" t="str">
        <f>IF(入力!P25="", IF(K25="","",L25/POWER(K25/100,2)),入力!P25)</f>
        <v/>
      </c>
      <c r="Q25" s="194" t="str">
        <f>IF(入力!Q25="","",入力!Q25)</f>
        <v/>
      </c>
      <c r="R25" s="164" t="str">
        <f>IF(入力!R25="","",入力!R25)</f>
        <v/>
      </c>
      <c r="S25" s="280" t="str">
        <f>IF(入力!S25="","",入力!S25)</f>
        <v/>
      </c>
      <c r="T25" s="205" t="str">
        <f>IF(入力!T25="","",入力!T25)</f>
        <v/>
      </c>
      <c r="U25" s="106" t="str">
        <f>IF(入力!U25="","",入力!U25)</f>
        <v/>
      </c>
      <c r="V25" s="107" t="str">
        <f>IF(入力!V25="","",入力!V25)</f>
        <v/>
      </c>
      <c r="W25" s="208" t="str">
        <f>IF(入力!W25="","",入力!W25)</f>
        <v/>
      </c>
      <c r="X25" s="207" t="str">
        <f>IF(入力!X25="","",入力!X25)</f>
        <v/>
      </c>
      <c r="Y25" s="218" t="str">
        <f>IF(入力!Y25="", IF(入力!W25="",IF(入力!X25="","",入力!X25-入力!Q25),IF(入力!X25="",入力!W25-入力!Q25,IF(入力!W25&gt;入力!X25,入力!W25-入力!Q25,入力!X25-入力!Q25))),入力!Y25)</f>
        <v/>
      </c>
      <c r="Z25" s="218" t="str">
        <f>IF(入力!Z25="","",入力!Z25)</f>
        <v/>
      </c>
      <c r="AA25" s="218" t="str">
        <f>IF(入力!AA25="","",入力!AA25)</f>
        <v/>
      </c>
      <c r="AB25" s="218" t="str">
        <f>IF(入力!AB25="", IF(入力!Z25="",IF(入力!AA25="","",入力!AA25-入力!Q25),IF(入力!AA25="",入力!Z25-入力!Q25,IF(入力!Z25&gt;入力!AA25,入力!Z25-入力!Q25,入力!AA25-入力!Q25))),入力!AB25)</f>
        <v/>
      </c>
      <c r="AC25" s="218" t="str">
        <f>IF(入力!AC25="","",入力!AC25)</f>
        <v/>
      </c>
      <c r="AD25" s="218" t="str">
        <f>IF(入力!AD25="","",入力!AD25)</f>
        <v/>
      </c>
      <c r="AE25" s="218" t="str">
        <f>IF(入力!AE25="", IF(入力!AC25="",IF(入力!AD25="","",入力!AD25-入力!Q25),IF(入力!AD25="",入力!AC25-入力!Q25,IF(入力!AC25&gt;入力!AD25,入力!AC25-入力!Q25,入力!AD25-入力!Q25))),入力!AE25)</f>
        <v/>
      </c>
      <c r="AF25" s="218" t="str">
        <f>IF(入力!AF25="","",入力!AF25)</f>
        <v/>
      </c>
      <c r="AG25" s="218" t="str">
        <f>IF(入力!AG25="","",入力!AG25)</f>
        <v/>
      </c>
      <c r="AH25" s="218" t="str">
        <f>IF(入力!AH25="", IF(入力!AF25="",IF(入力!AG25="","",入力!AG25-入力!Q25),IF(入力!AG25="",入力!AF25-入力!Q25,IF(入力!AF25&gt;入力!AG25,入力!AF25-入力!Q25,入力!AG25-入力!Q25))),入力!AH25)</f>
        <v/>
      </c>
      <c r="AI25" s="214" t="str">
        <f>IF(入力!AI25="","",入力!AI25)</f>
        <v/>
      </c>
      <c r="AJ25" s="126" t="str">
        <f>IF(入力!AJ25="","",入力!AJ25)</f>
        <v/>
      </c>
      <c r="AK25" s="209" t="str">
        <f>IF(入力!AK25="","",入力!AK25)</f>
        <v/>
      </c>
      <c r="AL25" s="212" t="str">
        <f>IF(入力!AL25="","",入力!AL25)</f>
        <v/>
      </c>
      <c r="AM25" s="158" t="str">
        <f>IF(入力!AM25="","",入力!AM25)</f>
        <v/>
      </c>
      <c r="AN25" s="164" t="str">
        <f>IF(入力!AN25="","",入力!AN25)</f>
        <v/>
      </c>
      <c r="AO25" s="158" t="str">
        <f>IF(入力!AO25="","",入力!AO25)</f>
        <v/>
      </c>
      <c r="AP25" s="164" t="str">
        <f>IF(入力!AP25="","",入力!AP25)</f>
        <v/>
      </c>
      <c r="AQ25" s="158" t="str">
        <f>IF(入力!AQ25="","",入力!AQ25)</f>
        <v/>
      </c>
      <c r="AR25" s="164" t="str">
        <f>IF(入力!AR25="","",入力!AR25)</f>
        <v/>
      </c>
      <c r="AS25" s="134" t="str">
        <f>IF(入力!AS25="","",入力!AS25)</f>
        <v/>
      </c>
      <c r="AT25" s="329" t="str">
        <f>IF(入力!AT25="","",入力!AT25)</f>
        <v/>
      </c>
      <c r="AU25" s="128" t="str">
        <f>IF(入力!AU25="","",入力!AU25)</f>
        <v/>
      </c>
      <c r="AV25" s="322" t="str">
        <f>IF(入力!AV25="","",入力!AV25)</f>
        <v/>
      </c>
      <c r="AW25" s="128" t="str">
        <f>IF(入力!AW25="","",入力!AW25)</f>
        <v/>
      </c>
      <c r="AX25" s="324" t="str">
        <f>IF(入力!AX25="","",入力!AX25)</f>
        <v/>
      </c>
    </row>
    <row r="26" spans="1:50">
      <c r="A26" s="95">
        <f>IF(入力!A26="","",入力!A26)</f>
        <v>13</v>
      </c>
      <c r="B26" s="189" t="str">
        <f>IF(入力!B26="","",入力!B26)</f>
        <v/>
      </c>
      <c r="C26" s="189" t="str">
        <f>IF(入力!C26="","",入力!C26)</f>
        <v/>
      </c>
      <c r="D26" s="112" t="str">
        <f>IF(入力!D26="","",入力!D26)</f>
        <v/>
      </c>
      <c r="E26" s="345" t="str">
        <f>IF(入力!E26="", IF(D26="","",DATEDIF(D26,入力!$C$3,"Y")),入力!E26)</f>
        <v/>
      </c>
      <c r="F26" s="345" t="str">
        <f>IF(入力!F26="","",入力!F26)</f>
        <v/>
      </c>
      <c r="G26" s="189" t="str">
        <f>IF(入力!G26="","",入力!G26)</f>
        <v/>
      </c>
      <c r="H26" s="189" t="str">
        <f>IF(入力!H26="","",入力!H26)</f>
        <v/>
      </c>
      <c r="I26" s="345" t="str">
        <f>IF(入力!I26="","",入力!I26)</f>
        <v/>
      </c>
      <c r="J26" s="160" t="str">
        <f>IF(入力!J26="","",入力!J26)</f>
        <v/>
      </c>
      <c r="K26" s="161" t="str">
        <f>IF(入力!K26="","",入力!K26)</f>
        <v/>
      </c>
      <c r="L26" s="79" t="str">
        <f>IF(入力!L26="","",入力!L26)</f>
        <v/>
      </c>
      <c r="M26" s="79" t="str">
        <f>IF(入力!M26="","",入力!M26)</f>
        <v/>
      </c>
      <c r="N26" s="79" t="str">
        <f>IF(入力!N26="","",入力!N26)</f>
        <v/>
      </c>
      <c r="O26" s="79" t="str">
        <f>IF(OR(入力!L26="",入力!M26="",入力!N26=""),"",(入力!L26-(入力!L26*(4.57/(1.0868-0.00133*(入力!M26+入力!N26))-4.142)*100)/100))</f>
        <v/>
      </c>
      <c r="P26" s="79" t="str">
        <f>IF(入力!P26="", IF(K26="","",L26/POWER(K26/100,2)),入力!P26)</f>
        <v/>
      </c>
      <c r="Q26" s="194" t="str">
        <f>IF(入力!Q26="","",入力!Q26)</f>
        <v/>
      </c>
      <c r="R26" s="164" t="str">
        <f>IF(入力!R26="","",入力!R26)</f>
        <v/>
      </c>
      <c r="S26" s="280" t="str">
        <f>IF(入力!S26="","",入力!S26)</f>
        <v/>
      </c>
      <c r="T26" s="205" t="str">
        <f>IF(入力!T26="","",入力!T26)</f>
        <v/>
      </c>
      <c r="U26" s="106" t="str">
        <f>IF(入力!U26="","",入力!U26)</f>
        <v/>
      </c>
      <c r="V26" s="107" t="str">
        <f>IF(入力!V26="","",入力!V26)</f>
        <v/>
      </c>
      <c r="W26" s="208" t="str">
        <f>IF(入力!W26="","",入力!W26)</f>
        <v/>
      </c>
      <c r="X26" s="207" t="str">
        <f>IF(入力!X26="","",入力!X26)</f>
        <v/>
      </c>
      <c r="Y26" s="218" t="str">
        <f>IF(入力!Y26="", IF(入力!W26="",IF(入力!X26="","",入力!X26-入力!Q26),IF(入力!X26="",入力!W26-入力!Q26,IF(入力!W26&gt;入力!X26,入力!W26-入力!Q26,入力!X26-入力!Q26))),入力!Y26)</f>
        <v/>
      </c>
      <c r="Z26" s="218" t="str">
        <f>IF(入力!Z26="","",入力!Z26)</f>
        <v/>
      </c>
      <c r="AA26" s="218" t="str">
        <f>IF(入力!AA26="","",入力!AA26)</f>
        <v/>
      </c>
      <c r="AB26" s="218" t="str">
        <f>IF(入力!AB26="", IF(入力!Z26="",IF(入力!AA26="","",入力!AA26-入力!Q26),IF(入力!AA26="",入力!Z26-入力!Q26,IF(入力!Z26&gt;入力!AA26,入力!Z26-入力!Q26,入力!AA26-入力!Q26))),入力!AB26)</f>
        <v/>
      </c>
      <c r="AC26" s="218" t="str">
        <f>IF(入力!AC26="","",入力!AC26)</f>
        <v/>
      </c>
      <c r="AD26" s="218" t="str">
        <f>IF(入力!AD26="","",入力!AD26)</f>
        <v/>
      </c>
      <c r="AE26" s="218" t="str">
        <f>IF(入力!AE26="", IF(入力!AC26="",IF(入力!AD26="","",入力!AD26-入力!Q26),IF(入力!AD26="",入力!AC26-入力!Q26,IF(入力!AC26&gt;入力!AD26,入力!AC26-入力!Q26,入力!AD26-入力!Q26))),入力!AE26)</f>
        <v/>
      </c>
      <c r="AF26" s="218" t="str">
        <f>IF(入力!AF26="","",入力!AF26)</f>
        <v/>
      </c>
      <c r="AG26" s="218" t="str">
        <f>IF(入力!AG26="","",入力!AG26)</f>
        <v/>
      </c>
      <c r="AH26" s="218" t="str">
        <f>IF(入力!AH26="", IF(入力!AF26="",IF(入力!AG26="","",入力!AG26-入力!Q26),IF(入力!AG26="",入力!AF26-入力!Q26,IF(入力!AF26&gt;入力!AG26,入力!AF26-入力!Q26,入力!AG26-入力!Q26))),入力!AH26)</f>
        <v/>
      </c>
      <c r="AI26" s="214" t="str">
        <f>IF(入力!AI26="","",入力!AI26)</f>
        <v/>
      </c>
      <c r="AJ26" s="126" t="str">
        <f>IF(入力!AJ26="","",入力!AJ26)</f>
        <v/>
      </c>
      <c r="AK26" s="209" t="str">
        <f>IF(入力!AK26="","",入力!AK26)</f>
        <v/>
      </c>
      <c r="AL26" s="212" t="str">
        <f>IF(入力!AL26="","",入力!AL26)</f>
        <v/>
      </c>
      <c r="AM26" s="158" t="str">
        <f>IF(入力!AM26="","",入力!AM26)</f>
        <v/>
      </c>
      <c r="AN26" s="164" t="str">
        <f>IF(入力!AN26="","",入力!AN26)</f>
        <v/>
      </c>
      <c r="AO26" s="158" t="str">
        <f>IF(入力!AO26="","",入力!AO26)</f>
        <v/>
      </c>
      <c r="AP26" s="164" t="str">
        <f>IF(入力!AP26="","",入力!AP26)</f>
        <v/>
      </c>
      <c r="AQ26" s="158" t="str">
        <f>IF(入力!AQ26="","",入力!AQ26)</f>
        <v/>
      </c>
      <c r="AR26" s="164" t="str">
        <f>IF(入力!AR26="","",入力!AR26)</f>
        <v/>
      </c>
      <c r="AS26" s="134" t="str">
        <f>IF(入力!AS26="","",入力!AS26)</f>
        <v/>
      </c>
      <c r="AT26" s="329" t="str">
        <f>IF(入力!AT26="","",入力!AT26)</f>
        <v/>
      </c>
      <c r="AU26" s="128" t="str">
        <f>IF(入力!AU26="","",入力!AU26)</f>
        <v/>
      </c>
      <c r="AV26" s="322" t="str">
        <f>IF(入力!AV26="","",入力!AV26)</f>
        <v/>
      </c>
      <c r="AW26" s="128" t="str">
        <f>IF(入力!AW26="","",入力!AW26)</f>
        <v/>
      </c>
      <c r="AX26" s="324" t="str">
        <f>IF(入力!AX26="","",入力!AX26)</f>
        <v/>
      </c>
    </row>
    <row r="27" spans="1:50">
      <c r="A27" s="95">
        <f>IF(入力!A27="","",入力!A27)</f>
        <v>14</v>
      </c>
      <c r="B27" s="189" t="str">
        <f>IF(入力!B27="","",入力!B27)</f>
        <v/>
      </c>
      <c r="C27" s="189" t="str">
        <f>IF(入力!C27="","",入力!C27)</f>
        <v/>
      </c>
      <c r="D27" s="112" t="str">
        <f>IF(入力!D27="","",入力!D27)</f>
        <v/>
      </c>
      <c r="E27" s="345" t="str">
        <f>IF(入力!E27="", IF(D27="","",DATEDIF(D27,入力!$C$3,"Y")),入力!E27)</f>
        <v/>
      </c>
      <c r="F27" s="345" t="str">
        <f>IF(入力!F27="","",入力!F27)</f>
        <v/>
      </c>
      <c r="G27" s="189" t="str">
        <f>IF(入力!G27="","",入力!G27)</f>
        <v/>
      </c>
      <c r="H27" s="189" t="str">
        <f>IF(入力!H27="","",入力!H27)</f>
        <v/>
      </c>
      <c r="I27" s="345" t="str">
        <f>IF(入力!I27="","",入力!I27)</f>
        <v/>
      </c>
      <c r="J27" s="160" t="str">
        <f>IF(入力!J27="","",入力!J27)</f>
        <v/>
      </c>
      <c r="K27" s="161" t="str">
        <f>IF(入力!K27="","",入力!K27)</f>
        <v/>
      </c>
      <c r="L27" s="79" t="str">
        <f>IF(入力!L27="","",入力!L27)</f>
        <v/>
      </c>
      <c r="M27" s="79" t="str">
        <f>IF(入力!M27="","",入力!M27)</f>
        <v/>
      </c>
      <c r="N27" s="79" t="str">
        <f>IF(入力!N27="","",入力!N27)</f>
        <v/>
      </c>
      <c r="O27" s="79" t="str">
        <f>IF(OR(入力!L27="",入力!M27="",入力!N27=""),"",(入力!L27-(入力!L27*(4.57/(1.0868-0.00133*(入力!M27+入力!N27))-4.142)*100)/100))</f>
        <v/>
      </c>
      <c r="P27" s="79" t="str">
        <f>IF(入力!P27="", IF(K27="","",L27/POWER(K27/100,2)),入力!P27)</f>
        <v/>
      </c>
      <c r="Q27" s="194" t="str">
        <f>IF(入力!Q27="","",入力!Q27)</f>
        <v/>
      </c>
      <c r="R27" s="164" t="str">
        <f>IF(入力!R27="","",入力!R27)</f>
        <v/>
      </c>
      <c r="S27" s="280" t="str">
        <f>IF(入力!S27="","",入力!S27)</f>
        <v/>
      </c>
      <c r="T27" s="205" t="str">
        <f>IF(入力!T27="","",入力!T27)</f>
        <v/>
      </c>
      <c r="U27" s="106" t="str">
        <f>IF(入力!U27="","",入力!U27)</f>
        <v/>
      </c>
      <c r="V27" s="107" t="str">
        <f>IF(入力!V27="","",入力!V27)</f>
        <v/>
      </c>
      <c r="W27" s="208" t="str">
        <f>IF(入力!W27="","",入力!W27)</f>
        <v/>
      </c>
      <c r="X27" s="207" t="str">
        <f>IF(入力!X27="","",入力!X27)</f>
        <v/>
      </c>
      <c r="Y27" s="218" t="str">
        <f>IF(入力!Y27="", IF(入力!W27="",IF(入力!X27="","",入力!X27-入力!Q27),IF(入力!X27="",入力!W27-入力!Q27,IF(入力!W27&gt;入力!X27,入力!W27-入力!Q27,入力!X27-入力!Q27))),入力!Y27)</f>
        <v/>
      </c>
      <c r="Z27" s="218" t="str">
        <f>IF(入力!Z27="","",入力!Z27)</f>
        <v/>
      </c>
      <c r="AA27" s="218" t="str">
        <f>IF(入力!AA27="","",入力!AA27)</f>
        <v/>
      </c>
      <c r="AB27" s="218" t="str">
        <f>IF(入力!AB27="", IF(入力!Z27="",IF(入力!AA27="","",入力!AA27-入力!Q27),IF(入力!AA27="",入力!Z27-入力!Q27,IF(入力!Z27&gt;入力!AA27,入力!Z27-入力!Q27,入力!AA27-入力!Q27))),入力!AB27)</f>
        <v/>
      </c>
      <c r="AC27" s="218" t="str">
        <f>IF(入力!AC27="","",入力!AC27)</f>
        <v/>
      </c>
      <c r="AD27" s="218" t="str">
        <f>IF(入力!AD27="","",入力!AD27)</f>
        <v/>
      </c>
      <c r="AE27" s="218" t="str">
        <f>IF(入力!AE27="", IF(入力!AC27="",IF(入力!AD27="","",入力!AD27-入力!Q27),IF(入力!AD27="",入力!AC27-入力!Q27,IF(入力!AC27&gt;入力!AD27,入力!AC27-入力!Q27,入力!AD27-入力!Q27))),入力!AE27)</f>
        <v/>
      </c>
      <c r="AF27" s="218" t="str">
        <f>IF(入力!AF27="","",入力!AF27)</f>
        <v/>
      </c>
      <c r="AG27" s="218" t="str">
        <f>IF(入力!AG27="","",入力!AG27)</f>
        <v/>
      </c>
      <c r="AH27" s="218" t="str">
        <f>IF(入力!AH27="", IF(入力!AF27="",IF(入力!AG27="","",入力!AG27-入力!Q27),IF(入力!AG27="",入力!AF27-入力!Q27,IF(入力!AF27&gt;入力!AG27,入力!AF27-入力!Q27,入力!AG27-入力!Q27))),入力!AH27)</f>
        <v/>
      </c>
      <c r="AI27" s="214" t="str">
        <f>IF(入力!AI27="","",入力!AI27)</f>
        <v/>
      </c>
      <c r="AJ27" s="126" t="str">
        <f>IF(入力!AJ27="","",入力!AJ27)</f>
        <v/>
      </c>
      <c r="AK27" s="209" t="str">
        <f>IF(入力!AK27="","",入力!AK27)</f>
        <v/>
      </c>
      <c r="AL27" s="212" t="str">
        <f>IF(入力!AL27="","",入力!AL27)</f>
        <v/>
      </c>
      <c r="AM27" s="158" t="str">
        <f>IF(入力!AM27="","",入力!AM27)</f>
        <v/>
      </c>
      <c r="AN27" s="164" t="str">
        <f>IF(入力!AN27="","",入力!AN27)</f>
        <v/>
      </c>
      <c r="AO27" s="158" t="str">
        <f>IF(入力!AO27="","",入力!AO27)</f>
        <v/>
      </c>
      <c r="AP27" s="164" t="str">
        <f>IF(入力!AP27="","",入力!AP27)</f>
        <v/>
      </c>
      <c r="AQ27" s="158" t="str">
        <f>IF(入力!AQ27="","",入力!AQ27)</f>
        <v/>
      </c>
      <c r="AR27" s="164" t="str">
        <f>IF(入力!AR27="","",入力!AR27)</f>
        <v/>
      </c>
      <c r="AS27" s="134" t="str">
        <f>IF(入力!AS27="","",入力!AS27)</f>
        <v/>
      </c>
      <c r="AT27" s="329" t="str">
        <f>IF(入力!AT27="","",入力!AT27)</f>
        <v/>
      </c>
      <c r="AU27" s="128" t="str">
        <f>IF(入力!AU27="","",入力!AU27)</f>
        <v/>
      </c>
      <c r="AV27" s="322" t="str">
        <f>IF(入力!AV27="","",入力!AV27)</f>
        <v/>
      </c>
      <c r="AW27" s="128" t="str">
        <f>IF(入力!AW27="","",入力!AW27)</f>
        <v/>
      </c>
      <c r="AX27" s="324" t="str">
        <f>IF(入力!AX27="","",入力!AX27)</f>
        <v/>
      </c>
    </row>
    <row r="28" spans="1:50">
      <c r="A28" s="95">
        <f>IF(入力!A28="","",入力!A28)</f>
        <v>15</v>
      </c>
      <c r="B28" s="189" t="str">
        <f>IF(入力!B28="","",入力!B28)</f>
        <v/>
      </c>
      <c r="C28" s="189" t="str">
        <f>IF(入力!C28="","",入力!C28)</f>
        <v/>
      </c>
      <c r="D28" s="112" t="str">
        <f>IF(入力!D28="","",入力!D28)</f>
        <v/>
      </c>
      <c r="E28" s="345" t="str">
        <f>IF(入力!E28="", IF(D28="","",DATEDIF(D28,入力!$C$3,"Y")),入力!E28)</f>
        <v/>
      </c>
      <c r="F28" s="345" t="str">
        <f>IF(入力!F28="","",入力!F28)</f>
        <v/>
      </c>
      <c r="G28" s="189" t="str">
        <f>IF(入力!G28="","",入力!G28)</f>
        <v/>
      </c>
      <c r="H28" s="189" t="str">
        <f>IF(入力!H28="","",入力!H28)</f>
        <v/>
      </c>
      <c r="I28" s="345" t="str">
        <f>IF(入力!I28="","",入力!I28)</f>
        <v/>
      </c>
      <c r="J28" s="160" t="str">
        <f>IF(入力!J28="","",入力!J28)</f>
        <v/>
      </c>
      <c r="K28" s="161" t="str">
        <f>IF(入力!K28="","",入力!K28)</f>
        <v/>
      </c>
      <c r="L28" s="79" t="str">
        <f>IF(入力!L28="","",入力!L28)</f>
        <v/>
      </c>
      <c r="M28" s="79" t="str">
        <f>IF(入力!M28="","",入力!M28)</f>
        <v/>
      </c>
      <c r="N28" s="79" t="str">
        <f>IF(入力!N28="","",入力!N28)</f>
        <v/>
      </c>
      <c r="O28" s="79" t="str">
        <f>IF(OR(入力!L28="",入力!M28="",入力!N28=""),"",(入力!L28-(入力!L28*(4.57/(1.0868-0.00133*(入力!M28+入力!N28))-4.142)*100)/100))</f>
        <v/>
      </c>
      <c r="P28" s="79" t="str">
        <f>IF(入力!P28="", IF(K28="","",L28/POWER(K28/100,2)),入力!P28)</f>
        <v/>
      </c>
      <c r="Q28" s="194" t="str">
        <f>IF(入力!Q28="","",入力!Q28)</f>
        <v/>
      </c>
      <c r="R28" s="164" t="str">
        <f>IF(入力!R28="","",入力!R28)</f>
        <v/>
      </c>
      <c r="S28" s="280" t="str">
        <f>IF(入力!S28="","",入力!S28)</f>
        <v/>
      </c>
      <c r="T28" s="205" t="str">
        <f>IF(入力!T28="","",入力!T28)</f>
        <v/>
      </c>
      <c r="U28" s="106" t="str">
        <f>IF(入力!U28="","",入力!U28)</f>
        <v/>
      </c>
      <c r="V28" s="107" t="str">
        <f>IF(入力!V28="","",入力!V28)</f>
        <v/>
      </c>
      <c r="W28" s="208" t="str">
        <f>IF(入力!W28="","",入力!W28)</f>
        <v/>
      </c>
      <c r="X28" s="207" t="str">
        <f>IF(入力!X28="","",入力!X28)</f>
        <v/>
      </c>
      <c r="Y28" s="218" t="str">
        <f>IF(入力!Y28="", IF(入力!W28="",IF(入力!X28="","",入力!X28-入力!Q28),IF(入力!X28="",入力!W28-入力!Q28,IF(入力!W28&gt;入力!X28,入力!W28-入力!Q28,入力!X28-入力!Q28))),入力!Y28)</f>
        <v/>
      </c>
      <c r="Z28" s="218" t="str">
        <f>IF(入力!Z28="","",入力!Z28)</f>
        <v/>
      </c>
      <c r="AA28" s="218" t="str">
        <f>IF(入力!AA28="","",入力!AA28)</f>
        <v/>
      </c>
      <c r="AB28" s="218" t="str">
        <f>IF(入力!AB28="", IF(入力!Z28="",IF(入力!AA28="","",入力!AA28-入力!Q28),IF(入力!AA28="",入力!Z28-入力!Q28,IF(入力!Z28&gt;入力!AA28,入力!Z28-入力!Q28,入力!AA28-入力!Q28))),入力!AB28)</f>
        <v/>
      </c>
      <c r="AC28" s="218" t="str">
        <f>IF(入力!AC28="","",入力!AC28)</f>
        <v/>
      </c>
      <c r="AD28" s="218" t="str">
        <f>IF(入力!AD28="","",入力!AD28)</f>
        <v/>
      </c>
      <c r="AE28" s="218" t="str">
        <f>IF(入力!AE28="", IF(入力!AC28="",IF(入力!AD28="","",入力!AD28-入力!Q28),IF(入力!AD28="",入力!AC28-入力!Q28,IF(入力!AC28&gt;入力!AD28,入力!AC28-入力!Q28,入力!AD28-入力!Q28))),入力!AE28)</f>
        <v/>
      </c>
      <c r="AF28" s="218" t="str">
        <f>IF(入力!AF28="","",入力!AF28)</f>
        <v/>
      </c>
      <c r="AG28" s="218" t="str">
        <f>IF(入力!AG28="","",入力!AG28)</f>
        <v/>
      </c>
      <c r="AH28" s="218" t="str">
        <f>IF(入力!AH28="", IF(入力!AF28="",IF(入力!AG28="","",入力!AG28-入力!Q28),IF(入力!AG28="",入力!AF28-入力!Q28,IF(入力!AF28&gt;入力!AG28,入力!AF28-入力!Q28,入力!AG28-入力!Q28))),入力!AH28)</f>
        <v/>
      </c>
      <c r="AI28" s="214" t="str">
        <f>IF(入力!AI28="","",入力!AI28)</f>
        <v/>
      </c>
      <c r="AJ28" s="126" t="str">
        <f>IF(入力!AJ28="","",入力!AJ28)</f>
        <v/>
      </c>
      <c r="AK28" s="209" t="str">
        <f>IF(入力!AK28="","",入力!AK28)</f>
        <v/>
      </c>
      <c r="AL28" s="212" t="str">
        <f>IF(入力!AL28="","",入力!AL28)</f>
        <v/>
      </c>
      <c r="AM28" s="158" t="str">
        <f>IF(入力!AM28="","",入力!AM28)</f>
        <v/>
      </c>
      <c r="AN28" s="164" t="str">
        <f>IF(入力!AN28="","",入力!AN28)</f>
        <v/>
      </c>
      <c r="AO28" s="158" t="str">
        <f>IF(入力!AO28="","",入力!AO28)</f>
        <v/>
      </c>
      <c r="AP28" s="164" t="str">
        <f>IF(入力!AP28="","",入力!AP28)</f>
        <v/>
      </c>
      <c r="AQ28" s="158" t="str">
        <f>IF(入力!AQ28="","",入力!AQ28)</f>
        <v/>
      </c>
      <c r="AR28" s="164" t="str">
        <f>IF(入力!AR28="","",入力!AR28)</f>
        <v/>
      </c>
      <c r="AS28" s="134" t="str">
        <f>IF(入力!AS28="","",入力!AS28)</f>
        <v/>
      </c>
      <c r="AT28" s="329" t="str">
        <f>IF(入力!AT28="","",入力!AT28)</f>
        <v/>
      </c>
      <c r="AU28" s="128" t="str">
        <f>IF(入力!AU28="","",入力!AU28)</f>
        <v/>
      </c>
      <c r="AV28" s="322" t="str">
        <f>IF(入力!AV28="","",入力!AV28)</f>
        <v/>
      </c>
      <c r="AW28" s="128" t="str">
        <f>IF(入力!AW28="","",入力!AW28)</f>
        <v/>
      </c>
      <c r="AX28" s="324" t="str">
        <f>IF(入力!AX28="","",入力!AX28)</f>
        <v/>
      </c>
    </row>
    <row r="29" spans="1:50">
      <c r="A29" s="95">
        <f>IF(入力!A29="","",入力!A29)</f>
        <v>16</v>
      </c>
      <c r="B29" s="189" t="str">
        <f>IF(入力!B29="","",入力!B29)</f>
        <v/>
      </c>
      <c r="C29" s="189" t="str">
        <f>IF(入力!C29="","",入力!C29)</f>
        <v/>
      </c>
      <c r="D29" s="112" t="str">
        <f>IF(入力!D29="","",入力!D29)</f>
        <v/>
      </c>
      <c r="E29" s="345" t="str">
        <f>IF(入力!E29="", IF(D29="","",DATEDIF(D29,入力!$C$3,"Y")),入力!E29)</f>
        <v/>
      </c>
      <c r="F29" s="345" t="str">
        <f>IF(入力!F29="","",入力!F29)</f>
        <v/>
      </c>
      <c r="G29" s="189" t="str">
        <f>IF(入力!G29="","",入力!G29)</f>
        <v/>
      </c>
      <c r="H29" s="189" t="str">
        <f>IF(入力!H29="","",入力!H29)</f>
        <v/>
      </c>
      <c r="I29" s="345" t="str">
        <f>IF(入力!I29="","",入力!I29)</f>
        <v/>
      </c>
      <c r="J29" s="160" t="str">
        <f>IF(入力!J29="","",入力!J29)</f>
        <v/>
      </c>
      <c r="K29" s="161" t="str">
        <f>IF(入力!K29="","",入力!K29)</f>
        <v/>
      </c>
      <c r="L29" s="79" t="str">
        <f>IF(入力!L29="","",入力!L29)</f>
        <v/>
      </c>
      <c r="M29" s="79" t="str">
        <f>IF(入力!M29="","",入力!M29)</f>
        <v/>
      </c>
      <c r="N29" s="79" t="str">
        <f>IF(入力!N29="","",入力!N29)</f>
        <v/>
      </c>
      <c r="O29" s="79" t="str">
        <f>IF(OR(入力!L29="",入力!M29="",入力!N29=""),"",(入力!L29-(入力!L29*(4.57/(1.0868-0.00133*(入力!M29+入力!N29))-4.142)*100)/100))</f>
        <v/>
      </c>
      <c r="P29" s="79" t="str">
        <f>IF(入力!P29="", IF(K29="","",L29/POWER(K29/100,2)),入力!P29)</f>
        <v/>
      </c>
      <c r="Q29" s="194" t="str">
        <f>IF(入力!Q29="","",入力!Q29)</f>
        <v/>
      </c>
      <c r="R29" s="164" t="str">
        <f>IF(入力!R29="","",入力!R29)</f>
        <v/>
      </c>
      <c r="S29" s="280" t="str">
        <f>IF(入力!S29="","",入力!S29)</f>
        <v/>
      </c>
      <c r="T29" s="205" t="str">
        <f>IF(入力!T29="","",入力!T29)</f>
        <v/>
      </c>
      <c r="U29" s="106" t="str">
        <f>IF(入力!U29="","",入力!U29)</f>
        <v/>
      </c>
      <c r="V29" s="107" t="str">
        <f>IF(入力!V29="","",入力!V29)</f>
        <v/>
      </c>
      <c r="W29" s="208" t="str">
        <f>IF(入力!W29="","",入力!W29)</f>
        <v/>
      </c>
      <c r="X29" s="207" t="str">
        <f>IF(入力!X29="","",入力!X29)</f>
        <v/>
      </c>
      <c r="Y29" s="218" t="str">
        <f>IF(入力!Y29="", IF(入力!W29="",IF(入力!X29="","",入力!X29-入力!Q29),IF(入力!X29="",入力!W29-入力!Q29,IF(入力!W29&gt;入力!X29,入力!W29-入力!Q29,入力!X29-入力!Q29))),入力!Y29)</f>
        <v/>
      </c>
      <c r="Z29" s="218" t="str">
        <f>IF(入力!Z29="","",入力!Z29)</f>
        <v/>
      </c>
      <c r="AA29" s="218" t="str">
        <f>IF(入力!AA29="","",入力!AA29)</f>
        <v/>
      </c>
      <c r="AB29" s="218" t="str">
        <f>IF(入力!AB29="", IF(入力!Z29="",IF(入力!AA29="","",入力!AA29-入力!Q29),IF(入力!AA29="",入力!Z29-入力!Q29,IF(入力!Z29&gt;入力!AA29,入力!Z29-入力!Q29,入力!AA29-入力!Q29))),入力!AB29)</f>
        <v/>
      </c>
      <c r="AC29" s="218" t="str">
        <f>IF(入力!AC29="","",入力!AC29)</f>
        <v/>
      </c>
      <c r="AD29" s="218" t="str">
        <f>IF(入力!AD29="","",入力!AD29)</f>
        <v/>
      </c>
      <c r="AE29" s="218" t="str">
        <f>IF(入力!AE29="", IF(入力!AC29="",IF(入力!AD29="","",入力!AD29-入力!Q29),IF(入力!AD29="",入力!AC29-入力!Q29,IF(入力!AC29&gt;入力!AD29,入力!AC29-入力!Q29,入力!AD29-入力!Q29))),入力!AE29)</f>
        <v/>
      </c>
      <c r="AF29" s="218" t="str">
        <f>IF(入力!AF29="","",入力!AF29)</f>
        <v/>
      </c>
      <c r="AG29" s="218" t="str">
        <f>IF(入力!AG29="","",入力!AG29)</f>
        <v/>
      </c>
      <c r="AH29" s="218" t="str">
        <f>IF(入力!AH29="", IF(入力!AF29="",IF(入力!AG29="","",入力!AG29-入力!Q29),IF(入力!AG29="",入力!AF29-入力!Q29,IF(入力!AF29&gt;入力!AG29,入力!AF29-入力!Q29,入力!AG29-入力!Q29))),入力!AH29)</f>
        <v/>
      </c>
      <c r="AI29" s="214" t="str">
        <f>IF(入力!AI29="","",入力!AI29)</f>
        <v/>
      </c>
      <c r="AJ29" s="126" t="str">
        <f>IF(入力!AJ29="","",入力!AJ29)</f>
        <v/>
      </c>
      <c r="AK29" s="209" t="str">
        <f>IF(入力!AK29="","",入力!AK29)</f>
        <v/>
      </c>
      <c r="AL29" s="212" t="str">
        <f>IF(入力!AL29="","",入力!AL29)</f>
        <v/>
      </c>
      <c r="AM29" s="158" t="str">
        <f>IF(入力!AM29="","",入力!AM29)</f>
        <v/>
      </c>
      <c r="AN29" s="164" t="str">
        <f>IF(入力!AN29="","",入力!AN29)</f>
        <v/>
      </c>
      <c r="AO29" s="158" t="str">
        <f>IF(入力!AO29="","",入力!AO29)</f>
        <v/>
      </c>
      <c r="AP29" s="164" t="str">
        <f>IF(入力!AP29="","",入力!AP29)</f>
        <v/>
      </c>
      <c r="AQ29" s="158" t="str">
        <f>IF(入力!AQ29="","",入力!AQ29)</f>
        <v/>
      </c>
      <c r="AR29" s="164" t="str">
        <f>IF(入力!AR29="","",入力!AR29)</f>
        <v/>
      </c>
      <c r="AS29" s="134" t="str">
        <f>IF(入力!AS29="","",入力!AS29)</f>
        <v/>
      </c>
      <c r="AT29" s="329" t="str">
        <f>IF(入力!AT29="","",入力!AT29)</f>
        <v/>
      </c>
      <c r="AU29" s="128" t="str">
        <f>IF(入力!AU29="","",入力!AU29)</f>
        <v/>
      </c>
      <c r="AV29" s="322" t="str">
        <f>IF(入力!AV29="","",入力!AV29)</f>
        <v/>
      </c>
      <c r="AW29" s="128" t="str">
        <f>IF(入力!AW29="","",入力!AW29)</f>
        <v/>
      </c>
      <c r="AX29" s="324" t="str">
        <f>IF(入力!AX29="","",入力!AX29)</f>
        <v/>
      </c>
    </row>
    <row r="30" spans="1:50">
      <c r="A30" s="95">
        <f>IF(入力!A30="","",入力!A30)</f>
        <v>17</v>
      </c>
      <c r="B30" s="189" t="str">
        <f>IF(入力!B30="","",入力!B30)</f>
        <v/>
      </c>
      <c r="C30" s="189" t="str">
        <f>IF(入力!C30="","",入力!C30)</f>
        <v/>
      </c>
      <c r="D30" s="112" t="str">
        <f>IF(入力!D30="","",入力!D30)</f>
        <v/>
      </c>
      <c r="E30" s="345" t="str">
        <f>IF(入力!E30="", IF(D30="","",DATEDIF(D30,入力!$C$3,"Y")),入力!E30)</f>
        <v/>
      </c>
      <c r="F30" s="345" t="str">
        <f>IF(入力!F30="","",入力!F30)</f>
        <v/>
      </c>
      <c r="G30" s="189" t="str">
        <f>IF(入力!G30="","",入力!G30)</f>
        <v/>
      </c>
      <c r="H30" s="189" t="str">
        <f>IF(入力!H30="","",入力!H30)</f>
        <v/>
      </c>
      <c r="I30" s="345" t="str">
        <f>IF(入力!I30="","",入力!I30)</f>
        <v/>
      </c>
      <c r="J30" s="160" t="str">
        <f>IF(入力!J30="","",入力!J30)</f>
        <v/>
      </c>
      <c r="K30" s="161" t="str">
        <f>IF(入力!K30="","",入力!K30)</f>
        <v/>
      </c>
      <c r="L30" s="79" t="str">
        <f>IF(入力!L30="","",入力!L30)</f>
        <v/>
      </c>
      <c r="M30" s="79" t="str">
        <f>IF(入力!M30="","",入力!M30)</f>
        <v/>
      </c>
      <c r="N30" s="79" t="str">
        <f>IF(入力!N30="","",入力!N30)</f>
        <v/>
      </c>
      <c r="O30" s="79" t="str">
        <f>IF(OR(入力!L30="",入力!M30="",入力!N30=""),"",(入力!L30-(入力!L30*(4.57/(1.0868-0.00133*(入力!M30+入力!N30))-4.142)*100)/100))</f>
        <v/>
      </c>
      <c r="P30" s="79" t="str">
        <f>IF(入力!P30="", IF(K30="","",L30/POWER(K30/100,2)),入力!P30)</f>
        <v/>
      </c>
      <c r="Q30" s="194" t="str">
        <f>IF(入力!Q30="","",入力!Q30)</f>
        <v/>
      </c>
      <c r="R30" s="164" t="str">
        <f>IF(入力!R30="","",入力!R30)</f>
        <v/>
      </c>
      <c r="S30" s="280" t="str">
        <f>IF(入力!S30="","",入力!S30)</f>
        <v/>
      </c>
      <c r="T30" s="205" t="str">
        <f>IF(入力!T30="","",入力!T30)</f>
        <v/>
      </c>
      <c r="U30" s="106" t="str">
        <f>IF(入力!U30="","",入力!U30)</f>
        <v/>
      </c>
      <c r="V30" s="107" t="str">
        <f>IF(入力!V30="","",入力!V30)</f>
        <v/>
      </c>
      <c r="W30" s="208" t="str">
        <f>IF(入力!W30="","",入力!W30)</f>
        <v/>
      </c>
      <c r="X30" s="207" t="str">
        <f>IF(入力!X30="","",入力!X30)</f>
        <v/>
      </c>
      <c r="Y30" s="218" t="str">
        <f>IF(入力!Y30="", IF(入力!W30="",IF(入力!X30="","",入力!X30-入力!Q30),IF(入力!X30="",入力!W30-入力!Q30,IF(入力!W30&gt;入力!X30,入力!W30-入力!Q30,入力!X30-入力!Q30))),入力!Y30)</f>
        <v/>
      </c>
      <c r="Z30" s="218" t="str">
        <f>IF(入力!Z30="","",入力!Z30)</f>
        <v/>
      </c>
      <c r="AA30" s="218" t="str">
        <f>IF(入力!AA30="","",入力!AA30)</f>
        <v/>
      </c>
      <c r="AB30" s="218" t="str">
        <f>IF(入力!AB30="", IF(入力!Z30="",IF(入力!AA30="","",入力!AA30-入力!Q30),IF(入力!AA30="",入力!Z30-入力!Q30,IF(入力!Z30&gt;入力!AA30,入力!Z30-入力!Q30,入力!AA30-入力!Q30))),入力!AB30)</f>
        <v/>
      </c>
      <c r="AC30" s="218" t="str">
        <f>IF(入力!AC30="","",入力!AC30)</f>
        <v/>
      </c>
      <c r="AD30" s="218" t="str">
        <f>IF(入力!AD30="","",入力!AD30)</f>
        <v/>
      </c>
      <c r="AE30" s="218" t="str">
        <f>IF(入力!AE30="", IF(入力!AC30="",IF(入力!AD30="","",入力!AD30-入力!Q30),IF(入力!AD30="",入力!AC30-入力!Q30,IF(入力!AC30&gt;入力!AD30,入力!AC30-入力!Q30,入力!AD30-入力!Q30))),入力!AE30)</f>
        <v/>
      </c>
      <c r="AF30" s="218" t="str">
        <f>IF(入力!AF30="","",入力!AF30)</f>
        <v/>
      </c>
      <c r="AG30" s="218" t="str">
        <f>IF(入力!AG30="","",入力!AG30)</f>
        <v/>
      </c>
      <c r="AH30" s="218" t="str">
        <f>IF(入力!AH30="", IF(入力!AF30="",IF(入力!AG30="","",入力!AG30-入力!Q30),IF(入力!AG30="",入力!AF30-入力!Q30,IF(入力!AF30&gt;入力!AG30,入力!AF30-入力!Q30,入力!AG30-入力!Q30))),入力!AH30)</f>
        <v/>
      </c>
      <c r="AI30" s="214" t="str">
        <f>IF(入力!AI30="","",入力!AI30)</f>
        <v/>
      </c>
      <c r="AJ30" s="126" t="str">
        <f>IF(入力!AJ30="","",入力!AJ30)</f>
        <v/>
      </c>
      <c r="AK30" s="209" t="str">
        <f>IF(入力!AK30="","",入力!AK30)</f>
        <v/>
      </c>
      <c r="AL30" s="212" t="str">
        <f>IF(入力!AL30="","",入力!AL30)</f>
        <v/>
      </c>
      <c r="AM30" s="158" t="str">
        <f>IF(入力!AM30="","",入力!AM30)</f>
        <v/>
      </c>
      <c r="AN30" s="164" t="str">
        <f>IF(入力!AN30="","",入力!AN30)</f>
        <v/>
      </c>
      <c r="AO30" s="158" t="str">
        <f>IF(入力!AO30="","",入力!AO30)</f>
        <v/>
      </c>
      <c r="AP30" s="164" t="str">
        <f>IF(入力!AP30="","",入力!AP30)</f>
        <v/>
      </c>
      <c r="AQ30" s="158" t="str">
        <f>IF(入力!AQ30="","",入力!AQ30)</f>
        <v/>
      </c>
      <c r="AR30" s="164" t="str">
        <f>IF(入力!AR30="","",入力!AR30)</f>
        <v/>
      </c>
      <c r="AS30" s="134" t="str">
        <f>IF(入力!AS30="","",入力!AS30)</f>
        <v/>
      </c>
      <c r="AT30" s="329" t="str">
        <f>IF(入力!AT30="","",入力!AT30)</f>
        <v/>
      </c>
      <c r="AU30" s="128" t="str">
        <f>IF(入力!AU30="","",入力!AU30)</f>
        <v/>
      </c>
      <c r="AV30" s="322" t="str">
        <f>IF(入力!AV30="","",入力!AV30)</f>
        <v/>
      </c>
      <c r="AW30" s="128" t="str">
        <f>IF(入力!AW30="","",入力!AW30)</f>
        <v/>
      </c>
      <c r="AX30" s="324" t="str">
        <f>IF(入力!AX30="","",入力!AX30)</f>
        <v/>
      </c>
    </row>
    <row r="31" spans="1:50">
      <c r="A31" s="95">
        <f>IF(入力!A31="","",入力!A31)</f>
        <v>18</v>
      </c>
      <c r="B31" s="189" t="str">
        <f>IF(入力!B31="","",入力!B31)</f>
        <v/>
      </c>
      <c r="C31" s="189" t="str">
        <f>IF(入力!C31="","",入力!C31)</f>
        <v/>
      </c>
      <c r="D31" s="112" t="str">
        <f>IF(入力!D31="","",入力!D31)</f>
        <v/>
      </c>
      <c r="E31" s="345" t="str">
        <f>IF(入力!E31="", IF(D31="","",DATEDIF(D31,入力!$C$3,"Y")),入力!E31)</f>
        <v/>
      </c>
      <c r="F31" s="345" t="str">
        <f>IF(入力!F31="","",入力!F31)</f>
        <v/>
      </c>
      <c r="G31" s="189" t="str">
        <f>IF(入力!G31="","",入力!G31)</f>
        <v/>
      </c>
      <c r="H31" s="189" t="str">
        <f>IF(入力!H31="","",入力!H31)</f>
        <v/>
      </c>
      <c r="I31" s="345" t="str">
        <f>IF(入力!I31="","",入力!I31)</f>
        <v/>
      </c>
      <c r="J31" s="160" t="str">
        <f>IF(入力!J31="","",入力!J31)</f>
        <v/>
      </c>
      <c r="K31" s="161" t="str">
        <f>IF(入力!K31="","",入力!K31)</f>
        <v/>
      </c>
      <c r="L31" s="79" t="str">
        <f>IF(入力!L31="","",入力!L31)</f>
        <v/>
      </c>
      <c r="M31" s="79" t="str">
        <f>IF(入力!M31="","",入力!M31)</f>
        <v/>
      </c>
      <c r="N31" s="79" t="str">
        <f>IF(入力!N31="","",入力!N31)</f>
        <v/>
      </c>
      <c r="O31" s="79" t="str">
        <f>IF(OR(入力!L31="",入力!M31="",入力!N31=""),"",(入力!L31-(入力!L31*(4.57/(1.0868-0.00133*(入力!M31+入力!N31))-4.142)*100)/100))</f>
        <v/>
      </c>
      <c r="P31" s="79" t="str">
        <f>IF(入力!P31="", IF(K31="","",L31/POWER(K31/100,2)),入力!P31)</f>
        <v/>
      </c>
      <c r="Q31" s="194" t="str">
        <f>IF(入力!Q31="","",入力!Q31)</f>
        <v/>
      </c>
      <c r="R31" s="164" t="str">
        <f>IF(入力!R31="","",入力!R31)</f>
        <v/>
      </c>
      <c r="S31" s="280" t="str">
        <f>IF(入力!S31="","",入力!S31)</f>
        <v/>
      </c>
      <c r="T31" s="205" t="str">
        <f>IF(入力!T31="","",入力!T31)</f>
        <v/>
      </c>
      <c r="U31" s="106" t="str">
        <f>IF(入力!U31="","",入力!U31)</f>
        <v/>
      </c>
      <c r="V31" s="107" t="str">
        <f>IF(入力!V31="","",入力!V31)</f>
        <v/>
      </c>
      <c r="W31" s="208" t="str">
        <f>IF(入力!W31="","",入力!W31)</f>
        <v/>
      </c>
      <c r="X31" s="207" t="str">
        <f>IF(入力!X31="","",入力!X31)</f>
        <v/>
      </c>
      <c r="Y31" s="218" t="str">
        <f>IF(入力!Y31="", IF(入力!W31="",IF(入力!X31="","",入力!X31-入力!Q31),IF(入力!X31="",入力!W31-入力!Q31,IF(入力!W31&gt;入力!X31,入力!W31-入力!Q31,入力!X31-入力!Q31))),入力!Y31)</f>
        <v/>
      </c>
      <c r="Z31" s="218" t="str">
        <f>IF(入力!Z31="","",入力!Z31)</f>
        <v/>
      </c>
      <c r="AA31" s="218" t="str">
        <f>IF(入力!AA31="","",入力!AA31)</f>
        <v/>
      </c>
      <c r="AB31" s="218" t="str">
        <f>IF(入力!AB31="", IF(入力!Z31="",IF(入力!AA31="","",入力!AA31-入力!Q31),IF(入力!AA31="",入力!Z31-入力!Q31,IF(入力!Z31&gt;入力!AA31,入力!Z31-入力!Q31,入力!AA31-入力!Q31))),入力!AB31)</f>
        <v/>
      </c>
      <c r="AC31" s="218" t="str">
        <f>IF(入力!AC31="","",入力!AC31)</f>
        <v/>
      </c>
      <c r="AD31" s="218" t="str">
        <f>IF(入力!AD31="","",入力!AD31)</f>
        <v/>
      </c>
      <c r="AE31" s="218" t="str">
        <f>IF(入力!AE31="", IF(入力!AC31="",IF(入力!AD31="","",入力!AD31-入力!Q31),IF(入力!AD31="",入力!AC31-入力!Q31,IF(入力!AC31&gt;入力!AD31,入力!AC31-入力!Q31,入力!AD31-入力!Q31))),入力!AE31)</f>
        <v/>
      </c>
      <c r="AF31" s="218" t="str">
        <f>IF(入力!AF31="","",入力!AF31)</f>
        <v/>
      </c>
      <c r="AG31" s="218" t="str">
        <f>IF(入力!AG31="","",入力!AG31)</f>
        <v/>
      </c>
      <c r="AH31" s="218" t="str">
        <f>IF(入力!AH31="", IF(入力!AF31="",IF(入力!AG31="","",入力!AG31-入力!Q31),IF(入力!AG31="",入力!AF31-入力!Q31,IF(入力!AF31&gt;入力!AG31,入力!AF31-入力!Q31,入力!AG31-入力!Q31))),入力!AH31)</f>
        <v/>
      </c>
      <c r="AI31" s="214" t="str">
        <f>IF(入力!AI31="","",入力!AI31)</f>
        <v/>
      </c>
      <c r="AJ31" s="126" t="str">
        <f>IF(入力!AJ31="","",入力!AJ31)</f>
        <v/>
      </c>
      <c r="AK31" s="209" t="str">
        <f>IF(入力!AK31="","",入力!AK31)</f>
        <v/>
      </c>
      <c r="AL31" s="212" t="str">
        <f>IF(入力!AL31="","",入力!AL31)</f>
        <v/>
      </c>
      <c r="AM31" s="158" t="str">
        <f>IF(入力!AM31="","",入力!AM31)</f>
        <v/>
      </c>
      <c r="AN31" s="164" t="str">
        <f>IF(入力!AN31="","",入力!AN31)</f>
        <v/>
      </c>
      <c r="AO31" s="158" t="str">
        <f>IF(入力!AO31="","",入力!AO31)</f>
        <v/>
      </c>
      <c r="AP31" s="164" t="str">
        <f>IF(入力!AP31="","",入力!AP31)</f>
        <v/>
      </c>
      <c r="AQ31" s="158" t="str">
        <f>IF(入力!AQ31="","",入力!AQ31)</f>
        <v/>
      </c>
      <c r="AR31" s="164" t="str">
        <f>IF(入力!AR31="","",入力!AR31)</f>
        <v/>
      </c>
      <c r="AS31" s="134" t="str">
        <f>IF(入力!AS31="","",入力!AS31)</f>
        <v/>
      </c>
      <c r="AT31" s="329" t="str">
        <f>IF(入力!AT31="","",入力!AT31)</f>
        <v/>
      </c>
      <c r="AU31" s="128" t="str">
        <f>IF(入力!AU31="","",入力!AU31)</f>
        <v/>
      </c>
      <c r="AV31" s="322" t="str">
        <f>IF(入力!AV31="","",入力!AV31)</f>
        <v/>
      </c>
      <c r="AW31" s="128" t="str">
        <f>IF(入力!AW31="","",入力!AW31)</f>
        <v/>
      </c>
      <c r="AX31" s="324" t="str">
        <f>IF(入力!AX31="","",入力!AX31)</f>
        <v/>
      </c>
    </row>
    <row r="32" spans="1:50">
      <c r="A32" s="95">
        <f>IF(入力!A32="","",入力!A32)</f>
        <v>19</v>
      </c>
      <c r="B32" s="189" t="str">
        <f>IF(入力!B32="","",入力!B32)</f>
        <v/>
      </c>
      <c r="C32" s="189" t="str">
        <f>IF(入力!C32="","",入力!C32)</f>
        <v/>
      </c>
      <c r="D32" s="112" t="str">
        <f>IF(入力!D32="","",入力!D32)</f>
        <v/>
      </c>
      <c r="E32" s="345" t="str">
        <f>IF(入力!E32="", IF(D32="","",DATEDIF(D32,入力!$C$3,"Y")),入力!E32)</f>
        <v/>
      </c>
      <c r="F32" s="345" t="str">
        <f>IF(入力!F32="","",入力!F32)</f>
        <v/>
      </c>
      <c r="G32" s="189" t="str">
        <f>IF(入力!G32="","",入力!G32)</f>
        <v/>
      </c>
      <c r="H32" s="189" t="str">
        <f>IF(入力!H32="","",入力!H32)</f>
        <v/>
      </c>
      <c r="I32" s="345" t="str">
        <f>IF(入力!I32="","",入力!I32)</f>
        <v/>
      </c>
      <c r="J32" s="160" t="str">
        <f>IF(入力!J32="","",入力!J32)</f>
        <v/>
      </c>
      <c r="K32" s="161" t="str">
        <f>IF(入力!K32="","",入力!K32)</f>
        <v/>
      </c>
      <c r="L32" s="79" t="str">
        <f>IF(入力!L32="","",入力!L32)</f>
        <v/>
      </c>
      <c r="M32" s="79" t="str">
        <f>IF(入力!M32="","",入力!M32)</f>
        <v/>
      </c>
      <c r="N32" s="79" t="str">
        <f>IF(入力!N32="","",入力!N32)</f>
        <v/>
      </c>
      <c r="O32" s="79" t="str">
        <f>IF(OR(入力!L32="",入力!M32="",入力!N32=""),"",(入力!L32-(入力!L32*(4.57/(1.0868-0.00133*(入力!M32+入力!N32))-4.142)*100)/100))</f>
        <v/>
      </c>
      <c r="P32" s="79" t="str">
        <f>IF(入力!P32="", IF(K32="","",L32/POWER(K32/100,2)),入力!P32)</f>
        <v/>
      </c>
      <c r="Q32" s="194" t="str">
        <f>IF(入力!Q32="","",入力!Q32)</f>
        <v/>
      </c>
      <c r="R32" s="164" t="str">
        <f>IF(入力!R32="","",入力!R32)</f>
        <v/>
      </c>
      <c r="S32" s="280" t="str">
        <f>IF(入力!S32="","",入力!S32)</f>
        <v/>
      </c>
      <c r="T32" s="205" t="str">
        <f>IF(入力!T32="","",入力!T32)</f>
        <v/>
      </c>
      <c r="U32" s="106" t="str">
        <f>IF(入力!U32="","",入力!U32)</f>
        <v/>
      </c>
      <c r="V32" s="107" t="str">
        <f>IF(入力!V32="","",入力!V32)</f>
        <v/>
      </c>
      <c r="W32" s="208" t="str">
        <f>IF(入力!W32="","",入力!W32)</f>
        <v/>
      </c>
      <c r="X32" s="207" t="str">
        <f>IF(入力!X32="","",入力!X32)</f>
        <v/>
      </c>
      <c r="Y32" s="218" t="str">
        <f>IF(入力!Y32="", IF(入力!W32="",IF(入力!X32="","",入力!X32-入力!Q32),IF(入力!X32="",入力!W32-入力!Q32,IF(入力!W32&gt;入力!X32,入力!W32-入力!Q32,入力!X32-入力!Q32))),入力!Y32)</f>
        <v/>
      </c>
      <c r="Z32" s="218" t="str">
        <f>IF(入力!Z32="","",入力!Z32)</f>
        <v/>
      </c>
      <c r="AA32" s="218" t="str">
        <f>IF(入力!AA32="","",入力!AA32)</f>
        <v/>
      </c>
      <c r="AB32" s="218" t="str">
        <f>IF(入力!AB32="", IF(入力!Z32="",IF(入力!AA32="","",入力!AA32-入力!Q32),IF(入力!AA32="",入力!Z32-入力!Q32,IF(入力!Z32&gt;入力!AA32,入力!Z32-入力!Q32,入力!AA32-入力!Q32))),入力!AB32)</f>
        <v/>
      </c>
      <c r="AC32" s="218" t="str">
        <f>IF(入力!AC32="","",入力!AC32)</f>
        <v/>
      </c>
      <c r="AD32" s="218" t="str">
        <f>IF(入力!AD32="","",入力!AD32)</f>
        <v/>
      </c>
      <c r="AE32" s="218" t="str">
        <f>IF(入力!AE32="", IF(入力!AC32="",IF(入力!AD32="","",入力!AD32-入力!Q32),IF(入力!AD32="",入力!AC32-入力!Q32,IF(入力!AC32&gt;入力!AD32,入力!AC32-入力!Q32,入力!AD32-入力!Q32))),入力!AE32)</f>
        <v/>
      </c>
      <c r="AF32" s="218" t="str">
        <f>IF(入力!AF32="","",入力!AF32)</f>
        <v/>
      </c>
      <c r="AG32" s="218" t="str">
        <f>IF(入力!AG32="","",入力!AG32)</f>
        <v/>
      </c>
      <c r="AH32" s="218" t="str">
        <f>IF(入力!AH32="", IF(入力!AF32="",IF(入力!AG32="","",入力!AG32-入力!Q32),IF(入力!AG32="",入力!AF32-入力!Q32,IF(入力!AF32&gt;入力!AG32,入力!AF32-入力!Q32,入力!AG32-入力!Q32))),入力!AH32)</f>
        <v/>
      </c>
      <c r="AI32" s="214" t="str">
        <f>IF(入力!AI32="","",入力!AI32)</f>
        <v/>
      </c>
      <c r="AJ32" s="126" t="str">
        <f>IF(入力!AJ32="","",入力!AJ32)</f>
        <v/>
      </c>
      <c r="AK32" s="209" t="str">
        <f>IF(入力!AK32="","",入力!AK32)</f>
        <v/>
      </c>
      <c r="AL32" s="212" t="str">
        <f>IF(入力!AL32="","",入力!AL32)</f>
        <v/>
      </c>
      <c r="AM32" s="158" t="str">
        <f>IF(入力!AM32="","",入力!AM32)</f>
        <v/>
      </c>
      <c r="AN32" s="164" t="str">
        <f>IF(入力!AN32="","",入力!AN32)</f>
        <v/>
      </c>
      <c r="AO32" s="158" t="str">
        <f>IF(入力!AO32="","",入力!AO32)</f>
        <v/>
      </c>
      <c r="AP32" s="164" t="str">
        <f>IF(入力!AP32="","",入力!AP32)</f>
        <v/>
      </c>
      <c r="AQ32" s="158" t="str">
        <f>IF(入力!AQ32="","",入力!AQ32)</f>
        <v/>
      </c>
      <c r="AR32" s="164" t="str">
        <f>IF(入力!AR32="","",入力!AR32)</f>
        <v/>
      </c>
      <c r="AS32" s="134" t="str">
        <f>IF(入力!AS32="","",入力!AS32)</f>
        <v/>
      </c>
      <c r="AT32" s="329" t="str">
        <f>IF(入力!AT32="","",入力!AT32)</f>
        <v/>
      </c>
      <c r="AU32" s="128" t="str">
        <f>IF(入力!AU32="","",入力!AU32)</f>
        <v/>
      </c>
      <c r="AV32" s="322" t="str">
        <f>IF(入力!AV32="","",入力!AV32)</f>
        <v/>
      </c>
      <c r="AW32" s="128" t="str">
        <f>IF(入力!AW32="","",入力!AW32)</f>
        <v/>
      </c>
      <c r="AX32" s="324" t="str">
        <f>IF(入力!AX32="","",入力!AX32)</f>
        <v/>
      </c>
    </row>
    <row r="33" spans="1:50">
      <c r="A33" s="95">
        <f>IF(入力!A33="","",入力!A33)</f>
        <v>20</v>
      </c>
      <c r="B33" s="189" t="str">
        <f>IF(入力!B33="","",入力!B33)</f>
        <v/>
      </c>
      <c r="C33" s="189" t="str">
        <f>IF(入力!C33="","",入力!C33)</f>
        <v/>
      </c>
      <c r="D33" s="112" t="str">
        <f>IF(入力!D33="","",入力!D33)</f>
        <v/>
      </c>
      <c r="E33" s="345" t="str">
        <f>IF(入力!E33="", IF(D33="","",DATEDIF(D33,入力!$C$3,"Y")),入力!E33)</f>
        <v/>
      </c>
      <c r="F33" s="345" t="str">
        <f>IF(入力!F33="","",入力!F33)</f>
        <v/>
      </c>
      <c r="G33" s="189" t="str">
        <f>IF(入力!G33="","",入力!G33)</f>
        <v/>
      </c>
      <c r="H33" s="189" t="str">
        <f>IF(入力!H33="","",入力!H33)</f>
        <v/>
      </c>
      <c r="I33" s="345" t="str">
        <f>IF(入力!I33="","",入力!I33)</f>
        <v/>
      </c>
      <c r="J33" s="160" t="str">
        <f>IF(入力!J33="","",入力!J33)</f>
        <v/>
      </c>
      <c r="K33" s="161" t="str">
        <f>IF(入力!K33="","",入力!K33)</f>
        <v/>
      </c>
      <c r="L33" s="79" t="str">
        <f>IF(入力!L33="","",入力!L33)</f>
        <v/>
      </c>
      <c r="M33" s="79" t="str">
        <f>IF(入力!M33="","",入力!M33)</f>
        <v/>
      </c>
      <c r="N33" s="79" t="str">
        <f>IF(入力!N33="","",入力!N33)</f>
        <v/>
      </c>
      <c r="O33" s="79" t="str">
        <f>IF(OR(入力!L33="",入力!M33="",入力!N33=""),"",(入力!L33-(入力!L33*(4.57/(1.0868-0.00133*(入力!M33+入力!N33))-4.142)*100)/100))</f>
        <v/>
      </c>
      <c r="P33" s="79" t="str">
        <f>IF(入力!P33="", IF(K33="","",L33/POWER(K33/100,2)),入力!P33)</f>
        <v/>
      </c>
      <c r="Q33" s="194" t="str">
        <f>IF(入力!Q33="","",入力!Q33)</f>
        <v/>
      </c>
      <c r="R33" s="164" t="str">
        <f>IF(入力!R33="","",入力!R33)</f>
        <v/>
      </c>
      <c r="S33" s="280" t="str">
        <f>IF(入力!S33="","",入力!S33)</f>
        <v/>
      </c>
      <c r="T33" s="205" t="str">
        <f>IF(入力!T33="","",入力!T33)</f>
        <v/>
      </c>
      <c r="U33" s="106" t="str">
        <f>IF(入力!U33="","",入力!U33)</f>
        <v/>
      </c>
      <c r="V33" s="107" t="str">
        <f>IF(入力!V33="","",入力!V33)</f>
        <v/>
      </c>
      <c r="W33" s="208" t="str">
        <f>IF(入力!W33="","",入力!W33)</f>
        <v/>
      </c>
      <c r="X33" s="207" t="str">
        <f>IF(入力!X33="","",入力!X33)</f>
        <v/>
      </c>
      <c r="Y33" s="218" t="str">
        <f>IF(入力!Y33="", IF(入力!W33="",IF(入力!X33="","",入力!X33-入力!Q33),IF(入力!X33="",入力!W33-入力!Q33,IF(入力!W33&gt;入力!X33,入力!W33-入力!Q33,入力!X33-入力!Q33))),入力!Y33)</f>
        <v/>
      </c>
      <c r="Z33" s="218" t="str">
        <f>IF(入力!Z33="","",入力!Z33)</f>
        <v/>
      </c>
      <c r="AA33" s="218" t="str">
        <f>IF(入力!AA33="","",入力!AA33)</f>
        <v/>
      </c>
      <c r="AB33" s="218" t="str">
        <f>IF(入力!AB33="", IF(入力!Z33="",IF(入力!AA33="","",入力!AA33-入力!Q33),IF(入力!AA33="",入力!Z33-入力!Q33,IF(入力!Z33&gt;入力!AA33,入力!Z33-入力!Q33,入力!AA33-入力!Q33))),入力!AB33)</f>
        <v/>
      </c>
      <c r="AC33" s="218" t="str">
        <f>IF(入力!AC33="","",入力!AC33)</f>
        <v/>
      </c>
      <c r="AD33" s="218" t="str">
        <f>IF(入力!AD33="","",入力!AD33)</f>
        <v/>
      </c>
      <c r="AE33" s="218" t="str">
        <f>IF(入力!AE33="", IF(入力!AC33="",IF(入力!AD33="","",入力!AD33-入力!Q33),IF(入力!AD33="",入力!AC33-入力!Q33,IF(入力!AC33&gt;入力!AD33,入力!AC33-入力!Q33,入力!AD33-入力!Q33))),入力!AE33)</f>
        <v/>
      </c>
      <c r="AF33" s="218" t="str">
        <f>IF(入力!AF33="","",入力!AF33)</f>
        <v/>
      </c>
      <c r="AG33" s="218" t="str">
        <f>IF(入力!AG33="","",入力!AG33)</f>
        <v/>
      </c>
      <c r="AH33" s="218" t="str">
        <f>IF(入力!AH33="", IF(入力!AF33="",IF(入力!AG33="","",入力!AG33-入力!Q33),IF(入力!AG33="",入力!AF33-入力!Q33,IF(入力!AF33&gt;入力!AG33,入力!AF33-入力!Q33,入力!AG33-入力!Q33))),入力!AH33)</f>
        <v/>
      </c>
      <c r="AI33" s="214" t="str">
        <f>IF(入力!AI33="","",入力!AI33)</f>
        <v/>
      </c>
      <c r="AJ33" s="126" t="str">
        <f>IF(入力!AJ33="","",入力!AJ33)</f>
        <v/>
      </c>
      <c r="AK33" s="209" t="str">
        <f>IF(入力!AK33="","",入力!AK33)</f>
        <v/>
      </c>
      <c r="AL33" s="212" t="str">
        <f>IF(入力!AL33="","",入力!AL33)</f>
        <v/>
      </c>
      <c r="AM33" s="158" t="str">
        <f>IF(入力!AM33="","",入力!AM33)</f>
        <v/>
      </c>
      <c r="AN33" s="164" t="str">
        <f>IF(入力!AN33="","",入力!AN33)</f>
        <v/>
      </c>
      <c r="AO33" s="158" t="str">
        <f>IF(入力!AO33="","",入力!AO33)</f>
        <v/>
      </c>
      <c r="AP33" s="164" t="str">
        <f>IF(入力!AP33="","",入力!AP33)</f>
        <v/>
      </c>
      <c r="AQ33" s="158" t="str">
        <f>IF(入力!AQ33="","",入力!AQ33)</f>
        <v/>
      </c>
      <c r="AR33" s="164" t="str">
        <f>IF(入力!AR33="","",入力!AR33)</f>
        <v/>
      </c>
      <c r="AS33" s="134" t="str">
        <f>IF(入力!AS33="","",入力!AS33)</f>
        <v/>
      </c>
      <c r="AT33" s="329" t="str">
        <f>IF(入力!AT33="","",入力!AT33)</f>
        <v/>
      </c>
      <c r="AU33" s="128" t="str">
        <f>IF(入力!AU33="","",入力!AU33)</f>
        <v/>
      </c>
      <c r="AV33" s="322" t="str">
        <f>IF(入力!AV33="","",入力!AV33)</f>
        <v/>
      </c>
      <c r="AW33" s="128" t="str">
        <f>IF(入力!AW33="","",入力!AW33)</f>
        <v/>
      </c>
      <c r="AX33" s="324" t="str">
        <f>IF(入力!AX33="","",入力!AX33)</f>
        <v/>
      </c>
    </row>
    <row r="34" spans="1:50">
      <c r="A34" s="95">
        <f>IF(入力!A34="","",入力!A34)</f>
        <v>21</v>
      </c>
      <c r="B34" s="189" t="str">
        <f>IF(入力!B34="","",入力!B34)</f>
        <v/>
      </c>
      <c r="C34" s="189" t="str">
        <f>IF(入力!C34="","",入力!C34)</f>
        <v/>
      </c>
      <c r="D34" s="112" t="str">
        <f>IF(入力!D34="","",入力!D34)</f>
        <v/>
      </c>
      <c r="E34" s="345" t="str">
        <f>IF(入力!E34="", IF(D34="","",DATEDIF(D34,入力!$C$3,"Y")),入力!E34)</f>
        <v/>
      </c>
      <c r="F34" s="345" t="str">
        <f>IF(入力!F34="","",入力!F34)</f>
        <v/>
      </c>
      <c r="G34" s="189" t="str">
        <f>IF(入力!G34="","",入力!G34)</f>
        <v/>
      </c>
      <c r="H34" s="189" t="str">
        <f>IF(入力!H34="","",入力!H34)</f>
        <v/>
      </c>
      <c r="I34" s="345" t="str">
        <f>IF(入力!I34="","",入力!I34)</f>
        <v/>
      </c>
      <c r="J34" s="160" t="str">
        <f>IF(入力!J34="","",入力!J34)</f>
        <v/>
      </c>
      <c r="K34" s="161" t="str">
        <f>IF(入力!K34="","",入力!K34)</f>
        <v/>
      </c>
      <c r="L34" s="79" t="str">
        <f>IF(入力!L34="","",入力!L34)</f>
        <v/>
      </c>
      <c r="M34" s="79" t="str">
        <f>IF(入力!M34="","",入力!M34)</f>
        <v/>
      </c>
      <c r="N34" s="79" t="str">
        <f>IF(入力!N34="","",入力!N34)</f>
        <v/>
      </c>
      <c r="O34" s="79" t="str">
        <f>IF(OR(入力!L34="",入力!M34="",入力!N34=""),"",(入力!L34-(入力!L34*(4.57/(1.0868-0.00133*(入力!M34+入力!N34))-4.142)*100)/100))</f>
        <v/>
      </c>
      <c r="P34" s="79" t="str">
        <f>IF(入力!P34="", IF(K34="","",L34/POWER(K34/100,2)),入力!P34)</f>
        <v/>
      </c>
      <c r="Q34" s="194" t="str">
        <f>IF(入力!Q34="","",入力!Q34)</f>
        <v/>
      </c>
      <c r="R34" s="164" t="str">
        <f>IF(入力!R34="","",入力!R34)</f>
        <v/>
      </c>
      <c r="S34" s="280" t="str">
        <f>IF(入力!S34="","",入力!S34)</f>
        <v/>
      </c>
      <c r="T34" s="205" t="str">
        <f>IF(入力!T34="","",入力!T34)</f>
        <v/>
      </c>
      <c r="U34" s="106" t="str">
        <f>IF(入力!U34="","",入力!U34)</f>
        <v/>
      </c>
      <c r="V34" s="107" t="str">
        <f>IF(入力!V34="","",入力!V34)</f>
        <v/>
      </c>
      <c r="W34" s="208" t="str">
        <f>IF(入力!W34="","",入力!W34)</f>
        <v/>
      </c>
      <c r="X34" s="207" t="str">
        <f>IF(入力!X34="","",入力!X34)</f>
        <v/>
      </c>
      <c r="Y34" s="218" t="str">
        <f>IF(入力!Y34="", IF(入力!W34="",IF(入力!X34="","",入力!X34-入力!Q34),IF(入力!X34="",入力!W34-入力!Q34,IF(入力!W34&gt;入力!X34,入力!W34-入力!Q34,入力!X34-入力!Q34))),入力!Y34)</f>
        <v/>
      </c>
      <c r="Z34" s="218" t="str">
        <f>IF(入力!Z34="","",入力!Z34)</f>
        <v/>
      </c>
      <c r="AA34" s="218" t="str">
        <f>IF(入力!AA34="","",入力!AA34)</f>
        <v/>
      </c>
      <c r="AB34" s="218" t="str">
        <f>IF(入力!AB34="", IF(入力!Z34="",IF(入力!AA34="","",入力!AA34-入力!Q34),IF(入力!AA34="",入力!Z34-入力!Q34,IF(入力!Z34&gt;入力!AA34,入力!Z34-入力!Q34,入力!AA34-入力!Q34))),入力!AB34)</f>
        <v/>
      </c>
      <c r="AC34" s="218" t="str">
        <f>IF(入力!AC34="","",入力!AC34)</f>
        <v/>
      </c>
      <c r="AD34" s="218" t="str">
        <f>IF(入力!AD34="","",入力!AD34)</f>
        <v/>
      </c>
      <c r="AE34" s="218" t="str">
        <f>IF(入力!AE34="", IF(入力!AC34="",IF(入力!AD34="","",入力!AD34-入力!Q34),IF(入力!AD34="",入力!AC34-入力!Q34,IF(入力!AC34&gt;入力!AD34,入力!AC34-入力!Q34,入力!AD34-入力!Q34))),入力!AE34)</f>
        <v/>
      </c>
      <c r="AF34" s="218" t="str">
        <f>IF(入力!AF34="","",入力!AF34)</f>
        <v/>
      </c>
      <c r="AG34" s="218" t="str">
        <f>IF(入力!AG34="","",入力!AG34)</f>
        <v/>
      </c>
      <c r="AH34" s="218" t="str">
        <f>IF(入力!AH34="", IF(入力!AF34="",IF(入力!AG34="","",入力!AG34-入力!Q34),IF(入力!AG34="",入力!AF34-入力!Q34,IF(入力!AF34&gt;入力!AG34,入力!AF34-入力!Q34,入力!AG34-入力!Q34))),入力!AH34)</f>
        <v/>
      </c>
      <c r="AI34" s="214" t="str">
        <f>IF(入力!AI34="","",入力!AI34)</f>
        <v/>
      </c>
      <c r="AJ34" s="126" t="str">
        <f>IF(入力!AJ34="","",入力!AJ34)</f>
        <v/>
      </c>
      <c r="AK34" s="209" t="str">
        <f>IF(入力!AK34="","",入力!AK34)</f>
        <v/>
      </c>
      <c r="AL34" s="212" t="str">
        <f>IF(入力!AL34="","",入力!AL34)</f>
        <v/>
      </c>
      <c r="AM34" s="158" t="str">
        <f>IF(入力!AM34="","",入力!AM34)</f>
        <v/>
      </c>
      <c r="AN34" s="164" t="str">
        <f>IF(入力!AN34="","",入力!AN34)</f>
        <v/>
      </c>
      <c r="AO34" s="158" t="str">
        <f>IF(入力!AO34="","",入力!AO34)</f>
        <v/>
      </c>
      <c r="AP34" s="164" t="str">
        <f>IF(入力!AP34="","",入力!AP34)</f>
        <v/>
      </c>
      <c r="AQ34" s="158" t="str">
        <f>IF(入力!AQ34="","",入力!AQ34)</f>
        <v/>
      </c>
      <c r="AR34" s="164" t="str">
        <f>IF(入力!AR34="","",入力!AR34)</f>
        <v/>
      </c>
      <c r="AS34" s="134" t="str">
        <f>IF(入力!AS34="","",入力!AS34)</f>
        <v/>
      </c>
      <c r="AT34" s="329" t="str">
        <f>IF(入力!AT34="","",入力!AT34)</f>
        <v/>
      </c>
      <c r="AU34" s="128" t="str">
        <f>IF(入力!AU34="","",入力!AU34)</f>
        <v/>
      </c>
      <c r="AV34" s="322" t="str">
        <f>IF(入力!AV34="","",入力!AV34)</f>
        <v/>
      </c>
      <c r="AW34" s="128" t="str">
        <f>IF(入力!AW34="","",入力!AW34)</f>
        <v/>
      </c>
      <c r="AX34" s="324" t="str">
        <f>IF(入力!AX34="","",入力!AX34)</f>
        <v/>
      </c>
    </row>
    <row r="35" spans="1:50">
      <c r="A35" s="95">
        <f>IF(入力!A35="","",入力!A35)</f>
        <v>22</v>
      </c>
      <c r="B35" s="189" t="str">
        <f>IF(入力!B35="","",入力!B35)</f>
        <v/>
      </c>
      <c r="C35" s="189" t="str">
        <f>IF(入力!C35="","",入力!C35)</f>
        <v/>
      </c>
      <c r="D35" s="112" t="str">
        <f>IF(入力!D35="","",入力!D35)</f>
        <v/>
      </c>
      <c r="E35" s="345" t="str">
        <f>IF(入力!E35="", IF(D35="","",DATEDIF(D35,入力!$C$3,"Y")),入力!E35)</f>
        <v/>
      </c>
      <c r="F35" s="345" t="str">
        <f>IF(入力!F35="","",入力!F35)</f>
        <v/>
      </c>
      <c r="G35" s="189" t="str">
        <f>IF(入力!G35="","",入力!G35)</f>
        <v/>
      </c>
      <c r="H35" s="189" t="str">
        <f>IF(入力!H35="","",入力!H35)</f>
        <v/>
      </c>
      <c r="I35" s="345" t="str">
        <f>IF(入力!I35="","",入力!I35)</f>
        <v/>
      </c>
      <c r="J35" s="160" t="str">
        <f>IF(入力!J35="","",入力!J35)</f>
        <v/>
      </c>
      <c r="K35" s="161" t="str">
        <f>IF(入力!K35="","",入力!K35)</f>
        <v/>
      </c>
      <c r="L35" s="79" t="str">
        <f>IF(入力!L35="","",入力!L35)</f>
        <v/>
      </c>
      <c r="M35" s="79" t="str">
        <f>IF(入力!M35="","",入力!M35)</f>
        <v/>
      </c>
      <c r="N35" s="79" t="str">
        <f>IF(入力!N35="","",入力!N35)</f>
        <v/>
      </c>
      <c r="O35" s="79" t="str">
        <f>IF(OR(入力!L35="",入力!M35="",入力!N35=""),"",(入力!L35-(入力!L35*(4.57/(1.0868-0.00133*(入力!M35+入力!N35))-4.142)*100)/100))</f>
        <v/>
      </c>
      <c r="P35" s="79" t="str">
        <f>IF(入力!P35="", IF(K35="","",L35/POWER(K35/100,2)),入力!P35)</f>
        <v/>
      </c>
      <c r="Q35" s="194" t="str">
        <f>IF(入力!Q35="","",入力!Q35)</f>
        <v/>
      </c>
      <c r="R35" s="164" t="str">
        <f>IF(入力!R35="","",入力!R35)</f>
        <v/>
      </c>
      <c r="S35" s="280" t="str">
        <f>IF(入力!S35="","",入力!S35)</f>
        <v/>
      </c>
      <c r="T35" s="205" t="str">
        <f>IF(入力!T35="","",入力!T35)</f>
        <v/>
      </c>
      <c r="U35" s="106" t="str">
        <f>IF(入力!U35="","",入力!U35)</f>
        <v/>
      </c>
      <c r="V35" s="107" t="str">
        <f>IF(入力!V35="","",入力!V35)</f>
        <v/>
      </c>
      <c r="W35" s="208" t="str">
        <f>IF(入力!W35="","",入力!W35)</f>
        <v/>
      </c>
      <c r="X35" s="207" t="str">
        <f>IF(入力!X35="","",入力!X35)</f>
        <v/>
      </c>
      <c r="Y35" s="218" t="str">
        <f>IF(入力!Y35="", IF(入力!W35="",IF(入力!X35="","",入力!X35-入力!Q35),IF(入力!X35="",入力!W35-入力!Q35,IF(入力!W35&gt;入力!X35,入力!W35-入力!Q35,入力!X35-入力!Q35))),入力!Y35)</f>
        <v/>
      </c>
      <c r="Z35" s="218" t="str">
        <f>IF(入力!Z35="","",入力!Z35)</f>
        <v/>
      </c>
      <c r="AA35" s="218" t="str">
        <f>IF(入力!AA35="","",入力!AA35)</f>
        <v/>
      </c>
      <c r="AB35" s="218" t="str">
        <f>IF(入力!AB35="", IF(入力!Z35="",IF(入力!AA35="","",入力!AA35-入力!Q35),IF(入力!AA35="",入力!Z35-入力!Q35,IF(入力!Z35&gt;入力!AA35,入力!Z35-入力!Q35,入力!AA35-入力!Q35))),入力!AB35)</f>
        <v/>
      </c>
      <c r="AC35" s="218" t="str">
        <f>IF(入力!AC35="","",入力!AC35)</f>
        <v/>
      </c>
      <c r="AD35" s="218" t="str">
        <f>IF(入力!AD35="","",入力!AD35)</f>
        <v/>
      </c>
      <c r="AE35" s="218" t="str">
        <f>IF(入力!AE35="", IF(入力!AC35="",IF(入力!AD35="","",入力!AD35-入力!Q35),IF(入力!AD35="",入力!AC35-入力!Q35,IF(入力!AC35&gt;入力!AD35,入力!AC35-入力!Q35,入力!AD35-入力!Q35))),入力!AE35)</f>
        <v/>
      </c>
      <c r="AF35" s="218" t="str">
        <f>IF(入力!AF35="","",入力!AF35)</f>
        <v/>
      </c>
      <c r="AG35" s="218" t="str">
        <f>IF(入力!AG35="","",入力!AG35)</f>
        <v/>
      </c>
      <c r="AH35" s="218" t="str">
        <f>IF(入力!AH35="", IF(入力!AF35="",IF(入力!AG35="","",入力!AG35-入力!Q35),IF(入力!AG35="",入力!AF35-入力!Q35,IF(入力!AF35&gt;入力!AG35,入力!AF35-入力!Q35,入力!AG35-入力!Q35))),入力!AH35)</f>
        <v/>
      </c>
      <c r="AI35" s="214" t="str">
        <f>IF(入力!AI35="","",入力!AI35)</f>
        <v/>
      </c>
      <c r="AJ35" s="126" t="str">
        <f>IF(入力!AJ35="","",入力!AJ35)</f>
        <v/>
      </c>
      <c r="AK35" s="209" t="str">
        <f>IF(入力!AK35="","",入力!AK35)</f>
        <v/>
      </c>
      <c r="AL35" s="212" t="str">
        <f>IF(入力!AL35="","",入力!AL35)</f>
        <v/>
      </c>
      <c r="AM35" s="158" t="str">
        <f>IF(入力!AM35="","",入力!AM35)</f>
        <v/>
      </c>
      <c r="AN35" s="164" t="str">
        <f>IF(入力!AN35="","",入力!AN35)</f>
        <v/>
      </c>
      <c r="AO35" s="158" t="str">
        <f>IF(入力!AO35="","",入力!AO35)</f>
        <v/>
      </c>
      <c r="AP35" s="164" t="str">
        <f>IF(入力!AP35="","",入力!AP35)</f>
        <v/>
      </c>
      <c r="AQ35" s="158" t="str">
        <f>IF(入力!AQ35="","",入力!AQ35)</f>
        <v/>
      </c>
      <c r="AR35" s="164" t="str">
        <f>IF(入力!AR35="","",入力!AR35)</f>
        <v/>
      </c>
      <c r="AS35" s="134" t="str">
        <f>IF(入力!AS35="","",入力!AS35)</f>
        <v/>
      </c>
      <c r="AT35" s="329" t="str">
        <f>IF(入力!AT35="","",入力!AT35)</f>
        <v/>
      </c>
      <c r="AU35" s="128" t="str">
        <f>IF(入力!AU35="","",入力!AU35)</f>
        <v/>
      </c>
      <c r="AV35" s="322" t="str">
        <f>IF(入力!AV35="","",入力!AV35)</f>
        <v/>
      </c>
      <c r="AW35" s="128" t="str">
        <f>IF(入力!AW35="","",入力!AW35)</f>
        <v/>
      </c>
      <c r="AX35" s="324" t="str">
        <f>IF(入力!AX35="","",入力!AX35)</f>
        <v/>
      </c>
    </row>
    <row r="36" spans="1:50">
      <c r="A36" s="95">
        <f>IF(入力!A36="","",入力!A36)</f>
        <v>23</v>
      </c>
      <c r="B36" s="189" t="str">
        <f>IF(入力!B36="","",入力!B36)</f>
        <v/>
      </c>
      <c r="C36" s="189" t="str">
        <f>IF(入力!C36="","",入力!C36)</f>
        <v/>
      </c>
      <c r="D36" s="112" t="str">
        <f>IF(入力!D36="","",入力!D36)</f>
        <v/>
      </c>
      <c r="E36" s="345" t="str">
        <f>IF(入力!E36="", IF(D36="","",DATEDIF(D36,入力!$C$3,"Y")),入力!E36)</f>
        <v/>
      </c>
      <c r="F36" s="345" t="str">
        <f>IF(入力!F36="","",入力!F36)</f>
        <v/>
      </c>
      <c r="G36" s="189" t="str">
        <f>IF(入力!G36="","",入力!G36)</f>
        <v/>
      </c>
      <c r="H36" s="189" t="str">
        <f>IF(入力!H36="","",入力!H36)</f>
        <v/>
      </c>
      <c r="I36" s="345" t="str">
        <f>IF(入力!I36="","",入力!I36)</f>
        <v/>
      </c>
      <c r="J36" s="160" t="str">
        <f>IF(入力!J36="","",入力!J36)</f>
        <v/>
      </c>
      <c r="K36" s="161" t="str">
        <f>IF(入力!K36="","",入力!K36)</f>
        <v/>
      </c>
      <c r="L36" s="79" t="str">
        <f>IF(入力!L36="","",入力!L36)</f>
        <v/>
      </c>
      <c r="M36" s="79" t="str">
        <f>IF(入力!M36="","",入力!M36)</f>
        <v/>
      </c>
      <c r="N36" s="79" t="str">
        <f>IF(入力!N36="","",入力!N36)</f>
        <v/>
      </c>
      <c r="O36" s="79" t="str">
        <f>IF(OR(入力!L36="",入力!M36="",入力!N36=""),"",(入力!L36-(入力!L36*(4.57/(1.0868-0.00133*(入力!M36+入力!N36))-4.142)*100)/100))</f>
        <v/>
      </c>
      <c r="P36" s="79" t="str">
        <f>IF(入力!P36="", IF(K36="","",L36/POWER(K36/100,2)),入力!P36)</f>
        <v/>
      </c>
      <c r="Q36" s="194" t="str">
        <f>IF(入力!Q36="","",入力!Q36)</f>
        <v/>
      </c>
      <c r="R36" s="164" t="str">
        <f>IF(入力!R36="","",入力!R36)</f>
        <v/>
      </c>
      <c r="S36" s="280" t="str">
        <f>IF(入力!S36="","",入力!S36)</f>
        <v/>
      </c>
      <c r="T36" s="205" t="str">
        <f>IF(入力!T36="","",入力!T36)</f>
        <v/>
      </c>
      <c r="U36" s="106" t="str">
        <f>IF(入力!U36="","",入力!U36)</f>
        <v/>
      </c>
      <c r="V36" s="107" t="str">
        <f>IF(入力!V36="","",入力!V36)</f>
        <v/>
      </c>
      <c r="W36" s="208" t="str">
        <f>IF(入力!W36="","",入力!W36)</f>
        <v/>
      </c>
      <c r="X36" s="207" t="str">
        <f>IF(入力!X36="","",入力!X36)</f>
        <v/>
      </c>
      <c r="Y36" s="218" t="str">
        <f>IF(入力!Y36="", IF(入力!W36="",IF(入力!X36="","",入力!X36-入力!Q36),IF(入力!X36="",入力!W36-入力!Q36,IF(入力!W36&gt;入力!X36,入力!W36-入力!Q36,入力!X36-入力!Q36))),入力!Y36)</f>
        <v/>
      </c>
      <c r="Z36" s="218" t="str">
        <f>IF(入力!Z36="","",入力!Z36)</f>
        <v/>
      </c>
      <c r="AA36" s="218" t="str">
        <f>IF(入力!AA36="","",入力!AA36)</f>
        <v/>
      </c>
      <c r="AB36" s="218" t="str">
        <f>IF(入力!AB36="", IF(入力!Z36="",IF(入力!AA36="","",入力!AA36-入力!Q36),IF(入力!AA36="",入力!Z36-入力!Q36,IF(入力!Z36&gt;入力!AA36,入力!Z36-入力!Q36,入力!AA36-入力!Q36))),入力!AB36)</f>
        <v/>
      </c>
      <c r="AC36" s="218" t="str">
        <f>IF(入力!AC36="","",入力!AC36)</f>
        <v/>
      </c>
      <c r="AD36" s="218" t="str">
        <f>IF(入力!AD36="","",入力!AD36)</f>
        <v/>
      </c>
      <c r="AE36" s="218" t="str">
        <f>IF(入力!AE36="", IF(入力!AC36="",IF(入力!AD36="","",入力!AD36-入力!Q36),IF(入力!AD36="",入力!AC36-入力!Q36,IF(入力!AC36&gt;入力!AD36,入力!AC36-入力!Q36,入力!AD36-入力!Q36))),入力!AE36)</f>
        <v/>
      </c>
      <c r="AF36" s="218" t="str">
        <f>IF(入力!AF36="","",入力!AF36)</f>
        <v/>
      </c>
      <c r="AG36" s="218" t="str">
        <f>IF(入力!AG36="","",入力!AG36)</f>
        <v/>
      </c>
      <c r="AH36" s="218" t="str">
        <f>IF(入力!AH36="", IF(入力!AF36="",IF(入力!AG36="","",入力!AG36-入力!Q36),IF(入力!AG36="",入力!AF36-入力!Q36,IF(入力!AF36&gt;入力!AG36,入力!AF36-入力!Q36,入力!AG36-入力!Q36))),入力!AH36)</f>
        <v/>
      </c>
      <c r="AI36" s="214" t="str">
        <f>IF(入力!AI36="","",入力!AI36)</f>
        <v/>
      </c>
      <c r="AJ36" s="126" t="str">
        <f>IF(入力!AJ36="","",入力!AJ36)</f>
        <v/>
      </c>
      <c r="AK36" s="209" t="str">
        <f>IF(入力!AK36="","",入力!AK36)</f>
        <v/>
      </c>
      <c r="AL36" s="212" t="str">
        <f>IF(入力!AL36="","",入力!AL36)</f>
        <v/>
      </c>
      <c r="AM36" s="158" t="str">
        <f>IF(入力!AM36="","",入力!AM36)</f>
        <v/>
      </c>
      <c r="AN36" s="164" t="str">
        <f>IF(入力!AN36="","",入力!AN36)</f>
        <v/>
      </c>
      <c r="AO36" s="158" t="str">
        <f>IF(入力!AO36="","",入力!AO36)</f>
        <v/>
      </c>
      <c r="AP36" s="164" t="str">
        <f>IF(入力!AP36="","",入力!AP36)</f>
        <v/>
      </c>
      <c r="AQ36" s="158" t="str">
        <f>IF(入力!AQ36="","",入力!AQ36)</f>
        <v/>
      </c>
      <c r="AR36" s="164" t="str">
        <f>IF(入力!AR36="","",入力!AR36)</f>
        <v/>
      </c>
      <c r="AS36" s="134" t="str">
        <f>IF(入力!AS36="","",入力!AS36)</f>
        <v/>
      </c>
      <c r="AT36" s="329" t="str">
        <f>IF(入力!AT36="","",入力!AT36)</f>
        <v/>
      </c>
      <c r="AU36" s="128" t="str">
        <f>IF(入力!AU36="","",入力!AU36)</f>
        <v/>
      </c>
      <c r="AV36" s="322" t="str">
        <f>IF(入力!AV36="","",入力!AV36)</f>
        <v/>
      </c>
      <c r="AW36" s="128" t="str">
        <f>IF(入力!AW36="","",入力!AW36)</f>
        <v/>
      </c>
      <c r="AX36" s="324" t="str">
        <f>IF(入力!AX36="","",入力!AX36)</f>
        <v/>
      </c>
    </row>
    <row r="37" spans="1:50">
      <c r="A37" s="95">
        <f>IF(入力!A37="","",入力!A37)</f>
        <v>24</v>
      </c>
      <c r="B37" s="189" t="str">
        <f>IF(入力!B37="","",入力!B37)</f>
        <v/>
      </c>
      <c r="C37" s="189" t="str">
        <f>IF(入力!C37="","",入力!C37)</f>
        <v/>
      </c>
      <c r="D37" s="112" t="str">
        <f>IF(入力!D37="","",入力!D37)</f>
        <v/>
      </c>
      <c r="E37" s="345" t="str">
        <f>IF(入力!E37="", IF(D37="","",DATEDIF(D37,入力!$C$3,"Y")),入力!E37)</f>
        <v/>
      </c>
      <c r="F37" s="345" t="str">
        <f>IF(入力!F37="","",入力!F37)</f>
        <v/>
      </c>
      <c r="G37" s="189" t="str">
        <f>IF(入力!G37="","",入力!G37)</f>
        <v/>
      </c>
      <c r="H37" s="189" t="str">
        <f>IF(入力!H37="","",入力!H37)</f>
        <v/>
      </c>
      <c r="I37" s="345" t="str">
        <f>IF(入力!I37="","",入力!I37)</f>
        <v/>
      </c>
      <c r="J37" s="160" t="str">
        <f>IF(入力!J37="","",入力!J37)</f>
        <v/>
      </c>
      <c r="K37" s="161" t="str">
        <f>IF(入力!K37="","",入力!K37)</f>
        <v/>
      </c>
      <c r="L37" s="79" t="str">
        <f>IF(入力!L37="","",入力!L37)</f>
        <v/>
      </c>
      <c r="M37" s="79" t="str">
        <f>IF(入力!M37="","",入力!M37)</f>
        <v/>
      </c>
      <c r="N37" s="79" t="str">
        <f>IF(入力!N37="","",入力!N37)</f>
        <v/>
      </c>
      <c r="O37" s="79" t="str">
        <f>IF(OR(入力!L37="",入力!M37="",入力!N37=""),"",(入力!L37-(入力!L37*(4.57/(1.0868-0.00133*(入力!M37+入力!N37))-4.142)*100)/100))</f>
        <v/>
      </c>
      <c r="P37" s="79" t="str">
        <f>IF(入力!P37="", IF(K37="","",L37/POWER(K37/100,2)),入力!P37)</f>
        <v/>
      </c>
      <c r="Q37" s="194" t="str">
        <f>IF(入力!Q37="","",入力!Q37)</f>
        <v/>
      </c>
      <c r="R37" s="164" t="str">
        <f>IF(入力!R37="","",入力!R37)</f>
        <v/>
      </c>
      <c r="S37" s="280" t="str">
        <f>IF(入力!S37="","",入力!S37)</f>
        <v/>
      </c>
      <c r="T37" s="205" t="str">
        <f>IF(入力!T37="","",入力!T37)</f>
        <v/>
      </c>
      <c r="U37" s="106" t="str">
        <f>IF(入力!U37="","",入力!U37)</f>
        <v/>
      </c>
      <c r="V37" s="107" t="str">
        <f>IF(入力!V37="","",入力!V37)</f>
        <v/>
      </c>
      <c r="W37" s="208" t="str">
        <f>IF(入力!W37="","",入力!W37)</f>
        <v/>
      </c>
      <c r="X37" s="207" t="str">
        <f>IF(入力!X37="","",入力!X37)</f>
        <v/>
      </c>
      <c r="Y37" s="218" t="str">
        <f>IF(入力!Y37="", IF(入力!W37="",IF(入力!X37="","",入力!X37-入力!Q37),IF(入力!X37="",入力!W37-入力!Q37,IF(入力!W37&gt;入力!X37,入力!W37-入力!Q37,入力!X37-入力!Q37))),入力!Y37)</f>
        <v/>
      </c>
      <c r="Z37" s="218" t="str">
        <f>IF(入力!Z37="","",入力!Z37)</f>
        <v/>
      </c>
      <c r="AA37" s="218" t="str">
        <f>IF(入力!AA37="","",入力!AA37)</f>
        <v/>
      </c>
      <c r="AB37" s="218" t="str">
        <f>IF(入力!AB37="", IF(入力!Z37="",IF(入力!AA37="","",入力!AA37-入力!Q37),IF(入力!AA37="",入力!Z37-入力!Q37,IF(入力!Z37&gt;入力!AA37,入力!Z37-入力!Q37,入力!AA37-入力!Q37))),入力!AB37)</f>
        <v/>
      </c>
      <c r="AC37" s="218" t="str">
        <f>IF(入力!AC37="","",入力!AC37)</f>
        <v/>
      </c>
      <c r="AD37" s="218" t="str">
        <f>IF(入力!AD37="","",入力!AD37)</f>
        <v/>
      </c>
      <c r="AE37" s="218" t="str">
        <f>IF(入力!AE37="", IF(入力!AC37="",IF(入力!AD37="","",入力!AD37-入力!Q37),IF(入力!AD37="",入力!AC37-入力!Q37,IF(入力!AC37&gt;入力!AD37,入力!AC37-入力!Q37,入力!AD37-入力!Q37))),入力!AE37)</f>
        <v/>
      </c>
      <c r="AF37" s="218" t="str">
        <f>IF(入力!AF37="","",入力!AF37)</f>
        <v/>
      </c>
      <c r="AG37" s="218" t="str">
        <f>IF(入力!AG37="","",入力!AG37)</f>
        <v/>
      </c>
      <c r="AH37" s="218" t="str">
        <f>IF(入力!AH37="", IF(入力!AF37="",IF(入力!AG37="","",入力!AG37-入力!Q37),IF(入力!AG37="",入力!AF37-入力!Q37,IF(入力!AF37&gt;入力!AG37,入力!AF37-入力!Q37,入力!AG37-入力!Q37))),入力!AH37)</f>
        <v/>
      </c>
      <c r="AI37" s="214" t="str">
        <f>IF(入力!AI37="","",入力!AI37)</f>
        <v/>
      </c>
      <c r="AJ37" s="126" t="str">
        <f>IF(入力!AJ37="","",入力!AJ37)</f>
        <v/>
      </c>
      <c r="AK37" s="209" t="str">
        <f>IF(入力!AK37="","",入力!AK37)</f>
        <v/>
      </c>
      <c r="AL37" s="212" t="str">
        <f>IF(入力!AL37="","",入力!AL37)</f>
        <v/>
      </c>
      <c r="AM37" s="158" t="str">
        <f>IF(入力!AM37="","",入力!AM37)</f>
        <v/>
      </c>
      <c r="AN37" s="164" t="str">
        <f>IF(入力!AN37="","",入力!AN37)</f>
        <v/>
      </c>
      <c r="AO37" s="158" t="str">
        <f>IF(入力!AO37="","",入力!AO37)</f>
        <v/>
      </c>
      <c r="AP37" s="164" t="str">
        <f>IF(入力!AP37="","",入力!AP37)</f>
        <v/>
      </c>
      <c r="AQ37" s="158" t="str">
        <f>IF(入力!AQ37="","",入力!AQ37)</f>
        <v/>
      </c>
      <c r="AR37" s="164" t="str">
        <f>IF(入力!AR37="","",入力!AR37)</f>
        <v/>
      </c>
      <c r="AS37" s="134" t="str">
        <f>IF(入力!AS37="","",入力!AS37)</f>
        <v/>
      </c>
      <c r="AT37" s="329" t="str">
        <f>IF(入力!AT37="","",入力!AT37)</f>
        <v/>
      </c>
      <c r="AU37" s="128" t="str">
        <f>IF(入力!AU37="","",入力!AU37)</f>
        <v/>
      </c>
      <c r="AV37" s="322" t="str">
        <f>IF(入力!AV37="","",入力!AV37)</f>
        <v/>
      </c>
      <c r="AW37" s="128" t="str">
        <f>IF(入力!AW37="","",入力!AW37)</f>
        <v/>
      </c>
      <c r="AX37" s="324" t="str">
        <f>IF(入力!AX37="","",入力!AX37)</f>
        <v/>
      </c>
    </row>
    <row r="38" spans="1:50">
      <c r="A38" s="95">
        <f>IF(入力!A38="","",入力!A38)</f>
        <v>25</v>
      </c>
      <c r="B38" s="189" t="str">
        <f>IF(入力!B38="","",入力!B38)</f>
        <v/>
      </c>
      <c r="C38" s="189" t="str">
        <f>IF(入力!C38="","",入力!C38)</f>
        <v/>
      </c>
      <c r="D38" s="112" t="str">
        <f>IF(入力!D38="","",入力!D38)</f>
        <v/>
      </c>
      <c r="E38" s="345" t="str">
        <f>IF(入力!E38="", IF(D38="","",DATEDIF(D38,入力!$C$3,"Y")),入力!E38)</f>
        <v/>
      </c>
      <c r="F38" s="345" t="str">
        <f>IF(入力!F38="","",入力!F38)</f>
        <v/>
      </c>
      <c r="G38" s="189" t="str">
        <f>IF(入力!G38="","",入力!G38)</f>
        <v/>
      </c>
      <c r="H38" s="189" t="str">
        <f>IF(入力!H38="","",入力!H38)</f>
        <v/>
      </c>
      <c r="I38" s="345" t="str">
        <f>IF(入力!I38="","",入力!I38)</f>
        <v/>
      </c>
      <c r="J38" s="160" t="str">
        <f>IF(入力!J38="","",入力!J38)</f>
        <v/>
      </c>
      <c r="K38" s="161" t="str">
        <f>IF(入力!K38="","",入力!K38)</f>
        <v/>
      </c>
      <c r="L38" s="79" t="str">
        <f>IF(入力!L38="","",入力!L38)</f>
        <v/>
      </c>
      <c r="M38" s="79" t="str">
        <f>IF(入力!M38="","",入力!M38)</f>
        <v/>
      </c>
      <c r="N38" s="79" t="str">
        <f>IF(入力!N38="","",入力!N38)</f>
        <v/>
      </c>
      <c r="O38" s="79" t="str">
        <f>IF(OR(入力!L38="",入力!M38="",入力!N38=""),"",(入力!L38-(入力!L38*(4.57/(1.0868-0.00133*(入力!M38+入力!N38))-4.142)*100)/100))</f>
        <v/>
      </c>
      <c r="P38" s="79" t="str">
        <f>IF(入力!P38="", IF(K38="","",L38/POWER(K38/100,2)),入力!P38)</f>
        <v/>
      </c>
      <c r="Q38" s="194" t="str">
        <f>IF(入力!Q38="","",入力!Q38)</f>
        <v/>
      </c>
      <c r="R38" s="164" t="str">
        <f>IF(入力!R38="","",入力!R38)</f>
        <v/>
      </c>
      <c r="S38" s="280" t="str">
        <f>IF(入力!S38="","",入力!S38)</f>
        <v/>
      </c>
      <c r="T38" s="205" t="str">
        <f>IF(入力!T38="","",入力!T38)</f>
        <v/>
      </c>
      <c r="U38" s="106" t="str">
        <f>IF(入力!U38="","",入力!U38)</f>
        <v/>
      </c>
      <c r="V38" s="107" t="str">
        <f>IF(入力!V38="","",入力!V38)</f>
        <v/>
      </c>
      <c r="W38" s="208" t="str">
        <f>IF(入力!W38="","",入力!W38)</f>
        <v/>
      </c>
      <c r="X38" s="207" t="str">
        <f>IF(入力!X38="","",入力!X38)</f>
        <v/>
      </c>
      <c r="Y38" s="218" t="str">
        <f>IF(入力!Y38="", IF(入力!W38="",IF(入力!X38="","",入力!X38-入力!Q38),IF(入力!X38="",入力!W38-入力!Q38,IF(入力!W38&gt;入力!X38,入力!W38-入力!Q38,入力!X38-入力!Q38))),入力!Y38)</f>
        <v/>
      </c>
      <c r="Z38" s="218" t="str">
        <f>IF(入力!Z38="","",入力!Z38)</f>
        <v/>
      </c>
      <c r="AA38" s="218" t="str">
        <f>IF(入力!AA38="","",入力!AA38)</f>
        <v/>
      </c>
      <c r="AB38" s="218" t="str">
        <f>IF(入力!AB38="", IF(入力!Z38="",IF(入力!AA38="","",入力!AA38-入力!Q38),IF(入力!AA38="",入力!Z38-入力!Q38,IF(入力!Z38&gt;入力!AA38,入力!Z38-入力!Q38,入力!AA38-入力!Q38))),入力!AB38)</f>
        <v/>
      </c>
      <c r="AC38" s="218" t="str">
        <f>IF(入力!AC38="","",入力!AC38)</f>
        <v/>
      </c>
      <c r="AD38" s="218" t="str">
        <f>IF(入力!AD38="","",入力!AD38)</f>
        <v/>
      </c>
      <c r="AE38" s="218" t="str">
        <f>IF(入力!AE38="", IF(入力!AC38="",IF(入力!AD38="","",入力!AD38-入力!Q38),IF(入力!AD38="",入力!AC38-入力!Q38,IF(入力!AC38&gt;入力!AD38,入力!AC38-入力!Q38,入力!AD38-入力!Q38))),入力!AE38)</f>
        <v/>
      </c>
      <c r="AF38" s="218" t="str">
        <f>IF(入力!AF38="","",入力!AF38)</f>
        <v/>
      </c>
      <c r="AG38" s="218" t="str">
        <f>IF(入力!AG38="","",入力!AG38)</f>
        <v/>
      </c>
      <c r="AH38" s="218" t="str">
        <f>IF(入力!AH38="", IF(入力!AF38="",IF(入力!AG38="","",入力!AG38-入力!Q38),IF(入力!AG38="",入力!AF38-入力!Q38,IF(入力!AF38&gt;入力!AG38,入力!AF38-入力!Q38,入力!AG38-入力!Q38))),入力!AH38)</f>
        <v/>
      </c>
      <c r="AI38" s="214" t="str">
        <f>IF(入力!AI38="","",入力!AI38)</f>
        <v/>
      </c>
      <c r="AJ38" s="126" t="str">
        <f>IF(入力!AJ38="","",入力!AJ38)</f>
        <v/>
      </c>
      <c r="AK38" s="209" t="str">
        <f>IF(入力!AK38="","",入力!AK38)</f>
        <v/>
      </c>
      <c r="AL38" s="212" t="str">
        <f>IF(入力!AL38="","",入力!AL38)</f>
        <v/>
      </c>
      <c r="AM38" s="158" t="str">
        <f>IF(入力!AM38="","",入力!AM38)</f>
        <v/>
      </c>
      <c r="AN38" s="164" t="str">
        <f>IF(入力!AN38="","",入力!AN38)</f>
        <v/>
      </c>
      <c r="AO38" s="158" t="str">
        <f>IF(入力!AO38="","",入力!AO38)</f>
        <v/>
      </c>
      <c r="AP38" s="164" t="str">
        <f>IF(入力!AP38="","",入力!AP38)</f>
        <v/>
      </c>
      <c r="AQ38" s="158" t="str">
        <f>IF(入力!AQ38="","",入力!AQ38)</f>
        <v/>
      </c>
      <c r="AR38" s="164" t="str">
        <f>IF(入力!AR38="","",入力!AR38)</f>
        <v/>
      </c>
      <c r="AS38" s="134" t="str">
        <f>IF(入力!AS38="","",入力!AS38)</f>
        <v/>
      </c>
      <c r="AT38" s="329" t="str">
        <f>IF(入力!AT38="","",入力!AT38)</f>
        <v/>
      </c>
      <c r="AU38" s="128" t="str">
        <f>IF(入力!AU38="","",入力!AU38)</f>
        <v/>
      </c>
      <c r="AV38" s="322" t="str">
        <f>IF(入力!AV38="","",入力!AV38)</f>
        <v/>
      </c>
      <c r="AW38" s="128" t="str">
        <f>IF(入力!AW38="","",入力!AW38)</f>
        <v/>
      </c>
      <c r="AX38" s="324" t="str">
        <f>IF(入力!AX38="","",入力!AX38)</f>
        <v/>
      </c>
    </row>
    <row r="39" spans="1:50">
      <c r="A39" s="95">
        <f>IF(入力!A39="","",入力!A39)</f>
        <v>26</v>
      </c>
      <c r="B39" s="189" t="str">
        <f>IF(入力!B39="","",入力!B39)</f>
        <v/>
      </c>
      <c r="C39" s="189" t="str">
        <f>IF(入力!C39="","",入力!C39)</f>
        <v/>
      </c>
      <c r="D39" s="112" t="str">
        <f>IF(入力!D39="","",入力!D39)</f>
        <v/>
      </c>
      <c r="E39" s="345" t="str">
        <f>IF(入力!E39="", IF(D39="","",DATEDIF(D39,入力!$C$3,"Y")),入力!E39)</f>
        <v/>
      </c>
      <c r="F39" s="345" t="str">
        <f>IF(入力!F39="","",入力!F39)</f>
        <v/>
      </c>
      <c r="G39" s="189" t="str">
        <f>IF(入力!G39="","",入力!G39)</f>
        <v/>
      </c>
      <c r="H39" s="189" t="str">
        <f>IF(入力!H39="","",入力!H39)</f>
        <v/>
      </c>
      <c r="I39" s="345" t="str">
        <f>IF(入力!I39="","",入力!I39)</f>
        <v/>
      </c>
      <c r="J39" s="160" t="str">
        <f>IF(入力!J39="","",入力!J39)</f>
        <v/>
      </c>
      <c r="K39" s="161" t="str">
        <f>IF(入力!K39="","",入力!K39)</f>
        <v/>
      </c>
      <c r="L39" s="79" t="str">
        <f>IF(入力!L39="","",入力!L39)</f>
        <v/>
      </c>
      <c r="M39" s="79" t="str">
        <f>IF(入力!M39="","",入力!M39)</f>
        <v/>
      </c>
      <c r="N39" s="79" t="str">
        <f>IF(入力!N39="","",入力!N39)</f>
        <v/>
      </c>
      <c r="O39" s="79" t="str">
        <f>IF(OR(入力!L39="",入力!M39="",入力!N39=""),"",(入力!L39-(入力!L39*(4.57/(1.0868-0.00133*(入力!M39+入力!N39))-4.142)*100)/100))</f>
        <v/>
      </c>
      <c r="P39" s="79" t="str">
        <f>IF(入力!P39="", IF(K39="","",L39/POWER(K39/100,2)),入力!P39)</f>
        <v/>
      </c>
      <c r="Q39" s="194" t="str">
        <f>IF(入力!Q39="","",入力!Q39)</f>
        <v/>
      </c>
      <c r="R39" s="164" t="str">
        <f>IF(入力!R39="","",入力!R39)</f>
        <v/>
      </c>
      <c r="S39" s="280" t="str">
        <f>IF(入力!S39="","",入力!S39)</f>
        <v/>
      </c>
      <c r="T39" s="205" t="str">
        <f>IF(入力!T39="","",入力!T39)</f>
        <v/>
      </c>
      <c r="U39" s="106" t="str">
        <f>IF(入力!U39="","",入力!U39)</f>
        <v/>
      </c>
      <c r="V39" s="107" t="str">
        <f>IF(入力!V39="","",入力!V39)</f>
        <v/>
      </c>
      <c r="W39" s="208" t="str">
        <f>IF(入力!W39="","",入力!W39)</f>
        <v/>
      </c>
      <c r="X39" s="207" t="str">
        <f>IF(入力!X39="","",入力!X39)</f>
        <v/>
      </c>
      <c r="Y39" s="218" t="str">
        <f>IF(入力!Y39="", IF(入力!W39="",IF(入力!X39="","",入力!X39-入力!Q39),IF(入力!X39="",入力!W39-入力!Q39,IF(入力!W39&gt;入力!X39,入力!W39-入力!Q39,入力!X39-入力!Q39))),入力!Y39)</f>
        <v/>
      </c>
      <c r="Z39" s="218" t="str">
        <f>IF(入力!Z39="","",入力!Z39)</f>
        <v/>
      </c>
      <c r="AA39" s="218" t="str">
        <f>IF(入力!AA39="","",入力!AA39)</f>
        <v/>
      </c>
      <c r="AB39" s="218" t="str">
        <f>IF(入力!AB39="", IF(入力!Z39="",IF(入力!AA39="","",入力!AA39-入力!Q39),IF(入力!AA39="",入力!Z39-入力!Q39,IF(入力!Z39&gt;入力!AA39,入力!Z39-入力!Q39,入力!AA39-入力!Q39))),入力!AB39)</f>
        <v/>
      </c>
      <c r="AC39" s="218" t="str">
        <f>IF(入力!AC39="","",入力!AC39)</f>
        <v/>
      </c>
      <c r="AD39" s="218" t="str">
        <f>IF(入力!AD39="","",入力!AD39)</f>
        <v/>
      </c>
      <c r="AE39" s="218" t="str">
        <f>IF(入力!AE39="", IF(入力!AC39="",IF(入力!AD39="","",入力!AD39-入力!Q39),IF(入力!AD39="",入力!AC39-入力!Q39,IF(入力!AC39&gt;入力!AD39,入力!AC39-入力!Q39,入力!AD39-入力!Q39))),入力!AE39)</f>
        <v/>
      </c>
      <c r="AF39" s="218" t="str">
        <f>IF(入力!AF39="","",入力!AF39)</f>
        <v/>
      </c>
      <c r="AG39" s="218" t="str">
        <f>IF(入力!AG39="","",入力!AG39)</f>
        <v/>
      </c>
      <c r="AH39" s="218" t="str">
        <f>IF(入力!AH39="", IF(入力!AF39="",IF(入力!AG39="","",入力!AG39-入力!Q39),IF(入力!AG39="",入力!AF39-入力!Q39,IF(入力!AF39&gt;入力!AG39,入力!AF39-入力!Q39,入力!AG39-入力!Q39))),入力!AH39)</f>
        <v/>
      </c>
      <c r="AI39" s="214" t="str">
        <f>IF(入力!AI39="","",入力!AI39)</f>
        <v/>
      </c>
      <c r="AJ39" s="126" t="str">
        <f>IF(入力!AJ39="","",入力!AJ39)</f>
        <v/>
      </c>
      <c r="AK39" s="209" t="str">
        <f>IF(入力!AK39="","",入力!AK39)</f>
        <v/>
      </c>
      <c r="AL39" s="212" t="str">
        <f>IF(入力!AL39="","",入力!AL39)</f>
        <v/>
      </c>
      <c r="AM39" s="158" t="str">
        <f>IF(入力!AM39="","",入力!AM39)</f>
        <v/>
      </c>
      <c r="AN39" s="164" t="str">
        <f>IF(入力!AN39="","",入力!AN39)</f>
        <v/>
      </c>
      <c r="AO39" s="158" t="str">
        <f>IF(入力!AO39="","",入力!AO39)</f>
        <v/>
      </c>
      <c r="AP39" s="164" t="str">
        <f>IF(入力!AP39="","",入力!AP39)</f>
        <v/>
      </c>
      <c r="AQ39" s="158" t="str">
        <f>IF(入力!AQ39="","",入力!AQ39)</f>
        <v/>
      </c>
      <c r="AR39" s="164" t="str">
        <f>IF(入力!AR39="","",入力!AR39)</f>
        <v/>
      </c>
      <c r="AS39" s="134" t="str">
        <f>IF(入力!AS39="","",入力!AS39)</f>
        <v/>
      </c>
      <c r="AT39" s="329" t="str">
        <f>IF(入力!AT39="","",入力!AT39)</f>
        <v/>
      </c>
      <c r="AU39" s="128" t="str">
        <f>IF(入力!AU39="","",入力!AU39)</f>
        <v/>
      </c>
      <c r="AV39" s="322" t="str">
        <f>IF(入力!AV39="","",入力!AV39)</f>
        <v/>
      </c>
      <c r="AW39" s="128" t="str">
        <f>IF(入力!AW39="","",入力!AW39)</f>
        <v/>
      </c>
      <c r="AX39" s="324" t="str">
        <f>IF(入力!AX39="","",入力!AX39)</f>
        <v/>
      </c>
    </row>
    <row r="40" spans="1:50">
      <c r="A40" s="95">
        <f>IF(入力!A40="","",入力!A40)</f>
        <v>27</v>
      </c>
      <c r="B40" s="189" t="str">
        <f>IF(入力!B40="","",入力!B40)</f>
        <v/>
      </c>
      <c r="C40" s="189" t="str">
        <f>IF(入力!C40="","",入力!C40)</f>
        <v/>
      </c>
      <c r="D40" s="112" t="str">
        <f>IF(入力!D40="","",入力!D40)</f>
        <v/>
      </c>
      <c r="E40" s="345" t="str">
        <f>IF(入力!E40="", IF(D40="","",DATEDIF(D40,入力!$C$3,"Y")),入力!E40)</f>
        <v/>
      </c>
      <c r="F40" s="345" t="str">
        <f>IF(入力!F40="","",入力!F40)</f>
        <v/>
      </c>
      <c r="G40" s="189" t="str">
        <f>IF(入力!G40="","",入力!G40)</f>
        <v/>
      </c>
      <c r="H40" s="189" t="str">
        <f>IF(入力!H40="","",入力!H40)</f>
        <v/>
      </c>
      <c r="I40" s="345" t="str">
        <f>IF(入力!I40="","",入力!I40)</f>
        <v/>
      </c>
      <c r="J40" s="160" t="str">
        <f>IF(入力!J40="","",入力!J40)</f>
        <v/>
      </c>
      <c r="K40" s="161" t="str">
        <f>IF(入力!K40="","",入力!K40)</f>
        <v/>
      </c>
      <c r="L40" s="79" t="str">
        <f>IF(入力!L40="","",入力!L40)</f>
        <v/>
      </c>
      <c r="M40" s="79" t="str">
        <f>IF(入力!M40="","",入力!M40)</f>
        <v/>
      </c>
      <c r="N40" s="79" t="str">
        <f>IF(入力!N40="","",入力!N40)</f>
        <v/>
      </c>
      <c r="O40" s="79" t="str">
        <f>IF(OR(入力!L40="",入力!M40="",入力!N40=""),"",(入力!L40-(入力!L40*(4.57/(1.0868-0.00133*(入力!M40+入力!N40))-4.142)*100)/100))</f>
        <v/>
      </c>
      <c r="P40" s="79" t="str">
        <f>IF(入力!P40="", IF(K40="","",L40/POWER(K40/100,2)),入力!P40)</f>
        <v/>
      </c>
      <c r="Q40" s="194" t="str">
        <f>IF(入力!Q40="","",入力!Q40)</f>
        <v/>
      </c>
      <c r="R40" s="164" t="str">
        <f>IF(入力!R40="","",入力!R40)</f>
        <v/>
      </c>
      <c r="S40" s="280" t="str">
        <f>IF(入力!S40="","",入力!S40)</f>
        <v/>
      </c>
      <c r="T40" s="205" t="str">
        <f>IF(入力!T40="","",入力!T40)</f>
        <v/>
      </c>
      <c r="U40" s="106" t="str">
        <f>IF(入力!U40="","",入力!U40)</f>
        <v/>
      </c>
      <c r="V40" s="107" t="str">
        <f>IF(入力!V40="","",入力!V40)</f>
        <v/>
      </c>
      <c r="W40" s="208" t="str">
        <f>IF(入力!W40="","",入力!W40)</f>
        <v/>
      </c>
      <c r="X40" s="207" t="str">
        <f>IF(入力!X40="","",入力!X40)</f>
        <v/>
      </c>
      <c r="Y40" s="218" t="str">
        <f>IF(入力!Y40="", IF(入力!W40="",IF(入力!X40="","",入力!X40-入力!Q40),IF(入力!X40="",入力!W40-入力!Q40,IF(入力!W40&gt;入力!X40,入力!W40-入力!Q40,入力!X40-入力!Q40))),入力!Y40)</f>
        <v/>
      </c>
      <c r="Z40" s="218" t="str">
        <f>IF(入力!Z40="","",入力!Z40)</f>
        <v/>
      </c>
      <c r="AA40" s="218" t="str">
        <f>IF(入力!AA40="","",入力!AA40)</f>
        <v/>
      </c>
      <c r="AB40" s="218" t="str">
        <f>IF(入力!AB40="", IF(入力!Z40="",IF(入力!AA40="","",入力!AA40-入力!Q40),IF(入力!AA40="",入力!Z40-入力!Q40,IF(入力!Z40&gt;入力!AA40,入力!Z40-入力!Q40,入力!AA40-入力!Q40))),入力!AB40)</f>
        <v/>
      </c>
      <c r="AC40" s="218" t="str">
        <f>IF(入力!AC40="","",入力!AC40)</f>
        <v/>
      </c>
      <c r="AD40" s="218" t="str">
        <f>IF(入力!AD40="","",入力!AD40)</f>
        <v/>
      </c>
      <c r="AE40" s="218" t="str">
        <f>IF(入力!AE40="", IF(入力!AC40="",IF(入力!AD40="","",入力!AD40-入力!Q40),IF(入力!AD40="",入力!AC40-入力!Q40,IF(入力!AC40&gt;入力!AD40,入力!AC40-入力!Q40,入力!AD40-入力!Q40))),入力!AE40)</f>
        <v/>
      </c>
      <c r="AF40" s="218" t="str">
        <f>IF(入力!AF40="","",入力!AF40)</f>
        <v/>
      </c>
      <c r="AG40" s="218" t="str">
        <f>IF(入力!AG40="","",入力!AG40)</f>
        <v/>
      </c>
      <c r="AH40" s="218" t="str">
        <f>IF(入力!AH40="", IF(入力!AF40="",IF(入力!AG40="","",入力!AG40-入力!Q40),IF(入力!AG40="",入力!AF40-入力!Q40,IF(入力!AF40&gt;入力!AG40,入力!AF40-入力!Q40,入力!AG40-入力!Q40))),入力!AH40)</f>
        <v/>
      </c>
      <c r="AI40" s="214" t="str">
        <f>IF(入力!AI40="","",入力!AI40)</f>
        <v/>
      </c>
      <c r="AJ40" s="126" t="str">
        <f>IF(入力!AJ40="","",入力!AJ40)</f>
        <v/>
      </c>
      <c r="AK40" s="209" t="str">
        <f>IF(入力!AK40="","",入力!AK40)</f>
        <v/>
      </c>
      <c r="AL40" s="212" t="str">
        <f>IF(入力!AL40="","",入力!AL40)</f>
        <v/>
      </c>
      <c r="AM40" s="158" t="str">
        <f>IF(入力!AM40="","",入力!AM40)</f>
        <v/>
      </c>
      <c r="AN40" s="164" t="str">
        <f>IF(入力!AN40="","",入力!AN40)</f>
        <v/>
      </c>
      <c r="AO40" s="158" t="str">
        <f>IF(入力!AO40="","",入力!AO40)</f>
        <v/>
      </c>
      <c r="AP40" s="164" t="str">
        <f>IF(入力!AP40="","",入力!AP40)</f>
        <v/>
      </c>
      <c r="AQ40" s="158" t="str">
        <f>IF(入力!AQ40="","",入力!AQ40)</f>
        <v/>
      </c>
      <c r="AR40" s="164" t="str">
        <f>IF(入力!AR40="","",入力!AR40)</f>
        <v/>
      </c>
      <c r="AS40" s="134" t="str">
        <f>IF(入力!AS40="","",入力!AS40)</f>
        <v/>
      </c>
      <c r="AT40" s="329" t="str">
        <f>IF(入力!AT40="","",入力!AT40)</f>
        <v/>
      </c>
      <c r="AU40" s="128" t="str">
        <f>IF(入力!AU40="","",入力!AU40)</f>
        <v/>
      </c>
      <c r="AV40" s="322" t="str">
        <f>IF(入力!AV40="","",入力!AV40)</f>
        <v/>
      </c>
      <c r="AW40" s="128" t="str">
        <f>IF(入力!AW40="","",入力!AW40)</f>
        <v/>
      </c>
      <c r="AX40" s="324" t="str">
        <f>IF(入力!AX40="","",入力!AX40)</f>
        <v/>
      </c>
    </row>
    <row r="41" spans="1:50">
      <c r="A41" s="95">
        <f>IF(入力!A41="","",入力!A41)</f>
        <v>28</v>
      </c>
      <c r="B41" s="189" t="str">
        <f>IF(入力!B41="","",入力!B41)</f>
        <v/>
      </c>
      <c r="C41" s="189" t="str">
        <f>IF(入力!C41="","",入力!C41)</f>
        <v/>
      </c>
      <c r="D41" s="112" t="str">
        <f>IF(入力!D41="","",入力!D41)</f>
        <v/>
      </c>
      <c r="E41" s="345" t="str">
        <f>IF(入力!E41="", IF(D41="","",DATEDIF(D41,入力!$C$3,"Y")),入力!E41)</f>
        <v/>
      </c>
      <c r="F41" s="345" t="str">
        <f>IF(入力!F41="","",入力!F41)</f>
        <v/>
      </c>
      <c r="G41" s="189" t="str">
        <f>IF(入力!G41="","",入力!G41)</f>
        <v/>
      </c>
      <c r="H41" s="189" t="str">
        <f>IF(入力!H41="","",入力!H41)</f>
        <v/>
      </c>
      <c r="I41" s="345" t="str">
        <f>IF(入力!I41="","",入力!I41)</f>
        <v/>
      </c>
      <c r="J41" s="160" t="str">
        <f>IF(入力!J41="","",入力!J41)</f>
        <v/>
      </c>
      <c r="K41" s="161" t="str">
        <f>IF(入力!K41="","",入力!K41)</f>
        <v/>
      </c>
      <c r="L41" s="79" t="str">
        <f>IF(入力!L41="","",入力!L41)</f>
        <v/>
      </c>
      <c r="M41" s="79" t="str">
        <f>IF(入力!M41="","",入力!M41)</f>
        <v/>
      </c>
      <c r="N41" s="79" t="str">
        <f>IF(入力!N41="","",入力!N41)</f>
        <v/>
      </c>
      <c r="O41" s="79" t="str">
        <f>IF(OR(入力!L41="",入力!M41="",入力!N41=""),"",(入力!L41-(入力!L41*(4.57/(1.0868-0.00133*(入力!M41+入力!N41))-4.142)*100)/100))</f>
        <v/>
      </c>
      <c r="P41" s="79" t="str">
        <f>IF(入力!P41="", IF(K41="","",L41/POWER(K41/100,2)),入力!P41)</f>
        <v/>
      </c>
      <c r="Q41" s="194" t="str">
        <f>IF(入力!Q41="","",入力!Q41)</f>
        <v/>
      </c>
      <c r="R41" s="164" t="str">
        <f>IF(入力!R41="","",入力!R41)</f>
        <v/>
      </c>
      <c r="S41" s="280" t="str">
        <f>IF(入力!S41="","",入力!S41)</f>
        <v/>
      </c>
      <c r="T41" s="205" t="str">
        <f>IF(入力!T41="","",入力!T41)</f>
        <v/>
      </c>
      <c r="U41" s="106" t="str">
        <f>IF(入力!U41="","",入力!U41)</f>
        <v/>
      </c>
      <c r="V41" s="107" t="str">
        <f>IF(入力!V41="","",入力!V41)</f>
        <v/>
      </c>
      <c r="W41" s="208" t="str">
        <f>IF(入力!W41="","",入力!W41)</f>
        <v/>
      </c>
      <c r="X41" s="207" t="str">
        <f>IF(入力!X41="","",入力!X41)</f>
        <v/>
      </c>
      <c r="Y41" s="218" t="str">
        <f>IF(入力!Y41="", IF(入力!W41="",IF(入力!X41="","",入力!X41-入力!Q41),IF(入力!X41="",入力!W41-入力!Q41,IF(入力!W41&gt;入力!X41,入力!W41-入力!Q41,入力!X41-入力!Q41))),入力!Y41)</f>
        <v/>
      </c>
      <c r="Z41" s="218" t="str">
        <f>IF(入力!Z41="","",入力!Z41)</f>
        <v/>
      </c>
      <c r="AA41" s="218" t="str">
        <f>IF(入力!AA41="","",入力!AA41)</f>
        <v/>
      </c>
      <c r="AB41" s="218" t="str">
        <f>IF(入力!AB41="", IF(入力!Z41="",IF(入力!AA41="","",入力!AA41-入力!Q41),IF(入力!AA41="",入力!Z41-入力!Q41,IF(入力!Z41&gt;入力!AA41,入力!Z41-入力!Q41,入力!AA41-入力!Q41))),入力!AB41)</f>
        <v/>
      </c>
      <c r="AC41" s="218" t="str">
        <f>IF(入力!AC41="","",入力!AC41)</f>
        <v/>
      </c>
      <c r="AD41" s="218" t="str">
        <f>IF(入力!AD41="","",入力!AD41)</f>
        <v/>
      </c>
      <c r="AE41" s="218" t="str">
        <f>IF(入力!AE41="", IF(入力!AC41="",IF(入力!AD41="","",入力!AD41-入力!Q41),IF(入力!AD41="",入力!AC41-入力!Q41,IF(入力!AC41&gt;入力!AD41,入力!AC41-入力!Q41,入力!AD41-入力!Q41))),入力!AE41)</f>
        <v/>
      </c>
      <c r="AF41" s="218" t="str">
        <f>IF(入力!AF41="","",入力!AF41)</f>
        <v/>
      </c>
      <c r="AG41" s="218" t="str">
        <f>IF(入力!AG41="","",入力!AG41)</f>
        <v/>
      </c>
      <c r="AH41" s="218" t="str">
        <f>IF(入力!AH41="", IF(入力!AF41="",IF(入力!AG41="","",入力!AG41-入力!Q41),IF(入力!AG41="",入力!AF41-入力!Q41,IF(入力!AF41&gt;入力!AG41,入力!AF41-入力!Q41,入力!AG41-入力!Q41))),入力!AH41)</f>
        <v/>
      </c>
      <c r="AI41" s="214" t="str">
        <f>IF(入力!AI41="","",入力!AI41)</f>
        <v/>
      </c>
      <c r="AJ41" s="126" t="str">
        <f>IF(入力!AJ41="","",入力!AJ41)</f>
        <v/>
      </c>
      <c r="AK41" s="209" t="str">
        <f>IF(入力!AK41="","",入力!AK41)</f>
        <v/>
      </c>
      <c r="AL41" s="212" t="str">
        <f>IF(入力!AL41="","",入力!AL41)</f>
        <v/>
      </c>
      <c r="AM41" s="158" t="str">
        <f>IF(入力!AM41="","",入力!AM41)</f>
        <v/>
      </c>
      <c r="AN41" s="164" t="str">
        <f>IF(入力!AN41="","",入力!AN41)</f>
        <v/>
      </c>
      <c r="AO41" s="158" t="str">
        <f>IF(入力!AO41="","",入力!AO41)</f>
        <v/>
      </c>
      <c r="AP41" s="164" t="str">
        <f>IF(入力!AP41="","",入力!AP41)</f>
        <v/>
      </c>
      <c r="AQ41" s="158" t="str">
        <f>IF(入力!AQ41="","",入力!AQ41)</f>
        <v/>
      </c>
      <c r="AR41" s="164" t="str">
        <f>IF(入力!AR41="","",入力!AR41)</f>
        <v/>
      </c>
      <c r="AS41" s="134" t="str">
        <f>IF(入力!AS41="","",入力!AS41)</f>
        <v/>
      </c>
      <c r="AT41" s="329" t="str">
        <f>IF(入力!AT41="","",入力!AT41)</f>
        <v/>
      </c>
      <c r="AU41" s="128" t="str">
        <f>IF(入力!AU41="","",入力!AU41)</f>
        <v/>
      </c>
      <c r="AV41" s="322" t="str">
        <f>IF(入力!AV41="","",入力!AV41)</f>
        <v/>
      </c>
      <c r="AW41" s="128" t="str">
        <f>IF(入力!AW41="","",入力!AW41)</f>
        <v/>
      </c>
      <c r="AX41" s="324" t="str">
        <f>IF(入力!AX41="","",入力!AX41)</f>
        <v/>
      </c>
    </row>
    <row r="42" spans="1:50">
      <c r="A42" s="95">
        <f>IF(入力!A42="","",入力!A42)</f>
        <v>29</v>
      </c>
      <c r="B42" s="189" t="str">
        <f>IF(入力!B42="","",入力!B42)</f>
        <v/>
      </c>
      <c r="C42" s="189" t="str">
        <f>IF(入力!C42="","",入力!C42)</f>
        <v/>
      </c>
      <c r="D42" s="112" t="str">
        <f>IF(入力!D42="","",入力!D42)</f>
        <v/>
      </c>
      <c r="E42" s="345" t="str">
        <f>IF(入力!E42="", IF(D42="","",DATEDIF(D42,入力!$C$3,"Y")),入力!E42)</f>
        <v/>
      </c>
      <c r="F42" s="345" t="str">
        <f>IF(入力!F42="","",入力!F42)</f>
        <v/>
      </c>
      <c r="G42" s="189" t="str">
        <f>IF(入力!G42="","",入力!G42)</f>
        <v/>
      </c>
      <c r="H42" s="189" t="str">
        <f>IF(入力!H42="","",入力!H42)</f>
        <v/>
      </c>
      <c r="I42" s="345" t="str">
        <f>IF(入力!I42="","",入力!I42)</f>
        <v/>
      </c>
      <c r="J42" s="160" t="str">
        <f>IF(入力!J42="","",入力!J42)</f>
        <v/>
      </c>
      <c r="K42" s="161" t="str">
        <f>IF(入力!K42="","",入力!K42)</f>
        <v/>
      </c>
      <c r="L42" s="79" t="str">
        <f>IF(入力!L42="","",入力!L42)</f>
        <v/>
      </c>
      <c r="M42" s="79" t="str">
        <f>IF(入力!M42="","",入力!M42)</f>
        <v/>
      </c>
      <c r="N42" s="79" t="str">
        <f>IF(入力!N42="","",入力!N42)</f>
        <v/>
      </c>
      <c r="O42" s="79" t="str">
        <f>IF(OR(入力!L42="",入力!M42="",入力!N42=""),"",(入力!L42-(入力!L42*(4.57/(1.0868-0.00133*(入力!M42+入力!N42))-4.142)*100)/100))</f>
        <v/>
      </c>
      <c r="P42" s="79" t="str">
        <f>IF(入力!P42="", IF(K42="","",L42/POWER(K42/100,2)),入力!P42)</f>
        <v/>
      </c>
      <c r="Q42" s="194" t="str">
        <f>IF(入力!Q42="","",入力!Q42)</f>
        <v/>
      </c>
      <c r="R42" s="164" t="str">
        <f>IF(入力!R42="","",入力!R42)</f>
        <v/>
      </c>
      <c r="S42" s="280" t="str">
        <f>IF(入力!S42="","",入力!S42)</f>
        <v/>
      </c>
      <c r="T42" s="205" t="str">
        <f>IF(入力!T42="","",入力!T42)</f>
        <v/>
      </c>
      <c r="U42" s="106" t="str">
        <f>IF(入力!U42="","",入力!U42)</f>
        <v/>
      </c>
      <c r="V42" s="107" t="str">
        <f>IF(入力!V42="","",入力!V42)</f>
        <v/>
      </c>
      <c r="W42" s="208" t="str">
        <f>IF(入力!W42="","",入力!W42)</f>
        <v/>
      </c>
      <c r="X42" s="207" t="str">
        <f>IF(入力!X42="","",入力!X42)</f>
        <v/>
      </c>
      <c r="Y42" s="218" t="str">
        <f>IF(入力!Y42="", IF(入力!W42="",IF(入力!X42="","",入力!X42-入力!Q42),IF(入力!X42="",入力!W42-入力!Q42,IF(入力!W42&gt;入力!X42,入力!W42-入力!Q42,入力!X42-入力!Q42))),入力!Y42)</f>
        <v/>
      </c>
      <c r="Z42" s="218" t="str">
        <f>IF(入力!Z42="","",入力!Z42)</f>
        <v/>
      </c>
      <c r="AA42" s="218" t="str">
        <f>IF(入力!AA42="","",入力!AA42)</f>
        <v/>
      </c>
      <c r="AB42" s="218" t="str">
        <f>IF(入力!AB42="", IF(入力!Z42="",IF(入力!AA42="","",入力!AA42-入力!Q42),IF(入力!AA42="",入力!Z42-入力!Q42,IF(入力!Z42&gt;入力!AA42,入力!Z42-入力!Q42,入力!AA42-入力!Q42))),入力!AB42)</f>
        <v/>
      </c>
      <c r="AC42" s="218" t="str">
        <f>IF(入力!AC42="","",入力!AC42)</f>
        <v/>
      </c>
      <c r="AD42" s="218" t="str">
        <f>IF(入力!AD42="","",入力!AD42)</f>
        <v/>
      </c>
      <c r="AE42" s="218" t="str">
        <f>IF(入力!AE42="", IF(入力!AC42="",IF(入力!AD42="","",入力!AD42-入力!Q42),IF(入力!AD42="",入力!AC42-入力!Q42,IF(入力!AC42&gt;入力!AD42,入力!AC42-入力!Q42,入力!AD42-入力!Q42))),入力!AE42)</f>
        <v/>
      </c>
      <c r="AF42" s="218" t="str">
        <f>IF(入力!AF42="","",入力!AF42)</f>
        <v/>
      </c>
      <c r="AG42" s="218" t="str">
        <f>IF(入力!AG42="","",入力!AG42)</f>
        <v/>
      </c>
      <c r="AH42" s="218" t="str">
        <f>IF(入力!AH42="", IF(入力!AF42="",IF(入力!AG42="","",入力!AG42-入力!Q42),IF(入力!AG42="",入力!AF42-入力!Q42,IF(入力!AF42&gt;入力!AG42,入力!AF42-入力!Q42,入力!AG42-入力!Q42))),入力!AH42)</f>
        <v/>
      </c>
      <c r="AI42" s="214" t="str">
        <f>IF(入力!AI42="","",入力!AI42)</f>
        <v/>
      </c>
      <c r="AJ42" s="126" t="str">
        <f>IF(入力!AJ42="","",入力!AJ42)</f>
        <v/>
      </c>
      <c r="AK42" s="209" t="str">
        <f>IF(入力!AK42="","",入力!AK42)</f>
        <v/>
      </c>
      <c r="AL42" s="212" t="str">
        <f>IF(入力!AL42="","",入力!AL42)</f>
        <v/>
      </c>
      <c r="AM42" s="158" t="str">
        <f>IF(入力!AM42="","",入力!AM42)</f>
        <v/>
      </c>
      <c r="AN42" s="164" t="str">
        <f>IF(入力!AN42="","",入力!AN42)</f>
        <v/>
      </c>
      <c r="AO42" s="158" t="str">
        <f>IF(入力!AO42="","",入力!AO42)</f>
        <v/>
      </c>
      <c r="AP42" s="164" t="str">
        <f>IF(入力!AP42="","",入力!AP42)</f>
        <v/>
      </c>
      <c r="AQ42" s="158" t="str">
        <f>IF(入力!AQ42="","",入力!AQ42)</f>
        <v/>
      </c>
      <c r="AR42" s="164" t="str">
        <f>IF(入力!AR42="","",入力!AR42)</f>
        <v/>
      </c>
      <c r="AS42" s="134" t="str">
        <f>IF(入力!AS42="","",入力!AS42)</f>
        <v/>
      </c>
      <c r="AT42" s="329" t="str">
        <f>IF(入力!AT42="","",入力!AT42)</f>
        <v/>
      </c>
      <c r="AU42" s="128" t="str">
        <f>IF(入力!AU42="","",入力!AU42)</f>
        <v/>
      </c>
      <c r="AV42" s="322" t="str">
        <f>IF(入力!AV42="","",入力!AV42)</f>
        <v/>
      </c>
      <c r="AW42" s="128" t="str">
        <f>IF(入力!AW42="","",入力!AW42)</f>
        <v/>
      </c>
      <c r="AX42" s="324" t="str">
        <f>IF(入力!AX42="","",入力!AX42)</f>
        <v/>
      </c>
    </row>
    <row r="43" spans="1:50">
      <c r="A43" s="95">
        <f>IF(入力!A43="","",入力!A43)</f>
        <v>30</v>
      </c>
      <c r="B43" s="189" t="str">
        <f>IF(入力!B43="","",入力!B43)</f>
        <v/>
      </c>
      <c r="C43" s="189" t="str">
        <f>IF(入力!C43="","",入力!C43)</f>
        <v/>
      </c>
      <c r="D43" s="112" t="str">
        <f>IF(入力!D43="","",入力!D43)</f>
        <v/>
      </c>
      <c r="E43" s="345" t="str">
        <f>IF(入力!E43="", IF(D43="","",DATEDIF(D43,入力!$C$3,"Y")),入力!E43)</f>
        <v/>
      </c>
      <c r="F43" s="345" t="str">
        <f>IF(入力!F43="","",入力!F43)</f>
        <v/>
      </c>
      <c r="G43" s="189" t="str">
        <f>IF(入力!G43="","",入力!G43)</f>
        <v/>
      </c>
      <c r="H43" s="189" t="str">
        <f>IF(入力!H43="","",入力!H43)</f>
        <v/>
      </c>
      <c r="I43" s="345" t="str">
        <f>IF(入力!I43="","",入力!I43)</f>
        <v/>
      </c>
      <c r="J43" s="160" t="str">
        <f>IF(入力!J43="","",入力!J43)</f>
        <v/>
      </c>
      <c r="K43" s="161" t="str">
        <f>IF(入力!K43="","",入力!K43)</f>
        <v/>
      </c>
      <c r="L43" s="79" t="str">
        <f>IF(入力!L43="","",入力!L43)</f>
        <v/>
      </c>
      <c r="M43" s="79" t="str">
        <f>IF(入力!M43="","",入力!M43)</f>
        <v/>
      </c>
      <c r="N43" s="79" t="str">
        <f>IF(入力!N43="","",入力!N43)</f>
        <v/>
      </c>
      <c r="O43" s="79" t="str">
        <f>IF(OR(入力!L43="",入力!M43="",入力!N43=""),"",(入力!L43-(入力!L43*(4.57/(1.0868-0.00133*(入力!M43+入力!N43))-4.142)*100)/100))</f>
        <v/>
      </c>
      <c r="P43" s="79" t="str">
        <f>IF(入力!P43="", IF(K43="","",L43/POWER(K43/100,2)),入力!P43)</f>
        <v/>
      </c>
      <c r="Q43" s="194" t="str">
        <f>IF(入力!Q43="","",入力!Q43)</f>
        <v/>
      </c>
      <c r="R43" s="164" t="str">
        <f>IF(入力!R43="","",入力!R43)</f>
        <v/>
      </c>
      <c r="S43" s="280" t="str">
        <f>IF(入力!S43="","",入力!S43)</f>
        <v/>
      </c>
      <c r="T43" s="205" t="str">
        <f>IF(入力!T43="","",入力!T43)</f>
        <v/>
      </c>
      <c r="U43" s="106" t="str">
        <f>IF(入力!U43="","",入力!U43)</f>
        <v/>
      </c>
      <c r="V43" s="107" t="str">
        <f>IF(入力!V43="","",入力!V43)</f>
        <v/>
      </c>
      <c r="W43" s="208" t="str">
        <f>IF(入力!W43="","",入力!W43)</f>
        <v/>
      </c>
      <c r="X43" s="207" t="str">
        <f>IF(入力!X43="","",入力!X43)</f>
        <v/>
      </c>
      <c r="Y43" s="218" t="str">
        <f>IF(入力!Y43="", IF(入力!W43="",IF(入力!X43="","",入力!X43-入力!Q43),IF(入力!X43="",入力!W43-入力!Q43,IF(入力!W43&gt;入力!X43,入力!W43-入力!Q43,入力!X43-入力!Q43))),入力!Y43)</f>
        <v/>
      </c>
      <c r="Z43" s="218" t="str">
        <f>IF(入力!Z43="","",入力!Z43)</f>
        <v/>
      </c>
      <c r="AA43" s="218" t="str">
        <f>IF(入力!AA43="","",入力!AA43)</f>
        <v/>
      </c>
      <c r="AB43" s="218" t="str">
        <f>IF(入力!AB43="", IF(入力!Z43="",IF(入力!AA43="","",入力!AA43-入力!Q43),IF(入力!AA43="",入力!Z43-入力!Q43,IF(入力!Z43&gt;入力!AA43,入力!Z43-入力!Q43,入力!AA43-入力!Q43))),入力!AB43)</f>
        <v/>
      </c>
      <c r="AC43" s="218" t="str">
        <f>IF(入力!AC43="","",入力!AC43)</f>
        <v/>
      </c>
      <c r="AD43" s="218" t="str">
        <f>IF(入力!AD43="","",入力!AD43)</f>
        <v/>
      </c>
      <c r="AE43" s="218" t="str">
        <f>IF(入力!AE43="", IF(入力!AC43="",IF(入力!AD43="","",入力!AD43-入力!Q43),IF(入力!AD43="",入力!AC43-入力!Q43,IF(入力!AC43&gt;入力!AD43,入力!AC43-入力!Q43,入力!AD43-入力!Q43))),入力!AE43)</f>
        <v/>
      </c>
      <c r="AF43" s="218" t="str">
        <f>IF(入力!AF43="","",入力!AF43)</f>
        <v/>
      </c>
      <c r="AG43" s="218" t="str">
        <f>IF(入力!AG43="","",入力!AG43)</f>
        <v/>
      </c>
      <c r="AH43" s="218" t="str">
        <f>IF(入力!AH43="", IF(入力!AF43="",IF(入力!AG43="","",入力!AG43-入力!Q43),IF(入力!AG43="",入力!AF43-入力!Q43,IF(入力!AF43&gt;入力!AG43,入力!AF43-入力!Q43,入力!AG43-入力!Q43))),入力!AH43)</f>
        <v/>
      </c>
      <c r="AI43" s="214" t="str">
        <f>IF(入力!AI43="","",入力!AI43)</f>
        <v/>
      </c>
      <c r="AJ43" s="126" t="str">
        <f>IF(入力!AJ43="","",入力!AJ43)</f>
        <v/>
      </c>
      <c r="AK43" s="209" t="str">
        <f>IF(入力!AK43="","",入力!AK43)</f>
        <v/>
      </c>
      <c r="AL43" s="212" t="str">
        <f>IF(入力!AL43="","",入力!AL43)</f>
        <v/>
      </c>
      <c r="AM43" s="158" t="str">
        <f>IF(入力!AM43="","",入力!AM43)</f>
        <v/>
      </c>
      <c r="AN43" s="164" t="str">
        <f>IF(入力!AN43="","",入力!AN43)</f>
        <v/>
      </c>
      <c r="AO43" s="158" t="str">
        <f>IF(入力!AO43="","",入力!AO43)</f>
        <v/>
      </c>
      <c r="AP43" s="164" t="str">
        <f>IF(入力!AP43="","",入力!AP43)</f>
        <v/>
      </c>
      <c r="AQ43" s="158" t="str">
        <f>IF(入力!AQ43="","",入力!AQ43)</f>
        <v/>
      </c>
      <c r="AR43" s="164" t="str">
        <f>IF(入力!AR43="","",入力!AR43)</f>
        <v/>
      </c>
      <c r="AS43" s="134" t="str">
        <f>IF(入力!AS43="","",入力!AS43)</f>
        <v/>
      </c>
      <c r="AT43" s="329" t="str">
        <f>IF(入力!AT43="","",入力!AT43)</f>
        <v/>
      </c>
      <c r="AU43" s="128" t="str">
        <f>IF(入力!AU43="","",入力!AU43)</f>
        <v/>
      </c>
      <c r="AV43" s="322" t="str">
        <f>IF(入力!AV43="","",入力!AV43)</f>
        <v/>
      </c>
      <c r="AW43" s="128" t="str">
        <f>IF(入力!AW43="","",入力!AW43)</f>
        <v/>
      </c>
      <c r="AX43" s="324" t="str">
        <f>IF(入力!AX43="","",入力!AX43)</f>
        <v/>
      </c>
    </row>
    <row r="44" spans="1:50">
      <c r="A44" s="95">
        <f>IF(入力!A44="","",入力!A44)</f>
        <v>31</v>
      </c>
      <c r="B44" s="189" t="str">
        <f>IF(入力!B44="","",入力!B44)</f>
        <v/>
      </c>
      <c r="C44" s="189" t="str">
        <f>IF(入力!C44="","",入力!C44)</f>
        <v/>
      </c>
      <c r="D44" s="112" t="str">
        <f>IF(入力!D44="","",入力!D44)</f>
        <v/>
      </c>
      <c r="E44" s="345" t="str">
        <f>IF(入力!E44="", IF(D44="","",DATEDIF(D44,入力!$C$3,"Y")),入力!E44)</f>
        <v/>
      </c>
      <c r="F44" s="345" t="str">
        <f>IF(入力!F44="","",入力!F44)</f>
        <v/>
      </c>
      <c r="G44" s="189" t="str">
        <f>IF(入力!G44="","",入力!G44)</f>
        <v/>
      </c>
      <c r="H44" s="189" t="str">
        <f>IF(入力!H44="","",入力!H44)</f>
        <v/>
      </c>
      <c r="I44" s="345" t="str">
        <f>IF(入力!I44="","",入力!I44)</f>
        <v/>
      </c>
      <c r="J44" s="160" t="str">
        <f>IF(入力!J44="","",入力!J44)</f>
        <v/>
      </c>
      <c r="K44" s="161" t="str">
        <f>IF(入力!K44="","",入力!K44)</f>
        <v/>
      </c>
      <c r="L44" s="79" t="str">
        <f>IF(入力!L44="","",入力!L44)</f>
        <v/>
      </c>
      <c r="M44" s="79" t="str">
        <f>IF(入力!M44="","",入力!M44)</f>
        <v/>
      </c>
      <c r="N44" s="79" t="str">
        <f>IF(入力!N44="","",入力!N44)</f>
        <v/>
      </c>
      <c r="O44" s="79" t="str">
        <f>IF(OR(入力!L44="",入力!M44="",入力!N44=""),"",(入力!L44-(入力!L44*(4.57/(1.0868-0.00133*(入力!M44+入力!N44))-4.142)*100)/100))</f>
        <v/>
      </c>
      <c r="P44" s="79" t="str">
        <f>IF(入力!P44="", IF(K44="","",L44/POWER(K44/100,2)),入力!P44)</f>
        <v/>
      </c>
      <c r="Q44" s="194" t="str">
        <f>IF(入力!Q44="","",入力!Q44)</f>
        <v/>
      </c>
      <c r="R44" s="164" t="str">
        <f>IF(入力!R44="","",入力!R44)</f>
        <v/>
      </c>
      <c r="S44" s="280" t="str">
        <f>IF(入力!S44="","",入力!S44)</f>
        <v/>
      </c>
      <c r="T44" s="205" t="str">
        <f>IF(入力!T44="","",入力!T44)</f>
        <v/>
      </c>
      <c r="U44" s="106" t="str">
        <f>IF(入力!U44="","",入力!U44)</f>
        <v/>
      </c>
      <c r="V44" s="107" t="str">
        <f>IF(入力!V44="","",入力!V44)</f>
        <v/>
      </c>
      <c r="W44" s="208" t="str">
        <f>IF(入力!W44="","",入力!W44)</f>
        <v/>
      </c>
      <c r="X44" s="207" t="str">
        <f>IF(入力!X44="","",入力!X44)</f>
        <v/>
      </c>
      <c r="Y44" s="218" t="str">
        <f>IF(入力!Y44="", IF(入力!W44="",IF(入力!X44="","",入力!X44-入力!Q44),IF(入力!X44="",入力!W44-入力!Q44,IF(入力!W44&gt;入力!X44,入力!W44-入力!Q44,入力!X44-入力!Q44))),入力!Y44)</f>
        <v/>
      </c>
      <c r="Z44" s="218" t="str">
        <f>IF(入力!Z44="","",入力!Z44)</f>
        <v/>
      </c>
      <c r="AA44" s="218" t="str">
        <f>IF(入力!AA44="","",入力!AA44)</f>
        <v/>
      </c>
      <c r="AB44" s="218" t="str">
        <f>IF(入力!AB44="", IF(入力!Z44="",IF(入力!AA44="","",入力!AA44-入力!Q44),IF(入力!AA44="",入力!Z44-入力!Q44,IF(入力!Z44&gt;入力!AA44,入力!Z44-入力!Q44,入力!AA44-入力!Q44))),入力!AB44)</f>
        <v/>
      </c>
      <c r="AC44" s="218" t="str">
        <f>IF(入力!AC44="","",入力!AC44)</f>
        <v/>
      </c>
      <c r="AD44" s="218" t="str">
        <f>IF(入力!AD44="","",入力!AD44)</f>
        <v/>
      </c>
      <c r="AE44" s="218" t="str">
        <f>IF(入力!AE44="", IF(入力!AC44="",IF(入力!AD44="","",入力!AD44-入力!Q44),IF(入力!AD44="",入力!AC44-入力!Q44,IF(入力!AC44&gt;入力!AD44,入力!AC44-入力!Q44,入力!AD44-入力!Q44))),入力!AE44)</f>
        <v/>
      </c>
      <c r="AF44" s="218" t="str">
        <f>IF(入力!AF44="","",入力!AF44)</f>
        <v/>
      </c>
      <c r="AG44" s="218" t="str">
        <f>IF(入力!AG44="","",入力!AG44)</f>
        <v/>
      </c>
      <c r="AH44" s="218" t="str">
        <f>IF(入力!AH44="", IF(入力!AF44="",IF(入力!AG44="","",入力!AG44-入力!Q44),IF(入力!AG44="",入力!AF44-入力!Q44,IF(入力!AF44&gt;入力!AG44,入力!AF44-入力!Q44,入力!AG44-入力!Q44))),入力!AH44)</f>
        <v/>
      </c>
      <c r="AI44" s="214" t="str">
        <f>IF(入力!AI44="","",入力!AI44)</f>
        <v/>
      </c>
      <c r="AJ44" s="126" t="str">
        <f>IF(入力!AJ44="","",入力!AJ44)</f>
        <v/>
      </c>
      <c r="AK44" s="209" t="str">
        <f>IF(入力!AK44="","",入力!AK44)</f>
        <v/>
      </c>
      <c r="AL44" s="212" t="str">
        <f>IF(入力!AL44="","",入力!AL44)</f>
        <v/>
      </c>
      <c r="AM44" s="158" t="str">
        <f>IF(入力!AM44="","",入力!AM44)</f>
        <v/>
      </c>
      <c r="AN44" s="164" t="str">
        <f>IF(入力!AN44="","",入力!AN44)</f>
        <v/>
      </c>
      <c r="AO44" s="158" t="str">
        <f>IF(入力!AO44="","",入力!AO44)</f>
        <v/>
      </c>
      <c r="AP44" s="164" t="str">
        <f>IF(入力!AP44="","",入力!AP44)</f>
        <v/>
      </c>
      <c r="AQ44" s="158" t="str">
        <f>IF(入力!AQ44="","",入力!AQ44)</f>
        <v/>
      </c>
      <c r="AR44" s="164" t="str">
        <f>IF(入力!AR44="","",入力!AR44)</f>
        <v/>
      </c>
      <c r="AS44" s="134" t="str">
        <f>IF(入力!AS44="","",入力!AS44)</f>
        <v/>
      </c>
      <c r="AT44" s="329" t="str">
        <f>IF(入力!AT44="","",入力!AT44)</f>
        <v/>
      </c>
      <c r="AU44" s="128" t="str">
        <f>IF(入力!AU44="","",入力!AU44)</f>
        <v/>
      </c>
      <c r="AV44" s="322" t="str">
        <f>IF(入力!AV44="","",入力!AV44)</f>
        <v/>
      </c>
      <c r="AW44" s="128" t="str">
        <f>IF(入力!AW44="","",入力!AW44)</f>
        <v/>
      </c>
      <c r="AX44" s="324" t="str">
        <f>IF(入力!AX44="","",入力!AX44)</f>
        <v/>
      </c>
    </row>
    <row r="45" spans="1:50">
      <c r="A45" s="95">
        <f>IF(入力!A45="","",入力!A45)</f>
        <v>32</v>
      </c>
      <c r="B45" s="189" t="str">
        <f>IF(入力!B45="","",入力!B45)</f>
        <v/>
      </c>
      <c r="C45" s="189" t="str">
        <f>IF(入力!C45="","",入力!C45)</f>
        <v/>
      </c>
      <c r="D45" s="112" t="str">
        <f>IF(入力!D45="","",入力!D45)</f>
        <v/>
      </c>
      <c r="E45" s="345" t="str">
        <f>IF(入力!E45="", IF(D45="","",DATEDIF(D45,入力!$C$3,"Y")),入力!E45)</f>
        <v/>
      </c>
      <c r="F45" s="345" t="str">
        <f>IF(入力!F45="","",入力!F45)</f>
        <v/>
      </c>
      <c r="G45" s="189" t="str">
        <f>IF(入力!G45="","",入力!G45)</f>
        <v/>
      </c>
      <c r="H45" s="189" t="str">
        <f>IF(入力!H45="","",入力!H45)</f>
        <v/>
      </c>
      <c r="I45" s="345" t="str">
        <f>IF(入力!I45="","",入力!I45)</f>
        <v/>
      </c>
      <c r="J45" s="160" t="str">
        <f>IF(入力!J45="","",入力!J45)</f>
        <v/>
      </c>
      <c r="K45" s="161" t="str">
        <f>IF(入力!K45="","",入力!K45)</f>
        <v/>
      </c>
      <c r="L45" s="79" t="str">
        <f>IF(入力!L45="","",入力!L45)</f>
        <v/>
      </c>
      <c r="M45" s="79" t="str">
        <f>IF(入力!M45="","",入力!M45)</f>
        <v/>
      </c>
      <c r="N45" s="79" t="str">
        <f>IF(入力!N45="","",入力!N45)</f>
        <v/>
      </c>
      <c r="O45" s="79" t="str">
        <f>IF(OR(入力!L45="",入力!M45="",入力!N45=""),"",(入力!L45-(入力!L45*(4.57/(1.0868-0.00133*(入力!M45+入力!N45))-4.142)*100)/100))</f>
        <v/>
      </c>
      <c r="P45" s="79" t="str">
        <f>IF(入力!P45="", IF(K45="","",L45/POWER(K45/100,2)),入力!P45)</f>
        <v/>
      </c>
      <c r="Q45" s="194" t="str">
        <f>IF(入力!Q45="","",入力!Q45)</f>
        <v/>
      </c>
      <c r="R45" s="164" t="str">
        <f>IF(入力!R45="","",入力!R45)</f>
        <v/>
      </c>
      <c r="S45" s="280" t="str">
        <f>IF(入力!S45="","",入力!S45)</f>
        <v/>
      </c>
      <c r="T45" s="205" t="str">
        <f>IF(入力!T45="","",入力!T45)</f>
        <v/>
      </c>
      <c r="U45" s="106" t="str">
        <f>IF(入力!U45="","",入力!U45)</f>
        <v/>
      </c>
      <c r="V45" s="107" t="str">
        <f>IF(入力!V45="","",入力!V45)</f>
        <v/>
      </c>
      <c r="W45" s="208" t="str">
        <f>IF(入力!W45="","",入力!W45)</f>
        <v/>
      </c>
      <c r="X45" s="207" t="str">
        <f>IF(入力!X45="","",入力!X45)</f>
        <v/>
      </c>
      <c r="Y45" s="218" t="str">
        <f>IF(入力!Y45="", IF(入力!W45="",IF(入力!X45="","",入力!X45-入力!Q45),IF(入力!X45="",入力!W45-入力!Q45,IF(入力!W45&gt;入力!X45,入力!W45-入力!Q45,入力!X45-入力!Q45))),入力!Y45)</f>
        <v/>
      </c>
      <c r="Z45" s="218" t="str">
        <f>IF(入力!Z45="","",入力!Z45)</f>
        <v/>
      </c>
      <c r="AA45" s="218" t="str">
        <f>IF(入力!AA45="","",入力!AA45)</f>
        <v/>
      </c>
      <c r="AB45" s="218" t="str">
        <f>IF(入力!AB45="", IF(入力!Z45="",IF(入力!AA45="","",入力!AA45-入力!Q45),IF(入力!AA45="",入力!Z45-入力!Q45,IF(入力!Z45&gt;入力!AA45,入力!Z45-入力!Q45,入力!AA45-入力!Q45))),入力!AB45)</f>
        <v/>
      </c>
      <c r="AC45" s="218" t="str">
        <f>IF(入力!AC45="","",入力!AC45)</f>
        <v/>
      </c>
      <c r="AD45" s="218" t="str">
        <f>IF(入力!AD45="","",入力!AD45)</f>
        <v/>
      </c>
      <c r="AE45" s="218" t="str">
        <f>IF(入力!AE45="", IF(入力!AC45="",IF(入力!AD45="","",入力!AD45-入力!Q45),IF(入力!AD45="",入力!AC45-入力!Q45,IF(入力!AC45&gt;入力!AD45,入力!AC45-入力!Q45,入力!AD45-入力!Q45))),入力!AE45)</f>
        <v/>
      </c>
      <c r="AF45" s="218" t="str">
        <f>IF(入力!AF45="","",入力!AF45)</f>
        <v/>
      </c>
      <c r="AG45" s="218" t="str">
        <f>IF(入力!AG45="","",入力!AG45)</f>
        <v/>
      </c>
      <c r="AH45" s="218" t="str">
        <f>IF(入力!AH45="", IF(入力!AF45="",IF(入力!AG45="","",入力!AG45-入力!Q45),IF(入力!AG45="",入力!AF45-入力!Q45,IF(入力!AF45&gt;入力!AG45,入力!AF45-入力!Q45,入力!AG45-入力!Q45))),入力!AH45)</f>
        <v/>
      </c>
      <c r="AI45" s="214" t="str">
        <f>IF(入力!AI45="","",入力!AI45)</f>
        <v/>
      </c>
      <c r="AJ45" s="126" t="str">
        <f>IF(入力!AJ45="","",入力!AJ45)</f>
        <v/>
      </c>
      <c r="AK45" s="209" t="str">
        <f>IF(入力!AK45="","",入力!AK45)</f>
        <v/>
      </c>
      <c r="AL45" s="212" t="str">
        <f>IF(入力!AL45="","",入力!AL45)</f>
        <v/>
      </c>
      <c r="AM45" s="158" t="str">
        <f>IF(入力!AM45="","",入力!AM45)</f>
        <v/>
      </c>
      <c r="AN45" s="164" t="str">
        <f>IF(入力!AN45="","",入力!AN45)</f>
        <v/>
      </c>
      <c r="AO45" s="158" t="str">
        <f>IF(入力!AO45="","",入力!AO45)</f>
        <v/>
      </c>
      <c r="AP45" s="164" t="str">
        <f>IF(入力!AP45="","",入力!AP45)</f>
        <v/>
      </c>
      <c r="AQ45" s="158" t="str">
        <f>IF(入力!AQ45="","",入力!AQ45)</f>
        <v/>
      </c>
      <c r="AR45" s="164" t="str">
        <f>IF(入力!AR45="","",入力!AR45)</f>
        <v/>
      </c>
      <c r="AS45" s="134" t="str">
        <f>IF(入力!AS45="","",入力!AS45)</f>
        <v/>
      </c>
      <c r="AT45" s="329" t="str">
        <f>IF(入力!AT45="","",入力!AT45)</f>
        <v/>
      </c>
      <c r="AU45" s="128" t="str">
        <f>IF(入力!AU45="","",入力!AU45)</f>
        <v/>
      </c>
      <c r="AV45" s="322" t="str">
        <f>IF(入力!AV45="","",入力!AV45)</f>
        <v/>
      </c>
      <c r="AW45" s="128" t="str">
        <f>IF(入力!AW45="","",入力!AW45)</f>
        <v/>
      </c>
      <c r="AX45" s="324" t="str">
        <f>IF(入力!AX45="","",入力!AX45)</f>
        <v/>
      </c>
    </row>
    <row r="46" spans="1:50">
      <c r="A46" s="95">
        <f>IF(入力!A46="","",入力!A46)</f>
        <v>33</v>
      </c>
      <c r="B46" s="189" t="str">
        <f>IF(入力!B46="","",入力!B46)</f>
        <v/>
      </c>
      <c r="C46" s="189" t="str">
        <f>IF(入力!C46="","",入力!C46)</f>
        <v/>
      </c>
      <c r="D46" s="112" t="str">
        <f>IF(入力!D46="","",入力!D46)</f>
        <v/>
      </c>
      <c r="E46" s="345" t="str">
        <f>IF(入力!E46="", IF(D46="","",DATEDIF(D46,入力!$C$3,"Y")),入力!E46)</f>
        <v/>
      </c>
      <c r="F46" s="345" t="str">
        <f>IF(入力!F46="","",入力!F46)</f>
        <v/>
      </c>
      <c r="G46" s="189" t="str">
        <f>IF(入力!G46="","",入力!G46)</f>
        <v/>
      </c>
      <c r="H46" s="189" t="str">
        <f>IF(入力!H46="","",入力!H46)</f>
        <v/>
      </c>
      <c r="I46" s="345" t="str">
        <f>IF(入力!I46="","",入力!I46)</f>
        <v/>
      </c>
      <c r="J46" s="160" t="str">
        <f>IF(入力!J46="","",入力!J46)</f>
        <v/>
      </c>
      <c r="K46" s="161" t="str">
        <f>IF(入力!K46="","",入力!K46)</f>
        <v/>
      </c>
      <c r="L46" s="79" t="str">
        <f>IF(入力!L46="","",入力!L46)</f>
        <v/>
      </c>
      <c r="M46" s="79" t="str">
        <f>IF(入力!M46="","",入力!M46)</f>
        <v/>
      </c>
      <c r="N46" s="79" t="str">
        <f>IF(入力!N46="","",入力!N46)</f>
        <v/>
      </c>
      <c r="O46" s="79" t="str">
        <f>IF(OR(入力!L46="",入力!M46="",入力!N46=""),"",(入力!L46-(入力!L46*(4.57/(1.0868-0.00133*(入力!M46+入力!N46))-4.142)*100)/100))</f>
        <v/>
      </c>
      <c r="P46" s="79" t="str">
        <f>IF(入力!P46="", IF(K46="","",L46/POWER(K46/100,2)),入力!P46)</f>
        <v/>
      </c>
      <c r="Q46" s="194" t="str">
        <f>IF(入力!Q46="","",入力!Q46)</f>
        <v/>
      </c>
      <c r="R46" s="164" t="str">
        <f>IF(入力!R46="","",入力!R46)</f>
        <v/>
      </c>
      <c r="S46" s="280" t="str">
        <f>IF(入力!S46="","",入力!S46)</f>
        <v/>
      </c>
      <c r="T46" s="205" t="str">
        <f>IF(入力!T46="","",入力!T46)</f>
        <v/>
      </c>
      <c r="U46" s="106" t="str">
        <f>IF(入力!U46="","",入力!U46)</f>
        <v/>
      </c>
      <c r="V46" s="107" t="str">
        <f>IF(入力!V46="","",入力!V46)</f>
        <v/>
      </c>
      <c r="W46" s="208" t="str">
        <f>IF(入力!W46="","",入力!W46)</f>
        <v/>
      </c>
      <c r="X46" s="207" t="str">
        <f>IF(入力!X46="","",入力!X46)</f>
        <v/>
      </c>
      <c r="Y46" s="218" t="str">
        <f>IF(入力!Y46="", IF(入力!W46="",IF(入力!X46="","",入力!X46-入力!Q46),IF(入力!X46="",入力!W46-入力!Q46,IF(入力!W46&gt;入力!X46,入力!W46-入力!Q46,入力!X46-入力!Q46))),入力!Y46)</f>
        <v/>
      </c>
      <c r="Z46" s="218" t="str">
        <f>IF(入力!Z46="","",入力!Z46)</f>
        <v/>
      </c>
      <c r="AA46" s="218" t="str">
        <f>IF(入力!AA46="","",入力!AA46)</f>
        <v/>
      </c>
      <c r="AB46" s="218" t="str">
        <f>IF(入力!AB46="", IF(入力!Z46="",IF(入力!AA46="","",入力!AA46-入力!Q46),IF(入力!AA46="",入力!Z46-入力!Q46,IF(入力!Z46&gt;入力!AA46,入力!Z46-入力!Q46,入力!AA46-入力!Q46))),入力!AB46)</f>
        <v/>
      </c>
      <c r="AC46" s="218" t="str">
        <f>IF(入力!AC46="","",入力!AC46)</f>
        <v/>
      </c>
      <c r="AD46" s="218" t="str">
        <f>IF(入力!AD46="","",入力!AD46)</f>
        <v/>
      </c>
      <c r="AE46" s="218" t="str">
        <f>IF(入力!AE46="", IF(入力!AC46="",IF(入力!AD46="","",入力!AD46-入力!Q46),IF(入力!AD46="",入力!AC46-入力!Q46,IF(入力!AC46&gt;入力!AD46,入力!AC46-入力!Q46,入力!AD46-入力!Q46))),入力!AE46)</f>
        <v/>
      </c>
      <c r="AF46" s="218" t="str">
        <f>IF(入力!AF46="","",入力!AF46)</f>
        <v/>
      </c>
      <c r="AG46" s="218" t="str">
        <f>IF(入力!AG46="","",入力!AG46)</f>
        <v/>
      </c>
      <c r="AH46" s="218" t="str">
        <f>IF(入力!AH46="", IF(入力!AF46="",IF(入力!AG46="","",入力!AG46-入力!Q46),IF(入力!AG46="",入力!AF46-入力!Q46,IF(入力!AF46&gt;入力!AG46,入力!AF46-入力!Q46,入力!AG46-入力!Q46))),入力!AH46)</f>
        <v/>
      </c>
      <c r="AI46" s="214" t="str">
        <f>IF(入力!AI46="","",入力!AI46)</f>
        <v/>
      </c>
      <c r="AJ46" s="126" t="str">
        <f>IF(入力!AJ46="","",入力!AJ46)</f>
        <v/>
      </c>
      <c r="AK46" s="209" t="str">
        <f>IF(入力!AK46="","",入力!AK46)</f>
        <v/>
      </c>
      <c r="AL46" s="212" t="str">
        <f>IF(入力!AL46="","",入力!AL46)</f>
        <v/>
      </c>
      <c r="AM46" s="158" t="str">
        <f>IF(入力!AM46="","",入力!AM46)</f>
        <v/>
      </c>
      <c r="AN46" s="164" t="str">
        <f>IF(入力!AN46="","",入力!AN46)</f>
        <v/>
      </c>
      <c r="AO46" s="158" t="str">
        <f>IF(入力!AO46="","",入力!AO46)</f>
        <v/>
      </c>
      <c r="AP46" s="164" t="str">
        <f>IF(入力!AP46="","",入力!AP46)</f>
        <v/>
      </c>
      <c r="AQ46" s="158" t="str">
        <f>IF(入力!AQ46="","",入力!AQ46)</f>
        <v/>
      </c>
      <c r="AR46" s="164" t="str">
        <f>IF(入力!AR46="","",入力!AR46)</f>
        <v/>
      </c>
      <c r="AS46" s="134" t="str">
        <f>IF(入力!AS46="","",入力!AS46)</f>
        <v/>
      </c>
      <c r="AT46" s="329" t="str">
        <f>IF(入力!AT46="","",入力!AT46)</f>
        <v/>
      </c>
      <c r="AU46" s="128" t="str">
        <f>IF(入力!AU46="","",入力!AU46)</f>
        <v/>
      </c>
      <c r="AV46" s="322" t="str">
        <f>IF(入力!AV46="","",入力!AV46)</f>
        <v/>
      </c>
      <c r="AW46" s="128" t="str">
        <f>IF(入力!AW46="","",入力!AW46)</f>
        <v/>
      </c>
      <c r="AX46" s="324" t="str">
        <f>IF(入力!AX46="","",入力!AX46)</f>
        <v/>
      </c>
    </row>
    <row r="47" spans="1:50">
      <c r="A47" s="95">
        <f>IF(入力!A47="","",入力!A47)</f>
        <v>34</v>
      </c>
      <c r="B47" s="189" t="str">
        <f>IF(入力!B47="","",入力!B47)</f>
        <v/>
      </c>
      <c r="C47" s="189" t="str">
        <f>IF(入力!C47="","",入力!C47)</f>
        <v/>
      </c>
      <c r="D47" s="112" t="str">
        <f>IF(入力!D47="","",入力!D47)</f>
        <v/>
      </c>
      <c r="E47" s="345" t="str">
        <f>IF(入力!E47="", IF(D47="","",DATEDIF(D47,入力!$C$3,"Y")),入力!E47)</f>
        <v/>
      </c>
      <c r="F47" s="345" t="str">
        <f>IF(入力!F47="","",入力!F47)</f>
        <v/>
      </c>
      <c r="G47" s="189" t="str">
        <f>IF(入力!G47="","",入力!G47)</f>
        <v/>
      </c>
      <c r="H47" s="189" t="str">
        <f>IF(入力!H47="","",入力!H47)</f>
        <v/>
      </c>
      <c r="I47" s="345" t="str">
        <f>IF(入力!I47="","",入力!I47)</f>
        <v/>
      </c>
      <c r="J47" s="160" t="str">
        <f>IF(入力!J47="","",入力!J47)</f>
        <v/>
      </c>
      <c r="K47" s="161" t="str">
        <f>IF(入力!K47="","",入力!K47)</f>
        <v/>
      </c>
      <c r="L47" s="79" t="str">
        <f>IF(入力!L47="","",入力!L47)</f>
        <v/>
      </c>
      <c r="M47" s="79" t="str">
        <f>IF(入力!M47="","",入力!M47)</f>
        <v/>
      </c>
      <c r="N47" s="79" t="str">
        <f>IF(入力!N47="","",入力!N47)</f>
        <v/>
      </c>
      <c r="O47" s="79" t="str">
        <f>IF(OR(入力!L47="",入力!M47="",入力!N47=""),"",(入力!L47-(入力!L47*(4.57/(1.0868-0.00133*(入力!M47+入力!N47))-4.142)*100)/100))</f>
        <v/>
      </c>
      <c r="P47" s="79" t="str">
        <f>IF(入力!P47="", IF(K47="","",L47/POWER(K47/100,2)),入力!P47)</f>
        <v/>
      </c>
      <c r="Q47" s="194" t="str">
        <f>IF(入力!Q47="","",入力!Q47)</f>
        <v/>
      </c>
      <c r="R47" s="164" t="str">
        <f>IF(入力!R47="","",入力!R47)</f>
        <v/>
      </c>
      <c r="S47" s="280" t="str">
        <f>IF(入力!S47="","",入力!S47)</f>
        <v/>
      </c>
      <c r="T47" s="205" t="str">
        <f>IF(入力!T47="","",入力!T47)</f>
        <v/>
      </c>
      <c r="U47" s="106" t="str">
        <f>IF(入力!U47="","",入力!U47)</f>
        <v/>
      </c>
      <c r="V47" s="107" t="str">
        <f>IF(入力!V47="","",入力!V47)</f>
        <v/>
      </c>
      <c r="W47" s="208" t="str">
        <f>IF(入力!W47="","",入力!W47)</f>
        <v/>
      </c>
      <c r="X47" s="207" t="str">
        <f>IF(入力!X47="","",入力!X47)</f>
        <v/>
      </c>
      <c r="Y47" s="218" t="str">
        <f>IF(入力!Y47="", IF(入力!W47="",IF(入力!X47="","",入力!X47-入力!Q47),IF(入力!X47="",入力!W47-入力!Q47,IF(入力!W47&gt;入力!X47,入力!W47-入力!Q47,入力!X47-入力!Q47))),入力!Y47)</f>
        <v/>
      </c>
      <c r="Z47" s="218" t="str">
        <f>IF(入力!Z47="","",入力!Z47)</f>
        <v/>
      </c>
      <c r="AA47" s="218" t="str">
        <f>IF(入力!AA47="","",入力!AA47)</f>
        <v/>
      </c>
      <c r="AB47" s="218" t="str">
        <f>IF(入力!AB47="", IF(入力!Z47="",IF(入力!AA47="","",入力!AA47-入力!Q47),IF(入力!AA47="",入力!Z47-入力!Q47,IF(入力!Z47&gt;入力!AA47,入力!Z47-入力!Q47,入力!AA47-入力!Q47))),入力!AB47)</f>
        <v/>
      </c>
      <c r="AC47" s="218" t="str">
        <f>IF(入力!AC47="","",入力!AC47)</f>
        <v/>
      </c>
      <c r="AD47" s="218" t="str">
        <f>IF(入力!AD47="","",入力!AD47)</f>
        <v/>
      </c>
      <c r="AE47" s="218" t="str">
        <f>IF(入力!AE47="", IF(入力!AC47="",IF(入力!AD47="","",入力!AD47-入力!Q47),IF(入力!AD47="",入力!AC47-入力!Q47,IF(入力!AC47&gt;入力!AD47,入力!AC47-入力!Q47,入力!AD47-入力!Q47))),入力!AE47)</f>
        <v/>
      </c>
      <c r="AF47" s="218" t="str">
        <f>IF(入力!AF47="","",入力!AF47)</f>
        <v/>
      </c>
      <c r="AG47" s="218" t="str">
        <f>IF(入力!AG47="","",入力!AG47)</f>
        <v/>
      </c>
      <c r="AH47" s="218" t="str">
        <f>IF(入力!AH47="", IF(入力!AF47="",IF(入力!AG47="","",入力!AG47-入力!Q47),IF(入力!AG47="",入力!AF47-入力!Q47,IF(入力!AF47&gt;入力!AG47,入力!AF47-入力!Q47,入力!AG47-入力!Q47))),入力!AH47)</f>
        <v/>
      </c>
      <c r="AI47" s="214" t="str">
        <f>IF(入力!AI47="","",入力!AI47)</f>
        <v/>
      </c>
      <c r="AJ47" s="126" t="str">
        <f>IF(入力!AJ47="","",入力!AJ47)</f>
        <v/>
      </c>
      <c r="AK47" s="209" t="str">
        <f>IF(入力!AK47="","",入力!AK47)</f>
        <v/>
      </c>
      <c r="AL47" s="212" t="str">
        <f>IF(入力!AL47="","",入力!AL47)</f>
        <v/>
      </c>
      <c r="AM47" s="158" t="str">
        <f>IF(入力!AM47="","",入力!AM47)</f>
        <v/>
      </c>
      <c r="AN47" s="164" t="str">
        <f>IF(入力!AN47="","",入力!AN47)</f>
        <v/>
      </c>
      <c r="AO47" s="158" t="str">
        <f>IF(入力!AO47="","",入力!AO47)</f>
        <v/>
      </c>
      <c r="AP47" s="164" t="str">
        <f>IF(入力!AP47="","",入力!AP47)</f>
        <v/>
      </c>
      <c r="AQ47" s="158" t="str">
        <f>IF(入力!AQ47="","",入力!AQ47)</f>
        <v/>
      </c>
      <c r="AR47" s="164" t="str">
        <f>IF(入力!AR47="","",入力!AR47)</f>
        <v/>
      </c>
      <c r="AS47" s="134" t="str">
        <f>IF(入力!AS47="","",入力!AS47)</f>
        <v/>
      </c>
      <c r="AT47" s="329" t="str">
        <f>IF(入力!AT47="","",入力!AT47)</f>
        <v/>
      </c>
      <c r="AU47" s="128" t="str">
        <f>IF(入力!AU47="","",入力!AU47)</f>
        <v/>
      </c>
      <c r="AV47" s="322" t="str">
        <f>IF(入力!AV47="","",入力!AV47)</f>
        <v/>
      </c>
      <c r="AW47" s="128" t="str">
        <f>IF(入力!AW47="","",入力!AW47)</f>
        <v/>
      </c>
      <c r="AX47" s="324" t="str">
        <f>IF(入力!AX47="","",入力!AX47)</f>
        <v/>
      </c>
    </row>
    <row r="48" spans="1:50">
      <c r="A48" s="95">
        <f>IF(入力!A48="","",入力!A48)</f>
        <v>35</v>
      </c>
      <c r="B48" s="189" t="str">
        <f>IF(入力!B48="","",入力!B48)</f>
        <v/>
      </c>
      <c r="C48" s="189" t="str">
        <f>IF(入力!C48="","",入力!C48)</f>
        <v/>
      </c>
      <c r="D48" s="112" t="str">
        <f>IF(入力!D48="","",入力!D48)</f>
        <v/>
      </c>
      <c r="E48" s="345" t="str">
        <f>IF(入力!E48="", IF(D48="","",DATEDIF(D48,入力!$C$3,"Y")),入力!E48)</f>
        <v/>
      </c>
      <c r="F48" s="345" t="str">
        <f>IF(入力!F48="","",入力!F48)</f>
        <v/>
      </c>
      <c r="G48" s="189" t="str">
        <f>IF(入力!G48="","",入力!G48)</f>
        <v/>
      </c>
      <c r="H48" s="189" t="str">
        <f>IF(入力!H48="","",入力!H48)</f>
        <v/>
      </c>
      <c r="I48" s="345" t="str">
        <f>IF(入力!I48="","",入力!I48)</f>
        <v/>
      </c>
      <c r="J48" s="160" t="str">
        <f>IF(入力!J48="","",入力!J48)</f>
        <v/>
      </c>
      <c r="K48" s="161" t="str">
        <f>IF(入力!K48="","",入力!K48)</f>
        <v/>
      </c>
      <c r="L48" s="79" t="str">
        <f>IF(入力!L48="","",入力!L48)</f>
        <v/>
      </c>
      <c r="M48" s="79" t="str">
        <f>IF(入力!M48="","",入力!M48)</f>
        <v/>
      </c>
      <c r="N48" s="79" t="str">
        <f>IF(入力!N48="","",入力!N48)</f>
        <v/>
      </c>
      <c r="O48" s="79" t="str">
        <f>IF(OR(入力!L48="",入力!M48="",入力!N48=""),"",(入力!L48-(入力!L48*(4.57/(1.0868-0.00133*(入力!M48+入力!N48))-4.142)*100)/100))</f>
        <v/>
      </c>
      <c r="P48" s="79" t="str">
        <f>IF(入力!P48="", IF(K48="","",L48/POWER(K48/100,2)),入力!P48)</f>
        <v/>
      </c>
      <c r="Q48" s="194" t="str">
        <f>IF(入力!Q48="","",入力!Q48)</f>
        <v/>
      </c>
      <c r="R48" s="164" t="str">
        <f>IF(入力!R48="","",入力!R48)</f>
        <v/>
      </c>
      <c r="S48" s="280" t="str">
        <f>IF(入力!S48="","",入力!S48)</f>
        <v/>
      </c>
      <c r="T48" s="205" t="str">
        <f>IF(入力!T48="","",入力!T48)</f>
        <v/>
      </c>
      <c r="U48" s="106" t="str">
        <f>IF(入力!U48="","",入力!U48)</f>
        <v/>
      </c>
      <c r="V48" s="107" t="str">
        <f>IF(入力!V48="","",入力!V48)</f>
        <v/>
      </c>
      <c r="W48" s="208" t="str">
        <f>IF(入力!W48="","",入力!W48)</f>
        <v/>
      </c>
      <c r="X48" s="207" t="str">
        <f>IF(入力!X48="","",入力!X48)</f>
        <v/>
      </c>
      <c r="Y48" s="218" t="str">
        <f>IF(入力!Y48="", IF(入力!W48="",IF(入力!X48="","",入力!X48-入力!Q48),IF(入力!X48="",入力!W48-入力!Q48,IF(入力!W48&gt;入力!X48,入力!W48-入力!Q48,入力!X48-入力!Q48))),入力!Y48)</f>
        <v/>
      </c>
      <c r="Z48" s="218" t="str">
        <f>IF(入力!Z48="","",入力!Z48)</f>
        <v/>
      </c>
      <c r="AA48" s="218" t="str">
        <f>IF(入力!AA48="","",入力!AA48)</f>
        <v/>
      </c>
      <c r="AB48" s="218" t="str">
        <f>IF(入力!AB48="", IF(入力!Z48="",IF(入力!AA48="","",入力!AA48-入力!Q48),IF(入力!AA48="",入力!Z48-入力!Q48,IF(入力!Z48&gt;入力!AA48,入力!Z48-入力!Q48,入力!AA48-入力!Q48))),入力!AB48)</f>
        <v/>
      </c>
      <c r="AC48" s="218" t="str">
        <f>IF(入力!AC48="","",入力!AC48)</f>
        <v/>
      </c>
      <c r="AD48" s="218" t="str">
        <f>IF(入力!AD48="","",入力!AD48)</f>
        <v/>
      </c>
      <c r="AE48" s="218" t="str">
        <f>IF(入力!AE48="", IF(入力!AC48="",IF(入力!AD48="","",入力!AD48-入力!Q48),IF(入力!AD48="",入力!AC48-入力!Q48,IF(入力!AC48&gt;入力!AD48,入力!AC48-入力!Q48,入力!AD48-入力!Q48))),入力!AE48)</f>
        <v/>
      </c>
      <c r="AF48" s="218" t="str">
        <f>IF(入力!AF48="","",入力!AF48)</f>
        <v/>
      </c>
      <c r="AG48" s="218" t="str">
        <f>IF(入力!AG48="","",入力!AG48)</f>
        <v/>
      </c>
      <c r="AH48" s="218" t="str">
        <f>IF(入力!AH48="", IF(入力!AF48="",IF(入力!AG48="","",入力!AG48-入力!Q48),IF(入力!AG48="",入力!AF48-入力!Q48,IF(入力!AF48&gt;入力!AG48,入力!AF48-入力!Q48,入力!AG48-入力!Q48))),入力!AH48)</f>
        <v/>
      </c>
      <c r="AI48" s="214" t="str">
        <f>IF(入力!AI48="","",入力!AI48)</f>
        <v/>
      </c>
      <c r="AJ48" s="126" t="str">
        <f>IF(入力!AJ48="","",入力!AJ48)</f>
        <v/>
      </c>
      <c r="AK48" s="209" t="str">
        <f>IF(入力!AK48="","",入力!AK48)</f>
        <v/>
      </c>
      <c r="AL48" s="212" t="str">
        <f>IF(入力!AL48="","",入力!AL48)</f>
        <v/>
      </c>
      <c r="AM48" s="158" t="str">
        <f>IF(入力!AM48="","",入力!AM48)</f>
        <v/>
      </c>
      <c r="AN48" s="164" t="str">
        <f>IF(入力!AN48="","",入力!AN48)</f>
        <v/>
      </c>
      <c r="AO48" s="158" t="str">
        <f>IF(入力!AO48="","",入力!AO48)</f>
        <v/>
      </c>
      <c r="AP48" s="164" t="str">
        <f>IF(入力!AP48="","",入力!AP48)</f>
        <v/>
      </c>
      <c r="AQ48" s="158" t="str">
        <f>IF(入力!AQ48="","",入力!AQ48)</f>
        <v/>
      </c>
      <c r="AR48" s="164" t="str">
        <f>IF(入力!AR48="","",入力!AR48)</f>
        <v/>
      </c>
      <c r="AS48" s="134" t="str">
        <f>IF(入力!AS48="","",入力!AS48)</f>
        <v/>
      </c>
      <c r="AT48" s="329" t="str">
        <f>IF(入力!AT48="","",入力!AT48)</f>
        <v/>
      </c>
      <c r="AU48" s="128" t="str">
        <f>IF(入力!AU48="","",入力!AU48)</f>
        <v/>
      </c>
      <c r="AV48" s="322" t="str">
        <f>IF(入力!AV48="","",入力!AV48)</f>
        <v/>
      </c>
      <c r="AW48" s="128" t="str">
        <f>IF(入力!AW48="","",入力!AW48)</f>
        <v/>
      </c>
      <c r="AX48" s="324" t="str">
        <f>IF(入力!AX48="","",入力!AX48)</f>
        <v/>
      </c>
    </row>
    <row r="49" spans="1:50">
      <c r="A49" s="95">
        <f>IF(入力!A49="","",入力!A49)</f>
        <v>36</v>
      </c>
      <c r="B49" s="189" t="str">
        <f>IF(入力!B49="","",入力!B49)</f>
        <v/>
      </c>
      <c r="C49" s="189" t="str">
        <f>IF(入力!C49="","",入力!C49)</f>
        <v/>
      </c>
      <c r="D49" s="112" t="str">
        <f>IF(入力!D49="","",入力!D49)</f>
        <v/>
      </c>
      <c r="E49" s="345" t="str">
        <f>IF(入力!E49="", IF(D49="","",DATEDIF(D49,入力!$C$3,"Y")),入力!E49)</f>
        <v/>
      </c>
      <c r="F49" s="345" t="str">
        <f>IF(入力!F49="","",入力!F49)</f>
        <v/>
      </c>
      <c r="G49" s="189" t="str">
        <f>IF(入力!G49="","",入力!G49)</f>
        <v/>
      </c>
      <c r="H49" s="189" t="str">
        <f>IF(入力!H49="","",入力!H49)</f>
        <v/>
      </c>
      <c r="I49" s="345" t="str">
        <f>IF(入力!I49="","",入力!I49)</f>
        <v/>
      </c>
      <c r="J49" s="160" t="str">
        <f>IF(入力!J49="","",入力!J49)</f>
        <v/>
      </c>
      <c r="K49" s="161" t="str">
        <f>IF(入力!K49="","",入力!K49)</f>
        <v/>
      </c>
      <c r="L49" s="79" t="str">
        <f>IF(入力!L49="","",入力!L49)</f>
        <v/>
      </c>
      <c r="M49" s="79" t="str">
        <f>IF(入力!M49="","",入力!M49)</f>
        <v/>
      </c>
      <c r="N49" s="79" t="str">
        <f>IF(入力!N49="","",入力!N49)</f>
        <v/>
      </c>
      <c r="O49" s="79" t="str">
        <f>IF(OR(入力!L49="",入力!M49="",入力!N49=""),"",(入力!L49-(入力!L49*(4.57/(1.0868-0.00133*(入力!M49+入力!N49))-4.142)*100)/100))</f>
        <v/>
      </c>
      <c r="P49" s="79" t="str">
        <f>IF(入力!P49="", IF(K49="","",L49/POWER(K49/100,2)),入力!P49)</f>
        <v/>
      </c>
      <c r="Q49" s="194" t="str">
        <f>IF(入力!Q49="","",入力!Q49)</f>
        <v/>
      </c>
      <c r="R49" s="164" t="str">
        <f>IF(入力!R49="","",入力!R49)</f>
        <v/>
      </c>
      <c r="S49" s="280" t="str">
        <f>IF(入力!S49="","",入力!S49)</f>
        <v/>
      </c>
      <c r="T49" s="205" t="str">
        <f>IF(入力!T49="","",入力!T49)</f>
        <v/>
      </c>
      <c r="U49" s="106" t="str">
        <f>IF(入力!U49="","",入力!U49)</f>
        <v/>
      </c>
      <c r="V49" s="107" t="str">
        <f>IF(入力!V49="","",入力!V49)</f>
        <v/>
      </c>
      <c r="W49" s="208" t="str">
        <f>IF(入力!W49="","",入力!W49)</f>
        <v/>
      </c>
      <c r="X49" s="207" t="str">
        <f>IF(入力!X49="","",入力!X49)</f>
        <v/>
      </c>
      <c r="Y49" s="218" t="str">
        <f>IF(入力!Y49="", IF(入力!W49="",IF(入力!X49="","",入力!X49-入力!Q49),IF(入力!X49="",入力!W49-入力!Q49,IF(入力!W49&gt;入力!X49,入力!W49-入力!Q49,入力!X49-入力!Q49))),入力!Y49)</f>
        <v/>
      </c>
      <c r="Z49" s="218" t="str">
        <f>IF(入力!Z49="","",入力!Z49)</f>
        <v/>
      </c>
      <c r="AA49" s="218" t="str">
        <f>IF(入力!AA49="","",入力!AA49)</f>
        <v/>
      </c>
      <c r="AB49" s="218" t="str">
        <f>IF(入力!AB49="", IF(入力!Z49="",IF(入力!AA49="","",入力!AA49-入力!Q49),IF(入力!AA49="",入力!Z49-入力!Q49,IF(入力!Z49&gt;入力!AA49,入力!Z49-入力!Q49,入力!AA49-入力!Q49))),入力!AB49)</f>
        <v/>
      </c>
      <c r="AC49" s="218" t="str">
        <f>IF(入力!AC49="","",入力!AC49)</f>
        <v/>
      </c>
      <c r="AD49" s="218" t="str">
        <f>IF(入力!AD49="","",入力!AD49)</f>
        <v/>
      </c>
      <c r="AE49" s="218" t="str">
        <f>IF(入力!AE49="", IF(入力!AC49="",IF(入力!AD49="","",入力!AD49-入力!Q49),IF(入力!AD49="",入力!AC49-入力!Q49,IF(入力!AC49&gt;入力!AD49,入力!AC49-入力!Q49,入力!AD49-入力!Q49))),入力!AE49)</f>
        <v/>
      </c>
      <c r="AF49" s="218" t="str">
        <f>IF(入力!AF49="","",入力!AF49)</f>
        <v/>
      </c>
      <c r="AG49" s="218" t="str">
        <f>IF(入力!AG49="","",入力!AG49)</f>
        <v/>
      </c>
      <c r="AH49" s="218" t="str">
        <f>IF(入力!AH49="", IF(入力!AF49="",IF(入力!AG49="","",入力!AG49-入力!Q49),IF(入力!AG49="",入力!AF49-入力!Q49,IF(入力!AF49&gt;入力!AG49,入力!AF49-入力!Q49,入力!AG49-入力!Q49))),入力!AH49)</f>
        <v/>
      </c>
      <c r="AI49" s="214" t="str">
        <f>IF(入力!AI49="","",入力!AI49)</f>
        <v/>
      </c>
      <c r="AJ49" s="126" t="str">
        <f>IF(入力!AJ49="","",入力!AJ49)</f>
        <v/>
      </c>
      <c r="AK49" s="209" t="str">
        <f>IF(入力!AK49="","",入力!AK49)</f>
        <v/>
      </c>
      <c r="AL49" s="212" t="str">
        <f>IF(入力!AL49="","",入力!AL49)</f>
        <v/>
      </c>
      <c r="AM49" s="158" t="str">
        <f>IF(入力!AM49="","",入力!AM49)</f>
        <v/>
      </c>
      <c r="AN49" s="164" t="str">
        <f>IF(入力!AN49="","",入力!AN49)</f>
        <v/>
      </c>
      <c r="AO49" s="158" t="str">
        <f>IF(入力!AO49="","",入力!AO49)</f>
        <v/>
      </c>
      <c r="AP49" s="164" t="str">
        <f>IF(入力!AP49="","",入力!AP49)</f>
        <v/>
      </c>
      <c r="AQ49" s="158" t="str">
        <f>IF(入力!AQ49="","",入力!AQ49)</f>
        <v/>
      </c>
      <c r="AR49" s="164" t="str">
        <f>IF(入力!AR49="","",入力!AR49)</f>
        <v/>
      </c>
      <c r="AS49" s="134" t="str">
        <f>IF(入力!AS49="","",入力!AS49)</f>
        <v/>
      </c>
      <c r="AT49" s="329" t="str">
        <f>IF(入力!AT49="","",入力!AT49)</f>
        <v/>
      </c>
      <c r="AU49" s="128" t="str">
        <f>IF(入力!AU49="","",入力!AU49)</f>
        <v/>
      </c>
      <c r="AV49" s="322" t="str">
        <f>IF(入力!AV49="","",入力!AV49)</f>
        <v/>
      </c>
      <c r="AW49" s="128" t="str">
        <f>IF(入力!AW49="","",入力!AW49)</f>
        <v/>
      </c>
      <c r="AX49" s="324" t="str">
        <f>IF(入力!AX49="","",入力!AX49)</f>
        <v/>
      </c>
    </row>
    <row r="50" spans="1:50">
      <c r="A50" s="95">
        <f>IF(入力!A50="","",入力!A50)</f>
        <v>37</v>
      </c>
      <c r="B50" s="189" t="str">
        <f>IF(入力!B50="","",入力!B50)</f>
        <v/>
      </c>
      <c r="C50" s="189" t="str">
        <f>IF(入力!C50="","",入力!C50)</f>
        <v/>
      </c>
      <c r="D50" s="112" t="str">
        <f>IF(入力!D50="","",入力!D50)</f>
        <v/>
      </c>
      <c r="E50" s="345" t="str">
        <f>IF(入力!E50="", IF(D50="","",DATEDIF(D50,入力!$C$3,"Y")),入力!E50)</f>
        <v/>
      </c>
      <c r="F50" s="345" t="str">
        <f>IF(入力!F50="","",入力!F50)</f>
        <v/>
      </c>
      <c r="G50" s="189" t="str">
        <f>IF(入力!G50="","",入力!G50)</f>
        <v/>
      </c>
      <c r="H50" s="189" t="str">
        <f>IF(入力!H50="","",入力!H50)</f>
        <v/>
      </c>
      <c r="I50" s="345" t="str">
        <f>IF(入力!I50="","",入力!I50)</f>
        <v/>
      </c>
      <c r="J50" s="160" t="str">
        <f>IF(入力!J50="","",入力!J50)</f>
        <v/>
      </c>
      <c r="K50" s="161" t="str">
        <f>IF(入力!K50="","",入力!K50)</f>
        <v/>
      </c>
      <c r="L50" s="79" t="str">
        <f>IF(入力!L50="","",入力!L50)</f>
        <v/>
      </c>
      <c r="M50" s="79" t="str">
        <f>IF(入力!M50="","",入力!M50)</f>
        <v/>
      </c>
      <c r="N50" s="79" t="str">
        <f>IF(入力!N50="","",入力!N50)</f>
        <v/>
      </c>
      <c r="O50" s="79" t="str">
        <f>IF(OR(入力!L50="",入力!M50="",入力!N50=""),"",(入力!L50-(入力!L50*(4.57/(1.0868-0.00133*(入力!M50+入力!N50))-4.142)*100)/100))</f>
        <v/>
      </c>
      <c r="P50" s="79" t="str">
        <f>IF(入力!P50="", IF(K50="","",L50/POWER(K50/100,2)),入力!P50)</f>
        <v/>
      </c>
      <c r="Q50" s="194" t="str">
        <f>IF(入力!Q50="","",入力!Q50)</f>
        <v/>
      </c>
      <c r="R50" s="164" t="str">
        <f>IF(入力!R50="","",入力!R50)</f>
        <v/>
      </c>
      <c r="S50" s="280" t="str">
        <f>IF(入力!S50="","",入力!S50)</f>
        <v/>
      </c>
      <c r="T50" s="205" t="str">
        <f>IF(入力!T50="","",入力!T50)</f>
        <v/>
      </c>
      <c r="U50" s="106" t="str">
        <f>IF(入力!U50="","",入力!U50)</f>
        <v/>
      </c>
      <c r="V50" s="107" t="str">
        <f>IF(入力!V50="","",入力!V50)</f>
        <v/>
      </c>
      <c r="W50" s="208" t="str">
        <f>IF(入力!W50="","",入力!W50)</f>
        <v/>
      </c>
      <c r="X50" s="207" t="str">
        <f>IF(入力!X50="","",入力!X50)</f>
        <v/>
      </c>
      <c r="Y50" s="218" t="str">
        <f>IF(入力!Y50="", IF(入力!W50="",IF(入力!X50="","",入力!X50-入力!Q50),IF(入力!X50="",入力!W50-入力!Q50,IF(入力!W50&gt;入力!X50,入力!W50-入力!Q50,入力!X50-入力!Q50))),入力!Y50)</f>
        <v/>
      </c>
      <c r="Z50" s="218" t="str">
        <f>IF(入力!Z50="","",入力!Z50)</f>
        <v/>
      </c>
      <c r="AA50" s="218" t="str">
        <f>IF(入力!AA50="","",入力!AA50)</f>
        <v/>
      </c>
      <c r="AB50" s="218" t="str">
        <f>IF(入力!AB50="", IF(入力!Z50="",IF(入力!AA50="","",入力!AA50-入力!Q50),IF(入力!AA50="",入力!Z50-入力!Q50,IF(入力!Z50&gt;入力!AA50,入力!Z50-入力!Q50,入力!AA50-入力!Q50))),入力!AB50)</f>
        <v/>
      </c>
      <c r="AC50" s="218" t="str">
        <f>IF(入力!AC50="","",入力!AC50)</f>
        <v/>
      </c>
      <c r="AD50" s="218" t="str">
        <f>IF(入力!AD50="","",入力!AD50)</f>
        <v/>
      </c>
      <c r="AE50" s="218" t="str">
        <f>IF(入力!AE50="", IF(入力!AC50="",IF(入力!AD50="","",入力!AD50-入力!Q50),IF(入力!AD50="",入力!AC50-入力!Q50,IF(入力!AC50&gt;入力!AD50,入力!AC50-入力!Q50,入力!AD50-入力!Q50))),入力!AE50)</f>
        <v/>
      </c>
      <c r="AF50" s="218" t="str">
        <f>IF(入力!AF50="","",入力!AF50)</f>
        <v/>
      </c>
      <c r="AG50" s="218" t="str">
        <f>IF(入力!AG50="","",入力!AG50)</f>
        <v/>
      </c>
      <c r="AH50" s="218" t="str">
        <f>IF(入力!AH50="", IF(入力!AF50="",IF(入力!AG50="","",入力!AG50-入力!Q50),IF(入力!AG50="",入力!AF50-入力!Q50,IF(入力!AF50&gt;入力!AG50,入力!AF50-入力!Q50,入力!AG50-入力!Q50))),入力!AH50)</f>
        <v/>
      </c>
      <c r="AI50" s="214" t="str">
        <f>IF(入力!AI50="","",入力!AI50)</f>
        <v/>
      </c>
      <c r="AJ50" s="126" t="str">
        <f>IF(入力!AJ50="","",入力!AJ50)</f>
        <v/>
      </c>
      <c r="AK50" s="209" t="str">
        <f>IF(入力!AK50="","",入力!AK50)</f>
        <v/>
      </c>
      <c r="AL50" s="212" t="str">
        <f>IF(入力!AL50="","",入力!AL50)</f>
        <v/>
      </c>
      <c r="AM50" s="158" t="str">
        <f>IF(入力!AM50="","",入力!AM50)</f>
        <v/>
      </c>
      <c r="AN50" s="164" t="str">
        <f>IF(入力!AN50="","",入力!AN50)</f>
        <v/>
      </c>
      <c r="AO50" s="158" t="str">
        <f>IF(入力!AO50="","",入力!AO50)</f>
        <v/>
      </c>
      <c r="AP50" s="164" t="str">
        <f>IF(入力!AP50="","",入力!AP50)</f>
        <v/>
      </c>
      <c r="AQ50" s="158" t="str">
        <f>IF(入力!AQ50="","",入力!AQ50)</f>
        <v/>
      </c>
      <c r="AR50" s="164" t="str">
        <f>IF(入力!AR50="","",入力!AR50)</f>
        <v/>
      </c>
      <c r="AS50" s="134" t="str">
        <f>IF(入力!AS50="","",入力!AS50)</f>
        <v/>
      </c>
      <c r="AT50" s="329" t="str">
        <f>IF(入力!AT50="","",入力!AT50)</f>
        <v/>
      </c>
      <c r="AU50" s="128" t="str">
        <f>IF(入力!AU50="","",入力!AU50)</f>
        <v/>
      </c>
      <c r="AV50" s="322" t="str">
        <f>IF(入力!AV50="","",入力!AV50)</f>
        <v/>
      </c>
      <c r="AW50" s="128" t="str">
        <f>IF(入力!AW50="","",入力!AW50)</f>
        <v/>
      </c>
      <c r="AX50" s="324" t="str">
        <f>IF(入力!AX50="","",入力!AX50)</f>
        <v/>
      </c>
    </row>
    <row r="51" spans="1:50">
      <c r="A51" s="95">
        <f>IF(入力!A51="","",入力!A51)</f>
        <v>38</v>
      </c>
      <c r="B51" s="189" t="str">
        <f>IF(入力!B51="","",入力!B51)</f>
        <v/>
      </c>
      <c r="C51" s="189" t="str">
        <f>IF(入力!C51="","",入力!C51)</f>
        <v/>
      </c>
      <c r="D51" s="112" t="str">
        <f>IF(入力!D51="","",入力!D51)</f>
        <v/>
      </c>
      <c r="E51" s="345" t="str">
        <f>IF(入力!E51="", IF(D51="","",DATEDIF(D51,入力!$C$3,"Y")),入力!E51)</f>
        <v/>
      </c>
      <c r="F51" s="345" t="str">
        <f>IF(入力!F51="","",入力!F51)</f>
        <v/>
      </c>
      <c r="G51" s="189" t="str">
        <f>IF(入力!G51="","",入力!G51)</f>
        <v/>
      </c>
      <c r="H51" s="189" t="str">
        <f>IF(入力!H51="","",入力!H51)</f>
        <v/>
      </c>
      <c r="I51" s="345" t="str">
        <f>IF(入力!I51="","",入力!I51)</f>
        <v/>
      </c>
      <c r="J51" s="160" t="str">
        <f>IF(入力!J51="","",入力!J51)</f>
        <v/>
      </c>
      <c r="K51" s="161" t="str">
        <f>IF(入力!K51="","",入力!K51)</f>
        <v/>
      </c>
      <c r="L51" s="79" t="str">
        <f>IF(入力!L51="","",入力!L51)</f>
        <v/>
      </c>
      <c r="M51" s="79" t="str">
        <f>IF(入力!M51="","",入力!M51)</f>
        <v/>
      </c>
      <c r="N51" s="79" t="str">
        <f>IF(入力!N51="","",入力!N51)</f>
        <v/>
      </c>
      <c r="O51" s="79" t="str">
        <f>IF(OR(入力!L51="",入力!M51="",入力!N51=""),"",(入力!L51-(入力!L51*(4.57/(1.0868-0.00133*(入力!M51+入力!N51))-4.142)*100)/100))</f>
        <v/>
      </c>
      <c r="P51" s="79" t="str">
        <f>IF(入力!P51="", IF(K51="","",L51/POWER(K51/100,2)),入力!P51)</f>
        <v/>
      </c>
      <c r="Q51" s="194" t="str">
        <f>IF(入力!Q51="","",入力!Q51)</f>
        <v/>
      </c>
      <c r="R51" s="164" t="str">
        <f>IF(入力!R51="","",入力!R51)</f>
        <v/>
      </c>
      <c r="S51" s="280" t="str">
        <f>IF(入力!S51="","",入力!S51)</f>
        <v/>
      </c>
      <c r="T51" s="205" t="str">
        <f>IF(入力!T51="","",入力!T51)</f>
        <v/>
      </c>
      <c r="U51" s="106" t="str">
        <f>IF(入力!U51="","",入力!U51)</f>
        <v/>
      </c>
      <c r="V51" s="107" t="str">
        <f>IF(入力!V51="","",入力!V51)</f>
        <v/>
      </c>
      <c r="W51" s="208" t="str">
        <f>IF(入力!W51="","",入力!W51)</f>
        <v/>
      </c>
      <c r="X51" s="207" t="str">
        <f>IF(入力!X51="","",入力!X51)</f>
        <v/>
      </c>
      <c r="Y51" s="218" t="str">
        <f>IF(入力!Y51="", IF(入力!W51="",IF(入力!X51="","",入力!X51-入力!Q51),IF(入力!X51="",入力!W51-入力!Q51,IF(入力!W51&gt;入力!X51,入力!W51-入力!Q51,入力!X51-入力!Q51))),入力!Y51)</f>
        <v/>
      </c>
      <c r="Z51" s="218" t="str">
        <f>IF(入力!Z51="","",入力!Z51)</f>
        <v/>
      </c>
      <c r="AA51" s="218" t="str">
        <f>IF(入力!AA51="","",入力!AA51)</f>
        <v/>
      </c>
      <c r="AB51" s="218" t="str">
        <f>IF(入力!AB51="", IF(入力!Z51="",IF(入力!AA51="","",入力!AA51-入力!Q51),IF(入力!AA51="",入力!Z51-入力!Q51,IF(入力!Z51&gt;入力!AA51,入力!Z51-入力!Q51,入力!AA51-入力!Q51))),入力!AB51)</f>
        <v/>
      </c>
      <c r="AC51" s="218" t="str">
        <f>IF(入力!AC51="","",入力!AC51)</f>
        <v/>
      </c>
      <c r="AD51" s="218" t="str">
        <f>IF(入力!AD51="","",入力!AD51)</f>
        <v/>
      </c>
      <c r="AE51" s="218" t="str">
        <f>IF(入力!AE51="", IF(入力!AC51="",IF(入力!AD51="","",入力!AD51-入力!Q51),IF(入力!AD51="",入力!AC51-入力!Q51,IF(入力!AC51&gt;入力!AD51,入力!AC51-入力!Q51,入力!AD51-入力!Q51))),入力!AE51)</f>
        <v/>
      </c>
      <c r="AF51" s="218" t="str">
        <f>IF(入力!AF51="","",入力!AF51)</f>
        <v/>
      </c>
      <c r="AG51" s="218" t="str">
        <f>IF(入力!AG51="","",入力!AG51)</f>
        <v/>
      </c>
      <c r="AH51" s="218" t="str">
        <f>IF(入力!AH51="", IF(入力!AF51="",IF(入力!AG51="","",入力!AG51-入力!Q51),IF(入力!AG51="",入力!AF51-入力!Q51,IF(入力!AF51&gt;入力!AG51,入力!AF51-入力!Q51,入力!AG51-入力!Q51))),入力!AH51)</f>
        <v/>
      </c>
      <c r="AI51" s="214" t="str">
        <f>IF(入力!AI51="","",入力!AI51)</f>
        <v/>
      </c>
      <c r="AJ51" s="126" t="str">
        <f>IF(入力!AJ51="","",入力!AJ51)</f>
        <v/>
      </c>
      <c r="AK51" s="209" t="str">
        <f>IF(入力!AK51="","",入力!AK51)</f>
        <v/>
      </c>
      <c r="AL51" s="212" t="str">
        <f>IF(入力!AL51="","",入力!AL51)</f>
        <v/>
      </c>
      <c r="AM51" s="158" t="str">
        <f>IF(入力!AM51="","",入力!AM51)</f>
        <v/>
      </c>
      <c r="AN51" s="164" t="str">
        <f>IF(入力!AN51="","",入力!AN51)</f>
        <v/>
      </c>
      <c r="AO51" s="158" t="str">
        <f>IF(入力!AO51="","",入力!AO51)</f>
        <v/>
      </c>
      <c r="AP51" s="164" t="str">
        <f>IF(入力!AP51="","",入力!AP51)</f>
        <v/>
      </c>
      <c r="AQ51" s="158" t="str">
        <f>IF(入力!AQ51="","",入力!AQ51)</f>
        <v/>
      </c>
      <c r="AR51" s="164" t="str">
        <f>IF(入力!AR51="","",入力!AR51)</f>
        <v/>
      </c>
      <c r="AS51" s="134" t="str">
        <f>IF(入力!AS51="","",入力!AS51)</f>
        <v/>
      </c>
      <c r="AT51" s="329" t="str">
        <f>IF(入力!AT51="","",入力!AT51)</f>
        <v/>
      </c>
      <c r="AU51" s="128" t="str">
        <f>IF(入力!AU51="","",入力!AU51)</f>
        <v/>
      </c>
      <c r="AV51" s="322" t="str">
        <f>IF(入力!AV51="","",入力!AV51)</f>
        <v/>
      </c>
      <c r="AW51" s="128" t="str">
        <f>IF(入力!AW51="","",入力!AW51)</f>
        <v/>
      </c>
      <c r="AX51" s="324" t="str">
        <f>IF(入力!AX51="","",入力!AX51)</f>
        <v/>
      </c>
    </row>
    <row r="52" spans="1:50">
      <c r="A52" s="95">
        <f>IF(入力!A52="","",入力!A52)</f>
        <v>39</v>
      </c>
      <c r="B52" s="189" t="str">
        <f>IF(入力!B52="","",入力!B52)</f>
        <v/>
      </c>
      <c r="C52" s="189" t="str">
        <f>IF(入力!C52="","",入力!C52)</f>
        <v/>
      </c>
      <c r="D52" s="112" t="str">
        <f>IF(入力!D52="","",入力!D52)</f>
        <v/>
      </c>
      <c r="E52" s="345" t="str">
        <f>IF(入力!E52="", IF(D52="","",DATEDIF(D52,入力!$C$3,"Y")),入力!E52)</f>
        <v/>
      </c>
      <c r="F52" s="345" t="str">
        <f>IF(入力!F52="","",入力!F52)</f>
        <v/>
      </c>
      <c r="G52" s="189" t="str">
        <f>IF(入力!G52="","",入力!G52)</f>
        <v/>
      </c>
      <c r="H52" s="189" t="str">
        <f>IF(入力!H52="","",入力!H52)</f>
        <v/>
      </c>
      <c r="I52" s="345" t="str">
        <f>IF(入力!I52="","",入力!I52)</f>
        <v/>
      </c>
      <c r="J52" s="160" t="str">
        <f>IF(入力!J52="","",入力!J52)</f>
        <v/>
      </c>
      <c r="K52" s="161" t="str">
        <f>IF(入力!K52="","",入力!K52)</f>
        <v/>
      </c>
      <c r="L52" s="79" t="str">
        <f>IF(入力!L52="","",入力!L52)</f>
        <v/>
      </c>
      <c r="M52" s="79" t="str">
        <f>IF(入力!M52="","",入力!M52)</f>
        <v/>
      </c>
      <c r="N52" s="79" t="str">
        <f>IF(入力!N52="","",入力!N52)</f>
        <v/>
      </c>
      <c r="O52" s="79" t="str">
        <f>IF(OR(入力!L52="",入力!M52="",入力!N52=""),"",(入力!L52-(入力!L52*(4.57/(1.0868-0.00133*(入力!M52+入力!N52))-4.142)*100)/100))</f>
        <v/>
      </c>
      <c r="P52" s="79" t="str">
        <f>IF(入力!P52="", IF(K52="","",L52/POWER(K52/100,2)),入力!P52)</f>
        <v/>
      </c>
      <c r="Q52" s="194" t="str">
        <f>IF(入力!Q52="","",入力!Q52)</f>
        <v/>
      </c>
      <c r="R52" s="164" t="str">
        <f>IF(入力!R52="","",入力!R52)</f>
        <v/>
      </c>
      <c r="S52" s="280" t="str">
        <f>IF(入力!S52="","",入力!S52)</f>
        <v/>
      </c>
      <c r="T52" s="205" t="str">
        <f>IF(入力!T52="","",入力!T52)</f>
        <v/>
      </c>
      <c r="U52" s="106" t="str">
        <f>IF(入力!U52="","",入力!U52)</f>
        <v/>
      </c>
      <c r="V52" s="107" t="str">
        <f>IF(入力!V52="","",入力!V52)</f>
        <v/>
      </c>
      <c r="W52" s="208" t="str">
        <f>IF(入力!W52="","",入力!W52)</f>
        <v/>
      </c>
      <c r="X52" s="207" t="str">
        <f>IF(入力!X52="","",入力!X52)</f>
        <v/>
      </c>
      <c r="Y52" s="218" t="str">
        <f>IF(入力!Y52="", IF(入力!W52="",IF(入力!X52="","",入力!X52-入力!Q52),IF(入力!X52="",入力!W52-入力!Q52,IF(入力!W52&gt;入力!X52,入力!W52-入力!Q52,入力!X52-入力!Q52))),入力!Y52)</f>
        <v/>
      </c>
      <c r="Z52" s="218" t="str">
        <f>IF(入力!Z52="","",入力!Z52)</f>
        <v/>
      </c>
      <c r="AA52" s="218" t="str">
        <f>IF(入力!AA52="","",入力!AA52)</f>
        <v/>
      </c>
      <c r="AB52" s="218" t="str">
        <f>IF(入力!AB52="", IF(入力!Z52="",IF(入力!AA52="","",入力!AA52-入力!Q52),IF(入力!AA52="",入力!Z52-入力!Q52,IF(入力!Z52&gt;入力!AA52,入力!Z52-入力!Q52,入力!AA52-入力!Q52))),入力!AB52)</f>
        <v/>
      </c>
      <c r="AC52" s="218" t="str">
        <f>IF(入力!AC52="","",入力!AC52)</f>
        <v/>
      </c>
      <c r="AD52" s="218" t="str">
        <f>IF(入力!AD52="","",入力!AD52)</f>
        <v/>
      </c>
      <c r="AE52" s="218" t="str">
        <f>IF(入力!AE52="", IF(入力!AC52="",IF(入力!AD52="","",入力!AD52-入力!Q52),IF(入力!AD52="",入力!AC52-入力!Q52,IF(入力!AC52&gt;入力!AD52,入力!AC52-入力!Q52,入力!AD52-入力!Q52))),入力!AE52)</f>
        <v/>
      </c>
      <c r="AF52" s="218" t="str">
        <f>IF(入力!AF52="","",入力!AF52)</f>
        <v/>
      </c>
      <c r="AG52" s="218" t="str">
        <f>IF(入力!AG52="","",入力!AG52)</f>
        <v/>
      </c>
      <c r="AH52" s="218" t="str">
        <f>IF(入力!AH52="", IF(入力!AF52="",IF(入力!AG52="","",入力!AG52-入力!Q52),IF(入力!AG52="",入力!AF52-入力!Q52,IF(入力!AF52&gt;入力!AG52,入力!AF52-入力!Q52,入力!AG52-入力!Q52))),入力!AH52)</f>
        <v/>
      </c>
      <c r="AI52" s="214" t="str">
        <f>IF(入力!AI52="","",入力!AI52)</f>
        <v/>
      </c>
      <c r="AJ52" s="126" t="str">
        <f>IF(入力!AJ52="","",入力!AJ52)</f>
        <v/>
      </c>
      <c r="AK52" s="209" t="str">
        <f>IF(入力!AK52="","",入力!AK52)</f>
        <v/>
      </c>
      <c r="AL52" s="257" t="str">
        <f>IF(入力!AL52="","",入力!AL52)</f>
        <v/>
      </c>
      <c r="AM52" s="158" t="str">
        <f>IF(入力!AM52="","",入力!AM52)</f>
        <v/>
      </c>
      <c r="AN52" s="164" t="str">
        <f>IF(入力!AN52="","",入力!AN52)</f>
        <v/>
      </c>
      <c r="AO52" s="158" t="str">
        <f>IF(入力!AO52="","",入力!AO52)</f>
        <v/>
      </c>
      <c r="AP52" s="164" t="str">
        <f>IF(入力!AP52="","",入力!AP52)</f>
        <v/>
      </c>
      <c r="AQ52" s="158" t="str">
        <f>IF(入力!AQ52="","",入力!AQ52)</f>
        <v/>
      </c>
      <c r="AR52" s="164" t="str">
        <f>IF(入力!AR52="","",入力!AR52)</f>
        <v/>
      </c>
      <c r="AS52" s="134" t="str">
        <f>IF(入力!AS52="","",入力!AS52)</f>
        <v/>
      </c>
      <c r="AT52" s="329" t="str">
        <f>IF(入力!AT52="","",入力!AT52)</f>
        <v/>
      </c>
      <c r="AU52" s="128" t="str">
        <f>IF(入力!AU52="","",入力!AU52)</f>
        <v/>
      </c>
      <c r="AV52" s="322" t="str">
        <f>IF(入力!AV52="","",入力!AV52)</f>
        <v/>
      </c>
      <c r="AW52" s="128" t="str">
        <f>IF(入力!AW52="","",入力!AW52)</f>
        <v/>
      </c>
      <c r="AX52" s="324" t="str">
        <f>IF(入力!AX52="","",入力!AX52)</f>
        <v/>
      </c>
    </row>
    <row r="53" spans="1:50">
      <c r="A53" s="95">
        <f>IF(入力!A53="","",入力!A53)</f>
        <v>40</v>
      </c>
      <c r="B53" s="189" t="str">
        <f>IF(入力!B53="","",入力!B53)</f>
        <v/>
      </c>
      <c r="C53" s="189" t="str">
        <f>IF(入力!C53="","",入力!C53)</f>
        <v/>
      </c>
      <c r="D53" s="112" t="str">
        <f>IF(入力!D53="","",入力!D53)</f>
        <v/>
      </c>
      <c r="E53" s="345" t="str">
        <f>IF(入力!E53="", IF(D53="","",DATEDIF(D53,入力!$C$3,"Y")),入力!E53)</f>
        <v/>
      </c>
      <c r="F53" s="345" t="str">
        <f>IF(入力!F53="","",入力!F53)</f>
        <v/>
      </c>
      <c r="G53" s="189" t="str">
        <f>IF(入力!G53="","",入力!G53)</f>
        <v/>
      </c>
      <c r="H53" s="189" t="str">
        <f>IF(入力!H53="","",入力!H53)</f>
        <v/>
      </c>
      <c r="I53" s="345" t="str">
        <f>IF(入力!I53="","",入力!I53)</f>
        <v/>
      </c>
      <c r="J53" s="160" t="str">
        <f>IF(入力!J53="","",入力!J53)</f>
        <v/>
      </c>
      <c r="K53" s="161" t="str">
        <f>IF(入力!K53="","",入力!K53)</f>
        <v/>
      </c>
      <c r="L53" s="79" t="str">
        <f>IF(入力!L53="","",入力!L53)</f>
        <v/>
      </c>
      <c r="M53" s="79" t="str">
        <f>IF(入力!M53="","",入力!M53)</f>
        <v/>
      </c>
      <c r="N53" s="79" t="str">
        <f>IF(入力!N53="","",入力!N53)</f>
        <v/>
      </c>
      <c r="O53" s="79" t="str">
        <f>IF(OR(入力!L53="",入力!M53="",入力!N53=""),"",(入力!L53-(入力!L53*(4.57/(1.0868-0.00133*(入力!M53+入力!N53))-4.142)*100)/100))</f>
        <v/>
      </c>
      <c r="P53" s="79" t="str">
        <f>IF(入力!P53="", IF(K53="","",L53/POWER(K53/100,2)),入力!P53)</f>
        <v/>
      </c>
      <c r="Q53" s="194" t="str">
        <f>IF(入力!Q53="","",入力!Q53)</f>
        <v/>
      </c>
      <c r="R53" s="164" t="str">
        <f>IF(入力!R53="","",入力!R53)</f>
        <v/>
      </c>
      <c r="S53" s="280" t="str">
        <f>IF(入力!S53="","",入力!S53)</f>
        <v/>
      </c>
      <c r="T53" s="205" t="str">
        <f>IF(入力!T53="","",入力!T53)</f>
        <v/>
      </c>
      <c r="U53" s="106" t="str">
        <f>IF(入力!U53="","",入力!U53)</f>
        <v/>
      </c>
      <c r="V53" s="107" t="str">
        <f>IF(入力!V53="","",入力!V53)</f>
        <v/>
      </c>
      <c r="W53" s="208" t="str">
        <f>IF(入力!W53="","",入力!W53)</f>
        <v/>
      </c>
      <c r="X53" s="207" t="str">
        <f>IF(入力!X53="","",入力!X53)</f>
        <v/>
      </c>
      <c r="Y53" s="218" t="str">
        <f>IF(入力!Y53="", IF(入力!W53="",IF(入力!X53="","",入力!X53-入力!Q53),IF(入力!X53="",入力!W53-入力!Q53,IF(入力!W53&gt;入力!X53,入力!W53-入力!Q53,入力!X53-入力!Q53))),入力!Y53)</f>
        <v/>
      </c>
      <c r="Z53" s="218" t="str">
        <f>IF(入力!Z53="","",入力!Z53)</f>
        <v/>
      </c>
      <c r="AA53" s="218" t="str">
        <f>IF(入力!AA53="","",入力!AA53)</f>
        <v/>
      </c>
      <c r="AB53" s="218" t="str">
        <f>IF(入力!AB53="", IF(入力!Z53="",IF(入力!AA53="","",入力!AA53-入力!Q53),IF(入力!AA53="",入力!Z53-入力!Q53,IF(入力!Z53&gt;入力!AA53,入力!Z53-入力!Q53,入力!AA53-入力!Q53))),入力!AB53)</f>
        <v/>
      </c>
      <c r="AC53" s="218" t="str">
        <f>IF(入力!AC53="","",入力!AC53)</f>
        <v/>
      </c>
      <c r="AD53" s="218" t="str">
        <f>IF(入力!AD53="","",入力!AD53)</f>
        <v/>
      </c>
      <c r="AE53" s="218" t="str">
        <f>IF(入力!AE53="", IF(入力!AC53="",IF(入力!AD53="","",入力!AD53-入力!Q53),IF(入力!AD53="",入力!AC53-入力!Q53,IF(入力!AC53&gt;入力!AD53,入力!AC53-入力!Q53,入力!AD53-入力!Q53))),入力!AE53)</f>
        <v/>
      </c>
      <c r="AF53" s="218" t="str">
        <f>IF(入力!AF53="","",入力!AF53)</f>
        <v/>
      </c>
      <c r="AG53" s="218" t="str">
        <f>IF(入力!AG53="","",入力!AG53)</f>
        <v/>
      </c>
      <c r="AH53" s="218" t="str">
        <f>IF(入力!AH53="", IF(入力!AF53="",IF(入力!AG53="","",入力!AG53-入力!Q53),IF(入力!AG53="",入力!AF53-入力!Q53,IF(入力!AF53&gt;入力!AG53,入力!AF53-入力!Q53,入力!AG53-入力!Q53))),入力!AH53)</f>
        <v/>
      </c>
      <c r="AI53" s="214" t="str">
        <f>IF(入力!AI53="","",入力!AI53)</f>
        <v/>
      </c>
      <c r="AJ53" s="126" t="str">
        <f>IF(入力!AJ53="","",入力!AJ53)</f>
        <v/>
      </c>
      <c r="AK53" s="209" t="str">
        <f>IF(入力!AK53="","",入力!AK53)</f>
        <v/>
      </c>
      <c r="AL53" s="212" t="str">
        <f>IF(入力!AL53="","",入力!AL53)</f>
        <v/>
      </c>
      <c r="AM53" s="158" t="str">
        <f>IF(入力!AM53="","",入力!AM53)</f>
        <v/>
      </c>
      <c r="AN53" s="164" t="str">
        <f>IF(入力!AN53="","",入力!AN53)</f>
        <v/>
      </c>
      <c r="AO53" s="158" t="str">
        <f>IF(入力!AO53="","",入力!AO53)</f>
        <v/>
      </c>
      <c r="AP53" s="164" t="str">
        <f>IF(入力!AP53="","",入力!AP53)</f>
        <v/>
      </c>
      <c r="AQ53" s="158" t="str">
        <f>IF(入力!AQ53="","",入力!AQ53)</f>
        <v/>
      </c>
      <c r="AR53" s="164" t="str">
        <f>IF(入力!AR53="","",入力!AR53)</f>
        <v/>
      </c>
      <c r="AS53" s="134" t="str">
        <f>IF(入力!AS53="","",入力!AS53)</f>
        <v/>
      </c>
      <c r="AT53" s="329" t="str">
        <f>IF(入力!AT53="","",入力!AT53)</f>
        <v/>
      </c>
      <c r="AU53" s="128" t="str">
        <f>IF(入力!AU53="","",入力!AU53)</f>
        <v/>
      </c>
      <c r="AV53" s="322" t="str">
        <f>IF(入力!AV53="","",入力!AV53)</f>
        <v/>
      </c>
      <c r="AW53" s="128" t="str">
        <f>IF(入力!AW53="","",入力!AW53)</f>
        <v/>
      </c>
      <c r="AX53" s="324" t="str">
        <f>IF(入力!AX53="","",入力!AX53)</f>
        <v/>
      </c>
    </row>
    <row r="54" spans="1:50">
      <c r="A54" s="95">
        <f>IF(入力!A54="","",入力!A54)</f>
        <v>41</v>
      </c>
      <c r="B54" s="189" t="str">
        <f>IF(入力!B54="","",入力!B54)</f>
        <v/>
      </c>
      <c r="C54" s="189" t="str">
        <f>IF(入力!C54="","",入力!C54)</f>
        <v/>
      </c>
      <c r="D54" s="112" t="str">
        <f>IF(入力!D54="","",入力!D54)</f>
        <v/>
      </c>
      <c r="E54" s="345" t="str">
        <f>IF(入力!E54="", IF(D54="","",DATEDIF(D54,入力!$C$3,"Y")),入力!E54)</f>
        <v/>
      </c>
      <c r="F54" s="345" t="str">
        <f>IF(入力!F54="","",入力!F54)</f>
        <v/>
      </c>
      <c r="G54" s="189" t="str">
        <f>IF(入力!G54="","",入力!G54)</f>
        <v/>
      </c>
      <c r="H54" s="189" t="str">
        <f>IF(入力!H54="","",入力!H54)</f>
        <v/>
      </c>
      <c r="I54" s="345" t="str">
        <f>IF(入力!I54="","",入力!I54)</f>
        <v/>
      </c>
      <c r="J54" s="160" t="str">
        <f>IF(入力!J54="","",入力!J54)</f>
        <v/>
      </c>
      <c r="K54" s="161" t="str">
        <f>IF(入力!K54="","",入力!K54)</f>
        <v/>
      </c>
      <c r="L54" s="79" t="str">
        <f>IF(入力!L54="","",入力!L54)</f>
        <v/>
      </c>
      <c r="M54" s="79" t="str">
        <f>IF(入力!M54="","",入力!M54)</f>
        <v/>
      </c>
      <c r="N54" s="79" t="str">
        <f>IF(入力!N54="","",入力!N54)</f>
        <v/>
      </c>
      <c r="O54" s="79" t="str">
        <f>IF(OR(入力!L54="",入力!M54="",入力!N54=""),"",(入力!L54-(入力!L54*(4.57/(1.0868-0.00133*(入力!M54+入力!N54))-4.142)*100)/100))</f>
        <v/>
      </c>
      <c r="P54" s="79" t="str">
        <f>IF(入力!P54="", IF(K54="","",L54/POWER(K54/100,2)),入力!P54)</f>
        <v/>
      </c>
      <c r="Q54" s="194" t="str">
        <f>IF(入力!Q54="","",入力!Q54)</f>
        <v/>
      </c>
      <c r="R54" s="164" t="str">
        <f>IF(入力!R54="","",入力!R54)</f>
        <v/>
      </c>
      <c r="S54" s="280" t="str">
        <f>IF(入力!S54="","",入力!S54)</f>
        <v/>
      </c>
      <c r="T54" s="205" t="str">
        <f>IF(入力!T54="","",入力!T54)</f>
        <v/>
      </c>
      <c r="U54" s="106" t="str">
        <f>IF(入力!U54="","",入力!U54)</f>
        <v/>
      </c>
      <c r="V54" s="107" t="str">
        <f>IF(入力!V54="","",入力!V54)</f>
        <v/>
      </c>
      <c r="W54" s="208" t="str">
        <f>IF(入力!W54="","",入力!W54)</f>
        <v/>
      </c>
      <c r="X54" s="207" t="str">
        <f>IF(入力!X54="","",入力!X54)</f>
        <v/>
      </c>
      <c r="Y54" s="218" t="str">
        <f>IF(入力!Y54="", IF(入力!W54="",IF(入力!X54="","",入力!X54-入力!Q54),IF(入力!X54="",入力!W54-入力!Q54,IF(入力!W54&gt;入力!X54,入力!W54-入力!Q54,入力!X54-入力!Q54))),入力!Y54)</f>
        <v/>
      </c>
      <c r="Z54" s="218" t="str">
        <f>IF(入力!Z54="","",入力!Z54)</f>
        <v/>
      </c>
      <c r="AA54" s="218" t="str">
        <f>IF(入力!AA54="","",入力!AA54)</f>
        <v/>
      </c>
      <c r="AB54" s="218" t="str">
        <f>IF(入力!AB54="", IF(入力!Z54="",IF(入力!AA54="","",入力!AA54-入力!Q54),IF(入力!AA54="",入力!Z54-入力!Q54,IF(入力!Z54&gt;入力!AA54,入力!Z54-入力!Q54,入力!AA54-入力!Q54))),入力!AB54)</f>
        <v/>
      </c>
      <c r="AC54" s="218" t="str">
        <f>IF(入力!AC54="","",入力!AC54)</f>
        <v/>
      </c>
      <c r="AD54" s="218" t="str">
        <f>IF(入力!AD54="","",入力!AD54)</f>
        <v/>
      </c>
      <c r="AE54" s="218" t="str">
        <f>IF(入力!AE54="", IF(入力!AC54="",IF(入力!AD54="","",入力!AD54-入力!Q54),IF(入力!AD54="",入力!AC54-入力!Q54,IF(入力!AC54&gt;入力!AD54,入力!AC54-入力!Q54,入力!AD54-入力!Q54))),入力!AE54)</f>
        <v/>
      </c>
      <c r="AF54" s="218" t="str">
        <f>IF(入力!AF54="","",入力!AF54)</f>
        <v/>
      </c>
      <c r="AG54" s="218" t="str">
        <f>IF(入力!AG54="","",入力!AG54)</f>
        <v/>
      </c>
      <c r="AH54" s="218" t="str">
        <f>IF(入力!AH54="", IF(入力!AF54="",IF(入力!AG54="","",入力!AG54-入力!Q54),IF(入力!AG54="",入力!AF54-入力!Q54,IF(入力!AF54&gt;入力!AG54,入力!AF54-入力!Q54,入力!AG54-入力!Q54))),入力!AH54)</f>
        <v/>
      </c>
      <c r="AI54" s="214" t="str">
        <f>IF(入力!AI54="","",入力!AI54)</f>
        <v/>
      </c>
      <c r="AJ54" s="126" t="str">
        <f>IF(入力!AJ54="","",入力!AJ54)</f>
        <v/>
      </c>
      <c r="AK54" s="209" t="str">
        <f>IF(入力!AK54="","",入力!AK54)</f>
        <v/>
      </c>
      <c r="AL54" s="212" t="str">
        <f>IF(入力!AL54="","",入力!AL54)</f>
        <v/>
      </c>
      <c r="AM54" s="158" t="str">
        <f>IF(入力!AM54="","",入力!AM54)</f>
        <v/>
      </c>
      <c r="AN54" s="164" t="str">
        <f>IF(入力!AN54="","",入力!AN54)</f>
        <v/>
      </c>
      <c r="AO54" s="158" t="str">
        <f>IF(入力!AO54="","",入力!AO54)</f>
        <v/>
      </c>
      <c r="AP54" s="164" t="str">
        <f>IF(入力!AP54="","",入力!AP54)</f>
        <v/>
      </c>
      <c r="AQ54" s="158" t="str">
        <f>IF(入力!AQ54="","",入力!AQ54)</f>
        <v/>
      </c>
      <c r="AR54" s="164" t="str">
        <f>IF(入力!AR54="","",入力!AR54)</f>
        <v/>
      </c>
      <c r="AS54" s="134" t="str">
        <f>IF(入力!AS54="","",入力!AS54)</f>
        <v/>
      </c>
      <c r="AT54" s="329" t="str">
        <f>IF(入力!AT54="","",入力!AT54)</f>
        <v/>
      </c>
      <c r="AU54" s="128" t="str">
        <f>IF(入力!AU54="","",入力!AU54)</f>
        <v/>
      </c>
      <c r="AV54" s="322" t="str">
        <f>IF(入力!AV54="","",入力!AV54)</f>
        <v/>
      </c>
      <c r="AW54" s="128" t="str">
        <f>IF(入力!AW54="","",入力!AW54)</f>
        <v/>
      </c>
      <c r="AX54" s="324" t="str">
        <f>IF(入力!AX54="","",入力!AX54)</f>
        <v/>
      </c>
    </row>
    <row r="55" spans="1:50">
      <c r="A55" s="95">
        <f>IF(入力!A55="","",入力!A55)</f>
        <v>42</v>
      </c>
      <c r="B55" s="189" t="str">
        <f>IF(入力!B55="","",入力!B55)</f>
        <v/>
      </c>
      <c r="C55" s="189" t="str">
        <f>IF(入力!C55="","",入力!C55)</f>
        <v/>
      </c>
      <c r="D55" s="112" t="str">
        <f>IF(入力!D55="","",入力!D55)</f>
        <v/>
      </c>
      <c r="E55" s="345" t="str">
        <f>IF(入力!E55="", IF(D55="","",DATEDIF(D55,入力!$C$3,"Y")),入力!E55)</f>
        <v/>
      </c>
      <c r="F55" s="345" t="str">
        <f>IF(入力!F55="","",入力!F55)</f>
        <v/>
      </c>
      <c r="G55" s="189" t="str">
        <f>IF(入力!G55="","",入力!G55)</f>
        <v/>
      </c>
      <c r="H55" s="189" t="str">
        <f>IF(入力!H55="","",入力!H55)</f>
        <v/>
      </c>
      <c r="I55" s="345" t="str">
        <f>IF(入力!I55="","",入力!I55)</f>
        <v/>
      </c>
      <c r="J55" s="160" t="str">
        <f>IF(入力!J55="","",入力!J55)</f>
        <v/>
      </c>
      <c r="K55" s="161" t="str">
        <f>IF(入力!K55="","",入力!K55)</f>
        <v/>
      </c>
      <c r="L55" s="79" t="str">
        <f>IF(入力!L55="","",入力!L55)</f>
        <v/>
      </c>
      <c r="M55" s="79" t="str">
        <f>IF(入力!M55="","",入力!M55)</f>
        <v/>
      </c>
      <c r="N55" s="79" t="str">
        <f>IF(入力!N55="","",入力!N55)</f>
        <v/>
      </c>
      <c r="O55" s="79" t="str">
        <f>IF(OR(入力!L55="",入力!M55="",入力!N55=""),"",(入力!L55-(入力!L55*(4.57/(1.0868-0.00133*(入力!M55+入力!N55))-4.142)*100)/100))</f>
        <v/>
      </c>
      <c r="P55" s="79" t="str">
        <f>IF(入力!P55="", IF(K55="","",L55/POWER(K55/100,2)),入力!P55)</f>
        <v/>
      </c>
      <c r="Q55" s="194" t="str">
        <f>IF(入力!Q55="","",入力!Q55)</f>
        <v/>
      </c>
      <c r="R55" s="164" t="str">
        <f>IF(入力!R55="","",入力!R55)</f>
        <v/>
      </c>
      <c r="S55" s="280" t="str">
        <f>IF(入力!S55="","",入力!S55)</f>
        <v/>
      </c>
      <c r="T55" s="205" t="str">
        <f>IF(入力!T55="","",入力!T55)</f>
        <v/>
      </c>
      <c r="U55" s="106" t="str">
        <f>IF(入力!U55="","",入力!U55)</f>
        <v/>
      </c>
      <c r="V55" s="107" t="str">
        <f>IF(入力!V55="","",入力!V55)</f>
        <v/>
      </c>
      <c r="W55" s="208" t="str">
        <f>IF(入力!W55="","",入力!W55)</f>
        <v/>
      </c>
      <c r="X55" s="207" t="str">
        <f>IF(入力!X55="","",入力!X55)</f>
        <v/>
      </c>
      <c r="Y55" s="218" t="str">
        <f>IF(入力!Y55="", IF(入力!W55="",IF(入力!X55="","",入力!X55-入力!Q55),IF(入力!X55="",入力!W55-入力!Q55,IF(入力!W55&gt;入力!X55,入力!W55-入力!Q55,入力!X55-入力!Q55))),入力!Y55)</f>
        <v/>
      </c>
      <c r="Z55" s="218" t="str">
        <f>IF(入力!Z55="","",入力!Z55)</f>
        <v/>
      </c>
      <c r="AA55" s="218" t="str">
        <f>IF(入力!AA55="","",入力!AA55)</f>
        <v/>
      </c>
      <c r="AB55" s="218" t="str">
        <f>IF(入力!AB55="", IF(入力!Z55="",IF(入力!AA55="","",入力!AA55-入力!Q55),IF(入力!AA55="",入力!Z55-入力!Q55,IF(入力!Z55&gt;入力!AA55,入力!Z55-入力!Q55,入力!AA55-入力!Q55))),入力!AB55)</f>
        <v/>
      </c>
      <c r="AC55" s="218" t="str">
        <f>IF(入力!AC55="","",入力!AC55)</f>
        <v/>
      </c>
      <c r="AD55" s="218" t="str">
        <f>IF(入力!AD55="","",入力!AD55)</f>
        <v/>
      </c>
      <c r="AE55" s="218" t="str">
        <f>IF(入力!AE55="", IF(入力!AC55="",IF(入力!AD55="","",入力!AD55-入力!Q55),IF(入力!AD55="",入力!AC55-入力!Q55,IF(入力!AC55&gt;入力!AD55,入力!AC55-入力!Q55,入力!AD55-入力!Q55))),入力!AE55)</f>
        <v/>
      </c>
      <c r="AF55" s="218" t="str">
        <f>IF(入力!AF55="","",入力!AF55)</f>
        <v/>
      </c>
      <c r="AG55" s="218" t="str">
        <f>IF(入力!AG55="","",入力!AG55)</f>
        <v/>
      </c>
      <c r="AH55" s="218" t="str">
        <f>IF(入力!AH55="", IF(入力!AF55="",IF(入力!AG55="","",入力!AG55-入力!Q55),IF(入力!AG55="",入力!AF55-入力!Q55,IF(入力!AF55&gt;入力!AG55,入力!AF55-入力!Q55,入力!AG55-入力!Q55))),入力!AH55)</f>
        <v/>
      </c>
      <c r="AI55" s="214" t="str">
        <f>IF(入力!AI55="","",入力!AI55)</f>
        <v/>
      </c>
      <c r="AJ55" s="126" t="str">
        <f>IF(入力!AJ55="","",入力!AJ55)</f>
        <v/>
      </c>
      <c r="AK55" s="209" t="str">
        <f>IF(入力!AK55="","",入力!AK55)</f>
        <v/>
      </c>
      <c r="AL55" s="212" t="str">
        <f>IF(入力!AL55="","",入力!AL55)</f>
        <v/>
      </c>
      <c r="AM55" s="158" t="str">
        <f>IF(入力!AM55="","",入力!AM55)</f>
        <v/>
      </c>
      <c r="AN55" s="164" t="str">
        <f>IF(入力!AN55="","",入力!AN55)</f>
        <v/>
      </c>
      <c r="AO55" s="158" t="str">
        <f>IF(入力!AO55="","",入力!AO55)</f>
        <v/>
      </c>
      <c r="AP55" s="164" t="str">
        <f>IF(入力!AP55="","",入力!AP55)</f>
        <v/>
      </c>
      <c r="AQ55" s="158" t="str">
        <f>IF(入力!AQ55="","",入力!AQ55)</f>
        <v/>
      </c>
      <c r="AR55" s="164" t="str">
        <f>IF(入力!AR55="","",入力!AR55)</f>
        <v/>
      </c>
      <c r="AS55" s="134" t="str">
        <f>IF(入力!AS55="","",入力!AS55)</f>
        <v/>
      </c>
      <c r="AT55" s="329" t="str">
        <f>IF(入力!AT55="","",入力!AT55)</f>
        <v/>
      </c>
      <c r="AU55" s="128" t="str">
        <f>IF(入力!AU55="","",入力!AU55)</f>
        <v/>
      </c>
      <c r="AV55" s="322" t="str">
        <f>IF(入力!AV55="","",入力!AV55)</f>
        <v/>
      </c>
      <c r="AW55" s="128" t="str">
        <f>IF(入力!AW55="","",入力!AW55)</f>
        <v/>
      </c>
      <c r="AX55" s="324" t="str">
        <f>IF(入力!AX55="","",入力!AX55)</f>
        <v/>
      </c>
    </row>
    <row r="56" spans="1:50">
      <c r="A56" s="95">
        <f>IF(入力!A56="","",入力!A56)</f>
        <v>43</v>
      </c>
      <c r="B56" s="189" t="str">
        <f>IF(入力!B56="","",入力!B56)</f>
        <v/>
      </c>
      <c r="C56" s="189" t="str">
        <f>IF(入力!C56="","",入力!C56)</f>
        <v/>
      </c>
      <c r="D56" s="112" t="str">
        <f>IF(入力!D56="","",入力!D56)</f>
        <v/>
      </c>
      <c r="E56" s="345" t="str">
        <f>IF(入力!E56="", IF(D56="","",DATEDIF(D56,入力!$C$3,"Y")),入力!E56)</f>
        <v/>
      </c>
      <c r="F56" s="345" t="str">
        <f>IF(入力!F56="","",入力!F56)</f>
        <v/>
      </c>
      <c r="G56" s="189" t="str">
        <f>IF(入力!G56="","",入力!G56)</f>
        <v/>
      </c>
      <c r="H56" s="189" t="str">
        <f>IF(入力!H56="","",入力!H56)</f>
        <v/>
      </c>
      <c r="I56" s="345" t="str">
        <f>IF(入力!I56="","",入力!I56)</f>
        <v/>
      </c>
      <c r="J56" s="160" t="str">
        <f>IF(入力!J56="","",入力!J56)</f>
        <v/>
      </c>
      <c r="K56" s="161" t="str">
        <f>IF(入力!K56="","",入力!K56)</f>
        <v/>
      </c>
      <c r="L56" s="79" t="str">
        <f>IF(入力!L56="","",入力!L56)</f>
        <v/>
      </c>
      <c r="M56" s="79" t="str">
        <f>IF(入力!M56="","",入力!M56)</f>
        <v/>
      </c>
      <c r="N56" s="79" t="str">
        <f>IF(入力!N56="","",入力!N56)</f>
        <v/>
      </c>
      <c r="O56" s="79" t="str">
        <f>IF(OR(入力!L56="",入力!M56="",入力!N56=""),"",(入力!L56-(入力!L56*(4.57/(1.0868-0.00133*(入力!M56+入力!N56))-4.142)*100)/100))</f>
        <v/>
      </c>
      <c r="P56" s="79" t="str">
        <f>IF(入力!P56="", IF(K56="","",L56/POWER(K56/100,2)),入力!P56)</f>
        <v/>
      </c>
      <c r="Q56" s="194" t="str">
        <f>IF(入力!Q56="","",入力!Q56)</f>
        <v/>
      </c>
      <c r="R56" s="164" t="str">
        <f>IF(入力!R56="","",入力!R56)</f>
        <v/>
      </c>
      <c r="S56" s="280" t="str">
        <f>IF(入力!S56="","",入力!S56)</f>
        <v/>
      </c>
      <c r="T56" s="205" t="str">
        <f>IF(入力!T56="","",入力!T56)</f>
        <v/>
      </c>
      <c r="U56" s="106" t="str">
        <f>IF(入力!U56="","",入力!U56)</f>
        <v/>
      </c>
      <c r="V56" s="107" t="str">
        <f>IF(入力!V56="","",入力!V56)</f>
        <v/>
      </c>
      <c r="W56" s="208" t="str">
        <f>IF(入力!W56="","",入力!W56)</f>
        <v/>
      </c>
      <c r="X56" s="207" t="str">
        <f>IF(入力!X56="","",入力!X56)</f>
        <v/>
      </c>
      <c r="Y56" s="218" t="str">
        <f>IF(入力!Y56="", IF(入力!W56="",IF(入力!X56="","",入力!X56-入力!Q56),IF(入力!X56="",入力!W56-入力!Q56,IF(入力!W56&gt;入力!X56,入力!W56-入力!Q56,入力!X56-入力!Q56))),入力!Y56)</f>
        <v/>
      </c>
      <c r="Z56" s="218" t="str">
        <f>IF(入力!Z56="","",入力!Z56)</f>
        <v/>
      </c>
      <c r="AA56" s="218" t="str">
        <f>IF(入力!AA56="","",入力!AA56)</f>
        <v/>
      </c>
      <c r="AB56" s="218" t="str">
        <f>IF(入力!AB56="", IF(入力!Z56="",IF(入力!AA56="","",入力!AA56-入力!Q56),IF(入力!AA56="",入力!Z56-入力!Q56,IF(入力!Z56&gt;入力!AA56,入力!Z56-入力!Q56,入力!AA56-入力!Q56))),入力!AB56)</f>
        <v/>
      </c>
      <c r="AC56" s="218" t="str">
        <f>IF(入力!AC56="","",入力!AC56)</f>
        <v/>
      </c>
      <c r="AD56" s="218" t="str">
        <f>IF(入力!AD56="","",入力!AD56)</f>
        <v/>
      </c>
      <c r="AE56" s="218" t="str">
        <f>IF(入力!AE56="", IF(入力!AC56="",IF(入力!AD56="","",入力!AD56-入力!Q56),IF(入力!AD56="",入力!AC56-入力!Q56,IF(入力!AC56&gt;入力!AD56,入力!AC56-入力!Q56,入力!AD56-入力!Q56))),入力!AE56)</f>
        <v/>
      </c>
      <c r="AF56" s="218" t="str">
        <f>IF(入力!AF56="","",入力!AF56)</f>
        <v/>
      </c>
      <c r="AG56" s="218" t="str">
        <f>IF(入力!AG56="","",入力!AG56)</f>
        <v/>
      </c>
      <c r="AH56" s="218" t="str">
        <f>IF(入力!AH56="", IF(入力!AF56="",IF(入力!AG56="","",入力!AG56-入力!Q56),IF(入力!AG56="",入力!AF56-入力!Q56,IF(入力!AF56&gt;入力!AG56,入力!AF56-入力!Q56,入力!AG56-入力!Q56))),入力!AH56)</f>
        <v/>
      </c>
      <c r="AI56" s="214" t="str">
        <f>IF(入力!AI56="","",入力!AI56)</f>
        <v/>
      </c>
      <c r="AJ56" s="126" t="str">
        <f>IF(入力!AJ56="","",入力!AJ56)</f>
        <v/>
      </c>
      <c r="AK56" s="209" t="str">
        <f>IF(入力!AK56="","",入力!AK56)</f>
        <v/>
      </c>
      <c r="AL56" s="212" t="str">
        <f>IF(入力!AL56="","",入力!AL56)</f>
        <v/>
      </c>
      <c r="AM56" s="158" t="str">
        <f>IF(入力!AM56="","",入力!AM56)</f>
        <v/>
      </c>
      <c r="AN56" s="164" t="str">
        <f>IF(入力!AN56="","",入力!AN56)</f>
        <v/>
      </c>
      <c r="AO56" s="158" t="str">
        <f>IF(入力!AO56="","",入力!AO56)</f>
        <v/>
      </c>
      <c r="AP56" s="164" t="str">
        <f>IF(入力!AP56="","",入力!AP56)</f>
        <v/>
      </c>
      <c r="AQ56" s="158" t="str">
        <f>IF(入力!AQ56="","",入力!AQ56)</f>
        <v/>
      </c>
      <c r="AR56" s="164" t="str">
        <f>IF(入力!AR56="","",入力!AR56)</f>
        <v/>
      </c>
      <c r="AS56" s="134" t="str">
        <f>IF(入力!AS56="","",入力!AS56)</f>
        <v/>
      </c>
      <c r="AT56" s="329" t="str">
        <f>IF(入力!AT56="","",入力!AT56)</f>
        <v/>
      </c>
      <c r="AU56" s="128" t="str">
        <f>IF(入力!AU56="","",入力!AU56)</f>
        <v/>
      </c>
      <c r="AV56" s="322" t="str">
        <f>IF(入力!AV56="","",入力!AV56)</f>
        <v/>
      </c>
      <c r="AW56" s="128" t="str">
        <f>IF(入力!AW56="","",入力!AW56)</f>
        <v/>
      </c>
      <c r="AX56" s="324" t="str">
        <f>IF(入力!AX56="","",入力!AX56)</f>
        <v/>
      </c>
    </row>
    <row r="57" spans="1:50">
      <c r="A57" s="95">
        <f>IF(入力!A57="","",入力!A57)</f>
        <v>44</v>
      </c>
      <c r="B57" s="189" t="str">
        <f>IF(入力!B57="","",入力!B57)</f>
        <v/>
      </c>
      <c r="C57" s="189" t="str">
        <f>IF(入力!C57="","",入力!C57)</f>
        <v/>
      </c>
      <c r="D57" s="112" t="str">
        <f>IF(入力!D57="","",入力!D57)</f>
        <v/>
      </c>
      <c r="E57" s="345" t="str">
        <f>IF(入力!E57="", IF(D57="","",DATEDIF(D57,入力!$C$3,"Y")),入力!E57)</f>
        <v/>
      </c>
      <c r="F57" s="345" t="str">
        <f>IF(入力!F57="","",入力!F57)</f>
        <v/>
      </c>
      <c r="G57" s="189" t="str">
        <f>IF(入力!G57="","",入力!G57)</f>
        <v/>
      </c>
      <c r="H57" s="189" t="str">
        <f>IF(入力!H57="","",入力!H57)</f>
        <v/>
      </c>
      <c r="I57" s="345" t="str">
        <f>IF(入力!I57="","",入力!I57)</f>
        <v/>
      </c>
      <c r="J57" s="160" t="str">
        <f>IF(入力!J57="","",入力!J57)</f>
        <v/>
      </c>
      <c r="K57" s="161" t="str">
        <f>IF(入力!K57="","",入力!K57)</f>
        <v/>
      </c>
      <c r="L57" s="79" t="str">
        <f>IF(入力!L57="","",入力!L57)</f>
        <v/>
      </c>
      <c r="M57" s="79" t="str">
        <f>IF(入力!M57="","",入力!M57)</f>
        <v/>
      </c>
      <c r="N57" s="79" t="str">
        <f>IF(入力!N57="","",入力!N57)</f>
        <v/>
      </c>
      <c r="O57" s="79" t="str">
        <f>IF(OR(入力!L57="",入力!M57="",入力!N57=""),"",(入力!L57-(入力!L57*(4.57/(1.0868-0.00133*(入力!M57+入力!N57))-4.142)*100)/100))</f>
        <v/>
      </c>
      <c r="P57" s="79" t="str">
        <f>IF(入力!P57="", IF(K57="","",L57/POWER(K57/100,2)),入力!P57)</f>
        <v/>
      </c>
      <c r="Q57" s="194" t="str">
        <f>IF(入力!Q57="","",入力!Q57)</f>
        <v/>
      </c>
      <c r="R57" s="164" t="str">
        <f>IF(入力!R57="","",入力!R57)</f>
        <v/>
      </c>
      <c r="S57" s="280" t="str">
        <f>IF(入力!S57="","",入力!S57)</f>
        <v/>
      </c>
      <c r="T57" s="205" t="str">
        <f>IF(入力!T57="","",入力!T57)</f>
        <v/>
      </c>
      <c r="U57" s="106" t="str">
        <f>IF(入力!U57="","",入力!U57)</f>
        <v/>
      </c>
      <c r="V57" s="107" t="str">
        <f>IF(入力!V57="","",入力!V57)</f>
        <v/>
      </c>
      <c r="W57" s="208" t="str">
        <f>IF(入力!W57="","",入力!W57)</f>
        <v/>
      </c>
      <c r="X57" s="207" t="str">
        <f>IF(入力!X57="","",入力!X57)</f>
        <v/>
      </c>
      <c r="Y57" s="218" t="str">
        <f>IF(入力!Y57="", IF(入力!W57="",IF(入力!X57="","",入力!X57-入力!Q57),IF(入力!X57="",入力!W57-入力!Q57,IF(入力!W57&gt;入力!X57,入力!W57-入力!Q57,入力!X57-入力!Q57))),入力!Y57)</f>
        <v/>
      </c>
      <c r="Z57" s="218" t="str">
        <f>IF(入力!Z57="","",入力!Z57)</f>
        <v/>
      </c>
      <c r="AA57" s="218" t="str">
        <f>IF(入力!AA57="","",入力!AA57)</f>
        <v/>
      </c>
      <c r="AB57" s="218" t="str">
        <f>IF(入力!AB57="", IF(入力!Z57="",IF(入力!AA57="","",入力!AA57-入力!Q57),IF(入力!AA57="",入力!Z57-入力!Q57,IF(入力!Z57&gt;入力!AA57,入力!Z57-入力!Q57,入力!AA57-入力!Q57))),入力!AB57)</f>
        <v/>
      </c>
      <c r="AC57" s="218" t="str">
        <f>IF(入力!AC57="","",入力!AC57)</f>
        <v/>
      </c>
      <c r="AD57" s="218" t="str">
        <f>IF(入力!AD57="","",入力!AD57)</f>
        <v/>
      </c>
      <c r="AE57" s="218" t="str">
        <f>IF(入力!AE57="", IF(入力!AC57="",IF(入力!AD57="","",入力!AD57-入力!Q57),IF(入力!AD57="",入力!AC57-入力!Q57,IF(入力!AC57&gt;入力!AD57,入力!AC57-入力!Q57,入力!AD57-入力!Q57))),入力!AE57)</f>
        <v/>
      </c>
      <c r="AF57" s="218" t="str">
        <f>IF(入力!AF57="","",入力!AF57)</f>
        <v/>
      </c>
      <c r="AG57" s="218" t="str">
        <f>IF(入力!AG57="","",入力!AG57)</f>
        <v/>
      </c>
      <c r="AH57" s="218" t="str">
        <f>IF(入力!AH57="", IF(入力!AF57="",IF(入力!AG57="","",入力!AG57-入力!Q57),IF(入力!AG57="",入力!AF57-入力!Q57,IF(入力!AF57&gt;入力!AG57,入力!AF57-入力!Q57,入力!AG57-入力!Q57))),入力!AH57)</f>
        <v/>
      </c>
      <c r="AI57" s="214" t="str">
        <f>IF(入力!AI57="","",入力!AI57)</f>
        <v/>
      </c>
      <c r="AJ57" s="126" t="str">
        <f>IF(入力!AJ57="","",入力!AJ57)</f>
        <v/>
      </c>
      <c r="AK57" s="209" t="str">
        <f>IF(入力!AK57="","",入力!AK57)</f>
        <v/>
      </c>
      <c r="AL57" s="212" t="str">
        <f>IF(入力!AL57="","",入力!AL57)</f>
        <v/>
      </c>
      <c r="AM57" s="158" t="str">
        <f>IF(入力!AM57="","",入力!AM57)</f>
        <v/>
      </c>
      <c r="AN57" s="164" t="str">
        <f>IF(入力!AN57="","",入力!AN57)</f>
        <v/>
      </c>
      <c r="AO57" s="158" t="str">
        <f>IF(入力!AO57="","",入力!AO57)</f>
        <v/>
      </c>
      <c r="AP57" s="164" t="str">
        <f>IF(入力!AP57="","",入力!AP57)</f>
        <v/>
      </c>
      <c r="AQ57" s="158" t="str">
        <f>IF(入力!AQ57="","",入力!AQ57)</f>
        <v/>
      </c>
      <c r="AR57" s="164" t="str">
        <f>IF(入力!AR57="","",入力!AR57)</f>
        <v/>
      </c>
      <c r="AS57" s="134" t="str">
        <f>IF(入力!AS57="","",入力!AS57)</f>
        <v/>
      </c>
      <c r="AT57" s="329" t="str">
        <f>IF(入力!AT57="","",入力!AT57)</f>
        <v/>
      </c>
      <c r="AU57" s="128" t="str">
        <f>IF(入力!AU57="","",入力!AU57)</f>
        <v/>
      </c>
      <c r="AV57" s="322" t="str">
        <f>IF(入力!AV57="","",入力!AV57)</f>
        <v/>
      </c>
      <c r="AW57" s="128" t="str">
        <f>IF(入力!AW57="","",入力!AW57)</f>
        <v/>
      </c>
      <c r="AX57" s="324" t="str">
        <f>IF(入力!AX57="","",入力!AX57)</f>
        <v/>
      </c>
    </row>
    <row r="58" spans="1:50">
      <c r="A58" s="95">
        <f>IF(入力!A58="","",入力!A58)</f>
        <v>45</v>
      </c>
      <c r="B58" s="189" t="str">
        <f>IF(入力!B58="","",入力!B58)</f>
        <v/>
      </c>
      <c r="C58" s="189" t="str">
        <f>IF(入力!C58="","",入力!C58)</f>
        <v/>
      </c>
      <c r="D58" s="112" t="str">
        <f>IF(入力!D58="","",入力!D58)</f>
        <v/>
      </c>
      <c r="E58" s="345" t="str">
        <f>IF(入力!E58="", IF(D58="","",DATEDIF(D58,入力!$C$3,"Y")),入力!E58)</f>
        <v/>
      </c>
      <c r="F58" s="345" t="str">
        <f>IF(入力!F58="","",入力!F58)</f>
        <v/>
      </c>
      <c r="G58" s="189" t="str">
        <f>IF(入力!G58="","",入力!G58)</f>
        <v/>
      </c>
      <c r="H58" s="189" t="str">
        <f>IF(入力!H58="","",入力!H58)</f>
        <v/>
      </c>
      <c r="I58" s="345" t="str">
        <f>IF(入力!I58="","",入力!I58)</f>
        <v/>
      </c>
      <c r="J58" s="160" t="str">
        <f>IF(入力!J58="","",入力!J58)</f>
        <v/>
      </c>
      <c r="K58" s="161" t="str">
        <f>IF(入力!K58="","",入力!K58)</f>
        <v/>
      </c>
      <c r="L58" s="79" t="str">
        <f>IF(入力!L58="","",入力!L58)</f>
        <v/>
      </c>
      <c r="M58" s="79" t="str">
        <f>IF(入力!M58="","",入力!M58)</f>
        <v/>
      </c>
      <c r="N58" s="79" t="str">
        <f>IF(入力!N58="","",入力!N58)</f>
        <v/>
      </c>
      <c r="O58" s="79" t="str">
        <f>IF(OR(入力!L58="",入力!M58="",入力!N58=""),"",(入力!L58-(入力!L58*(4.57/(1.0868-0.00133*(入力!M58+入力!N58))-4.142)*100)/100))</f>
        <v/>
      </c>
      <c r="P58" s="79" t="str">
        <f>IF(入力!P58="", IF(K58="","",L58/POWER(K58/100,2)),入力!P58)</f>
        <v/>
      </c>
      <c r="Q58" s="194" t="str">
        <f>IF(入力!Q58="","",入力!Q58)</f>
        <v/>
      </c>
      <c r="R58" s="164" t="str">
        <f>IF(入力!R58="","",入力!R58)</f>
        <v/>
      </c>
      <c r="S58" s="280" t="str">
        <f>IF(入力!S58="","",入力!S58)</f>
        <v/>
      </c>
      <c r="T58" s="205" t="str">
        <f>IF(入力!T58="","",入力!T58)</f>
        <v/>
      </c>
      <c r="U58" s="106" t="str">
        <f>IF(入力!U58="","",入力!U58)</f>
        <v/>
      </c>
      <c r="V58" s="107" t="str">
        <f>IF(入力!V58="","",入力!V58)</f>
        <v/>
      </c>
      <c r="W58" s="208" t="str">
        <f>IF(入力!W58="","",入力!W58)</f>
        <v/>
      </c>
      <c r="X58" s="207" t="str">
        <f>IF(入力!X58="","",入力!X58)</f>
        <v/>
      </c>
      <c r="Y58" s="218" t="str">
        <f>IF(入力!Y58="", IF(入力!W58="",IF(入力!X58="","",入力!X58-入力!Q58),IF(入力!X58="",入力!W58-入力!Q58,IF(入力!W58&gt;入力!X58,入力!W58-入力!Q58,入力!X58-入力!Q58))),入力!Y58)</f>
        <v/>
      </c>
      <c r="Z58" s="218" t="str">
        <f>IF(入力!Z58="","",入力!Z58)</f>
        <v/>
      </c>
      <c r="AA58" s="218" t="str">
        <f>IF(入力!AA58="","",入力!AA58)</f>
        <v/>
      </c>
      <c r="AB58" s="218" t="str">
        <f>IF(入力!AB58="", IF(入力!Z58="",IF(入力!AA58="","",入力!AA58-入力!Q58),IF(入力!AA58="",入力!Z58-入力!Q58,IF(入力!Z58&gt;入力!AA58,入力!Z58-入力!Q58,入力!AA58-入力!Q58))),入力!AB58)</f>
        <v/>
      </c>
      <c r="AC58" s="218" t="str">
        <f>IF(入力!AC58="","",入力!AC58)</f>
        <v/>
      </c>
      <c r="AD58" s="218" t="str">
        <f>IF(入力!AD58="","",入力!AD58)</f>
        <v/>
      </c>
      <c r="AE58" s="218" t="str">
        <f>IF(入力!AE58="", IF(入力!AC58="",IF(入力!AD58="","",入力!AD58-入力!Q58),IF(入力!AD58="",入力!AC58-入力!Q58,IF(入力!AC58&gt;入力!AD58,入力!AC58-入力!Q58,入力!AD58-入力!Q58))),入力!AE58)</f>
        <v/>
      </c>
      <c r="AF58" s="218" t="str">
        <f>IF(入力!AF58="","",入力!AF58)</f>
        <v/>
      </c>
      <c r="AG58" s="218" t="str">
        <f>IF(入力!AG58="","",入力!AG58)</f>
        <v/>
      </c>
      <c r="AH58" s="218" t="str">
        <f>IF(入力!AH58="", IF(入力!AF58="",IF(入力!AG58="","",入力!AG58-入力!Q58),IF(入力!AG58="",入力!AF58-入力!Q58,IF(入力!AF58&gt;入力!AG58,入力!AF58-入力!Q58,入力!AG58-入力!Q58))),入力!AH58)</f>
        <v/>
      </c>
      <c r="AI58" s="214" t="str">
        <f>IF(入力!AI58="","",入力!AI58)</f>
        <v/>
      </c>
      <c r="AJ58" s="126" t="str">
        <f>IF(入力!AJ58="","",入力!AJ58)</f>
        <v/>
      </c>
      <c r="AK58" s="209" t="str">
        <f>IF(入力!AK58="","",入力!AK58)</f>
        <v/>
      </c>
      <c r="AL58" s="212" t="str">
        <f>IF(入力!AL58="","",入力!AL58)</f>
        <v/>
      </c>
      <c r="AM58" s="158" t="str">
        <f>IF(入力!AM58="","",入力!AM58)</f>
        <v/>
      </c>
      <c r="AN58" s="164" t="str">
        <f>IF(入力!AN58="","",入力!AN58)</f>
        <v/>
      </c>
      <c r="AO58" s="158" t="str">
        <f>IF(入力!AO58="","",入力!AO58)</f>
        <v/>
      </c>
      <c r="AP58" s="164" t="str">
        <f>IF(入力!AP58="","",入力!AP58)</f>
        <v/>
      </c>
      <c r="AQ58" s="158" t="str">
        <f>IF(入力!AQ58="","",入力!AQ58)</f>
        <v/>
      </c>
      <c r="AR58" s="164" t="str">
        <f>IF(入力!AR58="","",入力!AR58)</f>
        <v/>
      </c>
      <c r="AS58" s="134" t="str">
        <f>IF(入力!AS58="","",入力!AS58)</f>
        <v/>
      </c>
      <c r="AT58" s="329" t="str">
        <f>IF(入力!AT58="","",入力!AT58)</f>
        <v/>
      </c>
      <c r="AU58" s="128" t="str">
        <f>IF(入力!AU58="","",入力!AU58)</f>
        <v/>
      </c>
      <c r="AV58" s="322" t="str">
        <f>IF(入力!AV58="","",入力!AV58)</f>
        <v/>
      </c>
      <c r="AW58" s="128" t="str">
        <f>IF(入力!AW58="","",入力!AW58)</f>
        <v/>
      </c>
      <c r="AX58" s="324" t="str">
        <f>IF(入力!AX58="","",入力!AX58)</f>
        <v/>
      </c>
    </row>
    <row r="59" spans="1:50">
      <c r="A59" s="95">
        <f>IF(入力!A59="","",入力!A59)</f>
        <v>46</v>
      </c>
      <c r="B59" s="189" t="str">
        <f>IF(入力!B59="","",入力!B59)</f>
        <v/>
      </c>
      <c r="C59" s="189" t="str">
        <f>IF(入力!C59="","",入力!C59)</f>
        <v/>
      </c>
      <c r="D59" s="112" t="str">
        <f>IF(入力!D59="","",入力!D59)</f>
        <v/>
      </c>
      <c r="E59" s="345" t="str">
        <f>IF(入力!E59="", IF(D59="","",DATEDIF(D59,入力!$C$3,"Y")),入力!E59)</f>
        <v/>
      </c>
      <c r="F59" s="345" t="str">
        <f>IF(入力!F59="","",入力!F59)</f>
        <v/>
      </c>
      <c r="G59" s="189" t="str">
        <f>IF(入力!G59="","",入力!G59)</f>
        <v/>
      </c>
      <c r="H59" s="189" t="str">
        <f>IF(入力!H59="","",入力!H59)</f>
        <v/>
      </c>
      <c r="I59" s="345" t="str">
        <f>IF(入力!I59="","",入力!I59)</f>
        <v/>
      </c>
      <c r="J59" s="160" t="str">
        <f>IF(入力!J59="","",入力!J59)</f>
        <v/>
      </c>
      <c r="K59" s="161" t="str">
        <f>IF(入力!K59="","",入力!K59)</f>
        <v/>
      </c>
      <c r="L59" s="79" t="str">
        <f>IF(入力!L59="","",入力!L59)</f>
        <v/>
      </c>
      <c r="M59" s="79" t="str">
        <f>IF(入力!M59="","",入力!M59)</f>
        <v/>
      </c>
      <c r="N59" s="79" t="str">
        <f>IF(入力!N59="","",入力!N59)</f>
        <v/>
      </c>
      <c r="O59" s="79" t="str">
        <f>IF(OR(入力!L59="",入力!M59="",入力!N59=""),"",(入力!L59-(入力!L59*(4.57/(1.0868-0.00133*(入力!M59+入力!N59))-4.142)*100)/100))</f>
        <v/>
      </c>
      <c r="P59" s="79" t="str">
        <f>IF(入力!P59="", IF(K59="","",L59/POWER(K59/100,2)),入力!P59)</f>
        <v/>
      </c>
      <c r="Q59" s="194" t="str">
        <f>IF(入力!Q59="","",入力!Q59)</f>
        <v/>
      </c>
      <c r="R59" s="164" t="str">
        <f>IF(入力!R59="","",入力!R59)</f>
        <v/>
      </c>
      <c r="S59" s="280" t="str">
        <f>IF(入力!S59="","",入力!S59)</f>
        <v/>
      </c>
      <c r="T59" s="205" t="str">
        <f>IF(入力!T59="","",入力!T59)</f>
        <v/>
      </c>
      <c r="U59" s="106" t="str">
        <f>IF(入力!U59="","",入力!U59)</f>
        <v/>
      </c>
      <c r="V59" s="107" t="str">
        <f>IF(入力!V59="","",入力!V59)</f>
        <v/>
      </c>
      <c r="W59" s="208" t="str">
        <f>IF(入力!W59="","",入力!W59)</f>
        <v/>
      </c>
      <c r="X59" s="207" t="str">
        <f>IF(入力!X59="","",入力!X59)</f>
        <v/>
      </c>
      <c r="Y59" s="218" t="str">
        <f>IF(入力!Y59="", IF(入力!W59="",IF(入力!X59="","",入力!X59-入力!Q59),IF(入力!X59="",入力!W59-入力!Q59,IF(入力!W59&gt;入力!X59,入力!W59-入力!Q59,入力!X59-入力!Q59))),入力!Y59)</f>
        <v/>
      </c>
      <c r="Z59" s="218" t="str">
        <f>IF(入力!Z59="","",入力!Z59)</f>
        <v/>
      </c>
      <c r="AA59" s="218" t="str">
        <f>IF(入力!AA59="","",入力!AA59)</f>
        <v/>
      </c>
      <c r="AB59" s="218" t="str">
        <f>IF(入力!AB59="", IF(入力!Z59="",IF(入力!AA59="","",入力!AA59-入力!Q59),IF(入力!AA59="",入力!Z59-入力!Q59,IF(入力!Z59&gt;入力!AA59,入力!Z59-入力!Q59,入力!AA59-入力!Q59))),入力!AB59)</f>
        <v/>
      </c>
      <c r="AC59" s="218" t="str">
        <f>IF(入力!AC59="","",入力!AC59)</f>
        <v/>
      </c>
      <c r="AD59" s="218" t="str">
        <f>IF(入力!AD59="","",入力!AD59)</f>
        <v/>
      </c>
      <c r="AE59" s="218" t="str">
        <f>IF(入力!AE59="", IF(入力!AC59="",IF(入力!AD59="","",入力!AD59-入力!Q59),IF(入力!AD59="",入力!AC59-入力!Q59,IF(入力!AC59&gt;入力!AD59,入力!AC59-入力!Q59,入力!AD59-入力!Q59))),入力!AE59)</f>
        <v/>
      </c>
      <c r="AF59" s="218" t="str">
        <f>IF(入力!AF59="","",入力!AF59)</f>
        <v/>
      </c>
      <c r="AG59" s="218" t="str">
        <f>IF(入力!AG59="","",入力!AG59)</f>
        <v/>
      </c>
      <c r="AH59" s="218" t="str">
        <f>IF(入力!AH59="", IF(入力!AF59="",IF(入力!AG59="","",入力!AG59-入力!Q59),IF(入力!AG59="",入力!AF59-入力!Q59,IF(入力!AF59&gt;入力!AG59,入力!AF59-入力!Q59,入力!AG59-入力!Q59))),入力!AH59)</f>
        <v/>
      </c>
      <c r="AI59" s="214" t="str">
        <f>IF(入力!AI59="","",入力!AI59)</f>
        <v/>
      </c>
      <c r="AJ59" s="126" t="str">
        <f>IF(入力!AJ59="","",入力!AJ59)</f>
        <v/>
      </c>
      <c r="AK59" s="209" t="str">
        <f>IF(入力!AK59="","",入力!AK59)</f>
        <v/>
      </c>
      <c r="AL59" s="212" t="str">
        <f>IF(入力!AL59="","",入力!AL59)</f>
        <v/>
      </c>
      <c r="AM59" s="158" t="str">
        <f>IF(入力!AM59="","",入力!AM59)</f>
        <v/>
      </c>
      <c r="AN59" s="164" t="str">
        <f>IF(入力!AN59="","",入力!AN59)</f>
        <v/>
      </c>
      <c r="AO59" s="158" t="str">
        <f>IF(入力!AO59="","",入力!AO59)</f>
        <v/>
      </c>
      <c r="AP59" s="164" t="str">
        <f>IF(入力!AP59="","",入力!AP59)</f>
        <v/>
      </c>
      <c r="AQ59" s="158" t="str">
        <f>IF(入力!AQ59="","",入力!AQ59)</f>
        <v/>
      </c>
      <c r="AR59" s="164" t="str">
        <f>IF(入力!AR59="","",入力!AR59)</f>
        <v/>
      </c>
      <c r="AS59" s="134" t="str">
        <f>IF(入力!AS59="","",入力!AS59)</f>
        <v/>
      </c>
      <c r="AT59" s="329" t="str">
        <f>IF(入力!AT59="","",入力!AT59)</f>
        <v/>
      </c>
      <c r="AU59" s="128" t="str">
        <f>IF(入力!AU59="","",入力!AU59)</f>
        <v/>
      </c>
      <c r="AV59" s="322" t="str">
        <f>IF(入力!AV59="","",入力!AV59)</f>
        <v/>
      </c>
      <c r="AW59" s="128" t="str">
        <f>IF(入力!AW59="","",入力!AW59)</f>
        <v/>
      </c>
      <c r="AX59" s="324" t="str">
        <f>IF(入力!AX59="","",入力!AX59)</f>
        <v/>
      </c>
    </row>
    <row r="60" spans="1:50">
      <c r="A60" s="95">
        <f>IF(入力!A60="","",入力!A60)</f>
        <v>47</v>
      </c>
      <c r="B60" s="189" t="str">
        <f>IF(入力!B60="","",入力!B60)</f>
        <v/>
      </c>
      <c r="C60" s="189" t="str">
        <f>IF(入力!C60="","",入力!C60)</f>
        <v/>
      </c>
      <c r="D60" s="112" t="str">
        <f>IF(入力!D60="","",入力!D60)</f>
        <v/>
      </c>
      <c r="E60" s="345" t="str">
        <f>IF(入力!E60="", IF(D60="","",DATEDIF(D60,入力!$C$3,"Y")),入力!E60)</f>
        <v/>
      </c>
      <c r="F60" s="345" t="str">
        <f>IF(入力!F60="","",入力!F60)</f>
        <v/>
      </c>
      <c r="G60" s="189" t="str">
        <f>IF(入力!G60="","",入力!G60)</f>
        <v/>
      </c>
      <c r="H60" s="189" t="str">
        <f>IF(入力!H60="","",入力!H60)</f>
        <v/>
      </c>
      <c r="I60" s="345" t="str">
        <f>IF(入力!I60="","",入力!I60)</f>
        <v/>
      </c>
      <c r="J60" s="160" t="str">
        <f>IF(入力!J60="","",入力!J60)</f>
        <v/>
      </c>
      <c r="K60" s="161" t="str">
        <f>IF(入力!K60="","",入力!K60)</f>
        <v/>
      </c>
      <c r="L60" s="79" t="str">
        <f>IF(入力!L60="","",入力!L60)</f>
        <v/>
      </c>
      <c r="M60" s="79" t="str">
        <f>IF(入力!M60="","",入力!M60)</f>
        <v/>
      </c>
      <c r="N60" s="79" t="str">
        <f>IF(入力!N60="","",入力!N60)</f>
        <v/>
      </c>
      <c r="O60" s="79" t="str">
        <f>IF(OR(入力!L60="",入力!M60="",入力!N60=""),"",(入力!L60-(入力!L60*(4.57/(1.0868-0.00133*(入力!M60+入力!N60))-4.142)*100)/100))</f>
        <v/>
      </c>
      <c r="P60" s="79" t="str">
        <f>IF(入力!P60="", IF(K60="","",L60/POWER(K60/100,2)),入力!P60)</f>
        <v/>
      </c>
      <c r="Q60" s="194" t="str">
        <f>IF(入力!Q60="","",入力!Q60)</f>
        <v/>
      </c>
      <c r="R60" s="164" t="str">
        <f>IF(入力!R60="","",入力!R60)</f>
        <v/>
      </c>
      <c r="S60" s="280" t="str">
        <f>IF(入力!S60="","",入力!S60)</f>
        <v/>
      </c>
      <c r="T60" s="205" t="str">
        <f>IF(入力!T60="","",入力!T60)</f>
        <v/>
      </c>
      <c r="U60" s="106" t="str">
        <f>IF(入力!U60="","",入力!U60)</f>
        <v/>
      </c>
      <c r="V60" s="107" t="str">
        <f>IF(入力!V60="","",入力!V60)</f>
        <v/>
      </c>
      <c r="W60" s="208" t="str">
        <f>IF(入力!W60="","",入力!W60)</f>
        <v/>
      </c>
      <c r="X60" s="207" t="str">
        <f>IF(入力!X60="","",入力!X60)</f>
        <v/>
      </c>
      <c r="Y60" s="218" t="str">
        <f>IF(入力!Y60="", IF(入力!W60="",IF(入力!X60="","",入力!X60-入力!Q60),IF(入力!X60="",入力!W60-入力!Q60,IF(入力!W60&gt;入力!X60,入力!W60-入力!Q60,入力!X60-入力!Q60))),入力!Y60)</f>
        <v/>
      </c>
      <c r="Z60" s="218" t="str">
        <f>IF(入力!Z60="","",入力!Z60)</f>
        <v/>
      </c>
      <c r="AA60" s="218" t="str">
        <f>IF(入力!AA60="","",入力!AA60)</f>
        <v/>
      </c>
      <c r="AB60" s="218" t="str">
        <f>IF(入力!AB60="", IF(入力!Z60="",IF(入力!AA60="","",入力!AA60-入力!Q60),IF(入力!AA60="",入力!Z60-入力!Q60,IF(入力!Z60&gt;入力!AA60,入力!Z60-入力!Q60,入力!AA60-入力!Q60))),入力!AB60)</f>
        <v/>
      </c>
      <c r="AC60" s="218" t="str">
        <f>IF(入力!AC60="","",入力!AC60)</f>
        <v/>
      </c>
      <c r="AD60" s="218" t="str">
        <f>IF(入力!AD60="","",入力!AD60)</f>
        <v/>
      </c>
      <c r="AE60" s="218" t="str">
        <f>IF(入力!AE60="", IF(入力!AC60="",IF(入力!AD60="","",入力!AD60-入力!Q60),IF(入力!AD60="",入力!AC60-入力!Q60,IF(入力!AC60&gt;入力!AD60,入力!AC60-入力!Q60,入力!AD60-入力!Q60))),入力!AE60)</f>
        <v/>
      </c>
      <c r="AF60" s="218" t="str">
        <f>IF(入力!AF60="","",入力!AF60)</f>
        <v/>
      </c>
      <c r="AG60" s="218" t="str">
        <f>IF(入力!AG60="","",入力!AG60)</f>
        <v/>
      </c>
      <c r="AH60" s="218" t="str">
        <f>IF(入力!AH60="", IF(入力!AF60="",IF(入力!AG60="","",入力!AG60-入力!Q60),IF(入力!AG60="",入力!AF60-入力!Q60,IF(入力!AF60&gt;入力!AG60,入力!AF60-入力!Q60,入力!AG60-入力!Q60))),入力!AH60)</f>
        <v/>
      </c>
      <c r="AI60" s="214" t="str">
        <f>IF(入力!AI60="","",入力!AI60)</f>
        <v/>
      </c>
      <c r="AJ60" s="126" t="str">
        <f>IF(入力!AJ60="","",入力!AJ60)</f>
        <v/>
      </c>
      <c r="AK60" s="209" t="str">
        <f>IF(入力!AK60="","",入力!AK60)</f>
        <v/>
      </c>
      <c r="AL60" s="212" t="str">
        <f>IF(入力!AL60="","",入力!AL60)</f>
        <v/>
      </c>
      <c r="AM60" s="158" t="str">
        <f>IF(入力!AM60="","",入力!AM60)</f>
        <v/>
      </c>
      <c r="AN60" s="164" t="str">
        <f>IF(入力!AN60="","",入力!AN60)</f>
        <v/>
      </c>
      <c r="AO60" s="158" t="str">
        <f>IF(入力!AO60="","",入力!AO60)</f>
        <v/>
      </c>
      <c r="AP60" s="164" t="str">
        <f>IF(入力!AP60="","",入力!AP60)</f>
        <v/>
      </c>
      <c r="AQ60" s="158" t="str">
        <f>IF(入力!AQ60="","",入力!AQ60)</f>
        <v/>
      </c>
      <c r="AR60" s="164" t="str">
        <f>IF(入力!AR60="","",入力!AR60)</f>
        <v/>
      </c>
      <c r="AS60" s="134" t="str">
        <f>IF(入力!AS60="","",入力!AS60)</f>
        <v/>
      </c>
      <c r="AT60" s="329" t="str">
        <f>IF(入力!AT60="","",入力!AT60)</f>
        <v/>
      </c>
      <c r="AU60" s="128" t="str">
        <f>IF(入力!AU60="","",入力!AU60)</f>
        <v/>
      </c>
      <c r="AV60" s="322" t="str">
        <f>IF(入力!AV60="","",入力!AV60)</f>
        <v/>
      </c>
      <c r="AW60" s="128" t="str">
        <f>IF(入力!AW60="","",入力!AW60)</f>
        <v/>
      </c>
      <c r="AX60" s="324" t="str">
        <f>IF(入力!AX60="","",入力!AX60)</f>
        <v/>
      </c>
    </row>
    <row r="61" spans="1:50">
      <c r="A61" s="95">
        <f>IF(入力!A61="","",入力!A61)</f>
        <v>48</v>
      </c>
      <c r="B61" s="189" t="str">
        <f>IF(入力!B61="","",入力!B61)</f>
        <v/>
      </c>
      <c r="C61" s="189" t="str">
        <f>IF(入力!C61="","",入力!C61)</f>
        <v/>
      </c>
      <c r="D61" s="112" t="str">
        <f>IF(入力!D61="","",入力!D61)</f>
        <v/>
      </c>
      <c r="E61" s="345" t="str">
        <f>IF(入力!E61="", IF(D61="","",DATEDIF(D61,入力!$C$3,"Y")),入力!E61)</f>
        <v/>
      </c>
      <c r="F61" s="345" t="str">
        <f>IF(入力!F61="","",入力!F61)</f>
        <v/>
      </c>
      <c r="G61" s="189" t="str">
        <f>IF(入力!G61="","",入力!G61)</f>
        <v/>
      </c>
      <c r="H61" s="189" t="str">
        <f>IF(入力!H61="","",入力!H61)</f>
        <v/>
      </c>
      <c r="I61" s="345" t="str">
        <f>IF(入力!I61="","",入力!I61)</f>
        <v/>
      </c>
      <c r="J61" s="160" t="str">
        <f>IF(入力!J61="","",入力!J61)</f>
        <v/>
      </c>
      <c r="K61" s="161" t="str">
        <f>IF(入力!K61="","",入力!K61)</f>
        <v/>
      </c>
      <c r="L61" s="79" t="str">
        <f>IF(入力!L61="","",入力!L61)</f>
        <v/>
      </c>
      <c r="M61" s="79" t="str">
        <f>IF(入力!M61="","",入力!M61)</f>
        <v/>
      </c>
      <c r="N61" s="79" t="str">
        <f>IF(入力!N61="","",入力!N61)</f>
        <v/>
      </c>
      <c r="O61" s="79" t="str">
        <f>IF(OR(入力!L61="",入力!M61="",入力!N61=""),"",(入力!L61-(入力!L61*(4.57/(1.0868-0.00133*(入力!M61+入力!N61))-4.142)*100)/100))</f>
        <v/>
      </c>
      <c r="P61" s="79" t="str">
        <f>IF(入力!P61="", IF(K61="","",L61/POWER(K61/100,2)),入力!P61)</f>
        <v/>
      </c>
      <c r="Q61" s="194" t="str">
        <f>IF(入力!Q61="","",入力!Q61)</f>
        <v/>
      </c>
      <c r="R61" s="164" t="str">
        <f>IF(入力!R61="","",入力!R61)</f>
        <v/>
      </c>
      <c r="S61" s="280" t="str">
        <f>IF(入力!S61="","",入力!S61)</f>
        <v/>
      </c>
      <c r="T61" s="205" t="str">
        <f>IF(入力!T61="","",入力!T61)</f>
        <v/>
      </c>
      <c r="U61" s="106" t="str">
        <f>IF(入力!U61="","",入力!U61)</f>
        <v/>
      </c>
      <c r="V61" s="107" t="str">
        <f>IF(入力!V61="","",入力!V61)</f>
        <v/>
      </c>
      <c r="W61" s="208" t="str">
        <f>IF(入力!W61="","",入力!W61)</f>
        <v/>
      </c>
      <c r="X61" s="207" t="str">
        <f>IF(入力!X61="","",入力!X61)</f>
        <v/>
      </c>
      <c r="Y61" s="218" t="str">
        <f>IF(入力!Y61="", IF(入力!W61="",IF(入力!X61="","",入力!X61-入力!Q61),IF(入力!X61="",入力!W61-入力!Q61,IF(入力!W61&gt;入力!X61,入力!W61-入力!Q61,入力!X61-入力!Q61))),入力!Y61)</f>
        <v/>
      </c>
      <c r="Z61" s="218" t="str">
        <f>IF(入力!Z61="","",入力!Z61)</f>
        <v/>
      </c>
      <c r="AA61" s="218" t="str">
        <f>IF(入力!AA61="","",入力!AA61)</f>
        <v/>
      </c>
      <c r="AB61" s="218" t="str">
        <f>IF(入力!AB61="", IF(入力!Z61="",IF(入力!AA61="","",入力!AA61-入力!Q61),IF(入力!AA61="",入力!Z61-入力!Q61,IF(入力!Z61&gt;入力!AA61,入力!Z61-入力!Q61,入力!AA61-入力!Q61))),入力!AB61)</f>
        <v/>
      </c>
      <c r="AC61" s="218" t="str">
        <f>IF(入力!AC61="","",入力!AC61)</f>
        <v/>
      </c>
      <c r="AD61" s="218" t="str">
        <f>IF(入力!AD61="","",入力!AD61)</f>
        <v/>
      </c>
      <c r="AE61" s="218" t="str">
        <f>IF(入力!AE61="", IF(入力!AC61="",IF(入力!AD61="","",入力!AD61-入力!Q61),IF(入力!AD61="",入力!AC61-入力!Q61,IF(入力!AC61&gt;入力!AD61,入力!AC61-入力!Q61,入力!AD61-入力!Q61))),入力!AE61)</f>
        <v/>
      </c>
      <c r="AF61" s="218" t="str">
        <f>IF(入力!AF61="","",入力!AF61)</f>
        <v/>
      </c>
      <c r="AG61" s="218" t="str">
        <f>IF(入力!AG61="","",入力!AG61)</f>
        <v/>
      </c>
      <c r="AH61" s="218" t="str">
        <f>IF(入力!AH61="", IF(入力!AF61="",IF(入力!AG61="","",入力!AG61-入力!Q61),IF(入力!AG61="",入力!AF61-入力!Q61,IF(入力!AF61&gt;入力!AG61,入力!AF61-入力!Q61,入力!AG61-入力!Q61))),入力!AH61)</f>
        <v/>
      </c>
      <c r="AI61" s="214" t="str">
        <f>IF(入力!AI61="","",入力!AI61)</f>
        <v/>
      </c>
      <c r="AJ61" s="126" t="str">
        <f>IF(入力!AJ61="","",入力!AJ61)</f>
        <v/>
      </c>
      <c r="AK61" s="209" t="str">
        <f>IF(入力!AK61="","",入力!AK61)</f>
        <v/>
      </c>
      <c r="AL61" s="212" t="str">
        <f>IF(入力!AL61="","",入力!AL61)</f>
        <v/>
      </c>
      <c r="AM61" s="158" t="str">
        <f>IF(入力!AM61="","",入力!AM61)</f>
        <v/>
      </c>
      <c r="AN61" s="164" t="str">
        <f>IF(入力!AN61="","",入力!AN61)</f>
        <v/>
      </c>
      <c r="AO61" s="158" t="str">
        <f>IF(入力!AO61="","",入力!AO61)</f>
        <v/>
      </c>
      <c r="AP61" s="164" t="str">
        <f>IF(入力!AP61="","",入力!AP61)</f>
        <v/>
      </c>
      <c r="AQ61" s="158" t="str">
        <f>IF(入力!AQ61="","",入力!AQ61)</f>
        <v/>
      </c>
      <c r="AR61" s="164" t="str">
        <f>IF(入力!AR61="","",入力!AR61)</f>
        <v/>
      </c>
      <c r="AS61" s="134" t="str">
        <f>IF(入力!AS61="","",入力!AS61)</f>
        <v/>
      </c>
      <c r="AT61" s="329" t="str">
        <f>IF(入力!AT61="","",入力!AT61)</f>
        <v/>
      </c>
      <c r="AU61" s="128" t="str">
        <f>IF(入力!AU61="","",入力!AU61)</f>
        <v/>
      </c>
      <c r="AV61" s="322" t="str">
        <f>IF(入力!AV61="","",入力!AV61)</f>
        <v/>
      </c>
      <c r="AW61" s="128" t="str">
        <f>IF(入力!AW61="","",入力!AW61)</f>
        <v/>
      </c>
      <c r="AX61" s="324" t="str">
        <f>IF(入力!AX61="","",入力!AX61)</f>
        <v/>
      </c>
    </row>
    <row r="62" spans="1:50">
      <c r="A62" s="95">
        <f>IF(入力!A62="","",入力!A62)</f>
        <v>49</v>
      </c>
      <c r="B62" s="189" t="str">
        <f>IF(入力!B62="","",入力!B62)</f>
        <v/>
      </c>
      <c r="C62" s="189" t="str">
        <f>IF(入力!C62="","",入力!C62)</f>
        <v/>
      </c>
      <c r="D62" s="112" t="str">
        <f>IF(入力!D62="","",入力!D62)</f>
        <v/>
      </c>
      <c r="E62" s="345" t="str">
        <f>IF(入力!E62="", IF(D62="","",DATEDIF(D62,入力!$C$3,"Y")),入力!E62)</f>
        <v/>
      </c>
      <c r="F62" s="345" t="str">
        <f>IF(入力!F62="","",入力!F62)</f>
        <v/>
      </c>
      <c r="G62" s="189" t="str">
        <f>IF(入力!G62="","",入力!G62)</f>
        <v/>
      </c>
      <c r="H62" s="189" t="str">
        <f>IF(入力!H62="","",入力!H62)</f>
        <v/>
      </c>
      <c r="I62" s="345" t="str">
        <f>IF(入力!I62="","",入力!I62)</f>
        <v/>
      </c>
      <c r="J62" s="160" t="str">
        <f>IF(入力!J62="","",入力!J62)</f>
        <v/>
      </c>
      <c r="K62" s="161" t="str">
        <f>IF(入力!K62="","",入力!K62)</f>
        <v/>
      </c>
      <c r="L62" s="79" t="str">
        <f>IF(入力!L62="","",入力!L62)</f>
        <v/>
      </c>
      <c r="M62" s="79" t="str">
        <f>IF(入力!M62="","",入力!M62)</f>
        <v/>
      </c>
      <c r="N62" s="79" t="str">
        <f>IF(入力!N62="","",入力!N62)</f>
        <v/>
      </c>
      <c r="O62" s="79" t="str">
        <f>IF(OR(入力!L62="",入力!M62="",入力!N62=""),"",(入力!L62-(入力!L62*(4.57/(1.0868-0.00133*(入力!M62+入力!N62))-4.142)*100)/100))</f>
        <v/>
      </c>
      <c r="P62" s="79" t="str">
        <f>IF(入力!P62="", IF(K62="","",L62/POWER(K62/100,2)),入力!P62)</f>
        <v/>
      </c>
      <c r="Q62" s="194" t="str">
        <f>IF(入力!Q62="","",入力!Q62)</f>
        <v/>
      </c>
      <c r="R62" s="164" t="str">
        <f>IF(入力!R62="","",入力!R62)</f>
        <v/>
      </c>
      <c r="S62" s="280" t="str">
        <f>IF(入力!S62="","",入力!S62)</f>
        <v/>
      </c>
      <c r="T62" s="205" t="str">
        <f>IF(入力!T62="","",入力!T62)</f>
        <v/>
      </c>
      <c r="U62" s="106" t="str">
        <f>IF(入力!U62="","",入力!U62)</f>
        <v/>
      </c>
      <c r="V62" s="107" t="str">
        <f>IF(入力!V62="","",入力!V62)</f>
        <v/>
      </c>
      <c r="W62" s="208" t="str">
        <f>IF(入力!W62="","",入力!W62)</f>
        <v/>
      </c>
      <c r="X62" s="207" t="str">
        <f>IF(入力!X62="","",入力!X62)</f>
        <v/>
      </c>
      <c r="Y62" s="218" t="str">
        <f>IF(入力!Y62="", IF(入力!W62="",IF(入力!X62="","",入力!X62-入力!Q62),IF(入力!X62="",入力!W62-入力!Q62,IF(入力!W62&gt;入力!X62,入力!W62-入力!Q62,入力!X62-入力!Q62))),入力!Y62)</f>
        <v/>
      </c>
      <c r="Z62" s="218" t="str">
        <f>IF(入力!Z62="","",入力!Z62)</f>
        <v/>
      </c>
      <c r="AA62" s="218" t="str">
        <f>IF(入力!AA62="","",入力!AA62)</f>
        <v/>
      </c>
      <c r="AB62" s="218" t="str">
        <f>IF(入力!AB62="", IF(入力!Z62="",IF(入力!AA62="","",入力!AA62-入力!Q62),IF(入力!AA62="",入力!Z62-入力!Q62,IF(入力!Z62&gt;入力!AA62,入力!Z62-入力!Q62,入力!AA62-入力!Q62))),入力!AB62)</f>
        <v/>
      </c>
      <c r="AC62" s="218" t="str">
        <f>IF(入力!AC62="","",入力!AC62)</f>
        <v/>
      </c>
      <c r="AD62" s="218" t="str">
        <f>IF(入力!AD62="","",入力!AD62)</f>
        <v/>
      </c>
      <c r="AE62" s="218" t="str">
        <f>IF(入力!AE62="", IF(入力!AC62="",IF(入力!AD62="","",入力!AD62-入力!Q62),IF(入力!AD62="",入力!AC62-入力!Q62,IF(入力!AC62&gt;入力!AD62,入力!AC62-入力!Q62,入力!AD62-入力!Q62))),入力!AE62)</f>
        <v/>
      </c>
      <c r="AF62" s="218" t="str">
        <f>IF(入力!AF62="","",入力!AF62)</f>
        <v/>
      </c>
      <c r="AG62" s="218" t="str">
        <f>IF(入力!AG62="","",入力!AG62)</f>
        <v/>
      </c>
      <c r="AH62" s="218" t="str">
        <f>IF(入力!AH62="", IF(入力!AF62="",IF(入力!AG62="","",入力!AG62-入力!Q62),IF(入力!AG62="",入力!AF62-入力!Q62,IF(入力!AF62&gt;入力!AG62,入力!AF62-入力!Q62,入力!AG62-入力!Q62))),入力!AH62)</f>
        <v/>
      </c>
      <c r="AI62" s="214" t="str">
        <f>IF(入力!AI62="","",入力!AI62)</f>
        <v/>
      </c>
      <c r="AJ62" s="126" t="str">
        <f>IF(入力!AJ62="","",入力!AJ62)</f>
        <v/>
      </c>
      <c r="AK62" s="209" t="str">
        <f>IF(入力!AK62="","",入力!AK62)</f>
        <v/>
      </c>
      <c r="AL62" s="212" t="str">
        <f>IF(入力!AL62="","",入力!AL62)</f>
        <v/>
      </c>
      <c r="AM62" s="158" t="str">
        <f>IF(入力!AM62="","",入力!AM62)</f>
        <v/>
      </c>
      <c r="AN62" s="164" t="str">
        <f>IF(入力!AN62="","",入力!AN62)</f>
        <v/>
      </c>
      <c r="AO62" s="158" t="str">
        <f>IF(入力!AO62="","",入力!AO62)</f>
        <v/>
      </c>
      <c r="AP62" s="164" t="str">
        <f>IF(入力!AP62="","",入力!AP62)</f>
        <v/>
      </c>
      <c r="AQ62" s="158" t="str">
        <f>IF(入力!AQ62="","",入力!AQ62)</f>
        <v/>
      </c>
      <c r="AR62" s="164" t="str">
        <f>IF(入力!AR62="","",入力!AR62)</f>
        <v/>
      </c>
      <c r="AS62" s="134" t="str">
        <f>IF(入力!AS62="","",入力!AS62)</f>
        <v/>
      </c>
      <c r="AT62" s="329" t="str">
        <f>IF(入力!AT62="","",入力!AT62)</f>
        <v/>
      </c>
      <c r="AU62" s="128" t="str">
        <f>IF(入力!AU62="","",入力!AU62)</f>
        <v/>
      </c>
      <c r="AV62" s="322" t="str">
        <f>IF(入力!AV62="","",入力!AV62)</f>
        <v/>
      </c>
      <c r="AW62" s="128" t="str">
        <f>IF(入力!AW62="","",入力!AW62)</f>
        <v/>
      </c>
      <c r="AX62" s="324" t="str">
        <f>IF(入力!AX62="","",入力!AX62)</f>
        <v/>
      </c>
    </row>
    <row r="63" spans="1:50">
      <c r="A63" s="95">
        <f>IF(入力!A63="","",入力!A63)</f>
        <v>50</v>
      </c>
      <c r="B63" s="189" t="str">
        <f>IF(入力!B63="","",入力!B63)</f>
        <v/>
      </c>
      <c r="C63" s="189" t="str">
        <f>IF(入力!C63="","",入力!C63)</f>
        <v/>
      </c>
      <c r="D63" s="112" t="str">
        <f>IF(入力!D63="","",入力!D63)</f>
        <v/>
      </c>
      <c r="E63" s="345" t="str">
        <f>IF(入力!E63="", IF(D63="","",DATEDIF(D63,入力!$C$3,"Y")),入力!E63)</f>
        <v/>
      </c>
      <c r="F63" s="345" t="str">
        <f>IF(入力!F63="","",入力!F63)</f>
        <v/>
      </c>
      <c r="G63" s="189" t="str">
        <f>IF(入力!G63="","",入力!G63)</f>
        <v/>
      </c>
      <c r="H63" s="189" t="str">
        <f>IF(入力!H63="","",入力!H63)</f>
        <v/>
      </c>
      <c r="I63" s="345" t="str">
        <f>IF(入力!I63="","",入力!I63)</f>
        <v/>
      </c>
      <c r="J63" s="160" t="str">
        <f>IF(入力!J63="","",入力!J63)</f>
        <v/>
      </c>
      <c r="K63" s="161" t="str">
        <f>IF(入力!K63="","",入力!K63)</f>
        <v/>
      </c>
      <c r="L63" s="79" t="str">
        <f>IF(入力!L63="","",入力!L63)</f>
        <v/>
      </c>
      <c r="M63" s="79" t="str">
        <f>IF(入力!M63="","",入力!M63)</f>
        <v/>
      </c>
      <c r="N63" s="79" t="str">
        <f>IF(入力!N63="","",入力!N63)</f>
        <v/>
      </c>
      <c r="O63" s="79" t="str">
        <f>IF(OR(入力!L63="",入力!M63="",入力!N63=""),"",(入力!L63-(入力!L63*(4.57/(1.0868-0.00133*(入力!M63+入力!N63))-4.142)*100)/100))</f>
        <v/>
      </c>
      <c r="P63" s="79" t="str">
        <f>IF(入力!P63="", IF(K63="","",L63/POWER(K63/100,2)),入力!P63)</f>
        <v/>
      </c>
      <c r="Q63" s="194" t="str">
        <f>IF(入力!Q63="","",入力!Q63)</f>
        <v/>
      </c>
      <c r="R63" s="164" t="str">
        <f>IF(入力!R63="","",入力!R63)</f>
        <v/>
      </c>
      <c r="S63" s="280" t="str">
        <f>IF(入力!S63="","",入力!S63)</f>
        <v/>
      </c>
      <c r="T63" s="205" t="str">
        <f>IF(入力!T63="","",入力!T63)</f>
        <v/>
      </c>
      <c r="U63" s="106" t="str">
        <f>IF(入力!U63="","",入力!U63)</f>
        <v/>
      </c>
      <c r="V63" s="107" t="str">
        <f>IF(入力!V63="","",入力!V63)</f>
        <v/>
      </c>
      <c r="W63" s="208" t="str">
        <f>IF(入力!W63="","",入力!W63)</f>
        <v/>
      </c>
      <c r="X63" s="207" t="str">
        <f>IF(入力!X63="","",入力!X63)</f>
        <v/>
      </c>
      <c r="Y63" s="218" t="str">
        <f>IF(入力!Y63="", IF(入力!W63="",IF(入力!X63="","",入力!X63-入力!Q63),IF(入力!X63="",入力!W63-入力!Q63,IF(入力!W63&gt;入力!X63,入力!W63-入力!Q63,入力!X63-入力!Q63))),入力!Y63)</f>
        <v/>
      </c>
      <c r="Z63" s="218" t="str">
        <f>IF(入力!Z63="","",入力!Z63)</f>
        <v/>
      </c>
      <c r="AA63" s="218" t="str">
        <f>IF(入力!AA63="","",入力!AA63)</f>
        <v/>
      </c>
      <c r="AB63" s="218" t="str">
        <f>IF(入力!AB63="", IF(入力!Z63="",IF(入力!AA63="","",入力!AA63-入力!Q63),IF(入力!AA63="",入力!Z63-入力!Q63,IF(入力!Z63&gt;入力!AA63,入力!Z63-入力!Q63,入力!AA63-入力!Q63))),入力!AB63)</f>
        <v/>
      </c>
      <c r="AC63" s="218" t="str">
        <f>IF(入力!AC63="","",入力!AC63)</f>
        <v/>
      </c>
      <c r="AD63" s="218" t="str">
        <f>IF(入力!AD63="","",入力!AD63)</f>
        <v/>
      </c>
      <c r="AE63" s="218" t="str">
        <f>IF(入力!AE63="", IF(入力!AC63="",IF(入力!AD63="","",入力!AD63-入力!Q63),IF(入力!AD63="",入力!AC63-入力!Q63,IF(入力!AC63&gt;入力!AD63,入力!AC63-入力!Q63,入力!AD63-入力!Q63))),入力!AE63)</f>
        <v/>
      </c>
      <c r="AF63" s="218" t="str">
        <f>IF(入力!AF63="","",入力!AF63)</f>
        <v/>
      </c>
      <c r="AG63" s="218" t="str">
        <f>IF(入力!AG63="","",入力!AG63)</f>
        <v/>
      </c>
      <c r="AH63" s="218" t="str">
        <f>IF(入力!AH63="", IF(入力!AF63="",IF(入力!AG63="","",入力!AG63-入力!Q63),IF(入力!AG63="",入力!AF63-入力!Q63,IF(入力!AF63&gt;入力!AG63,入力!AF63-入力!Q63,入力!AG63-入力!Q63))),入力!AH63)</f>
        <v/>
      </c>
      <c r="AI63" s="214" t="str">
        <f>IF(入力!AI63="","",入力!AI63)</f>
        <v/>
      </c>
      <c r="AJ63" s="126" t="str">
        <f>IF(入力!AJ63="","",入力!AJ63)</f>
        <v/>
      </c>
      <c r="AK63" s="209" t="str">
        <f>IF(入力!AK63="","",入力!AK63)</f>
        <v/>
      </c>
      <c r="AL63" s="212" t="str">
        <f>IF(入力!AL63="","",入力!AL63)</f>
        <v/>
      </c>
      <c r="AM63" s="158" t="str">
        <f>IF(入力!AM63="","",入力!AM63)</f>
        <v/>
      </c>
      <c r="AN63" s="164" t="str">
        <f>IF(入力!AN63="","",入力!AN63)</f>
        <v/>
      </c>
      <c r="AO63" s="158" t="str">
        <f>IF(入力!AO63="","",入力!AO63)</f>
        <v/>
      </c>
      <c r="AP63" s="164" t="str">
        <f>IF(入力!AP63="","",入力!AP63)</f>
        <v/>
      </c>
      <c r="AQ63" s="158" t="str">
        <f>IF(入力!AQ63="","",入力!AQ63)</f>
        <v/>
      </c>
      <c r="AR63" s="164" t="str">
        <f>IF(入力!AR63="","",入力!AR63)</f>
        <v/>
      </c>
      <c r="AS63" s="134" t="str">
        <f>IF(入力!AS63="","",入力!AS63)</f>
        <v/>
      </c>
      <c r="AT63" s="329" t="str">
        <f>IF(入力!AT63="","",入力!AT63)</f>
        <v/>
      </c>
      <c r="AU63" s="128" t="str">
        <f>IF(入力!AU63="","",入力!AU63)</f>
        <v/>
      </c>
      <c r="AV63" s="322" t="str">
        <f>IF(入力!AV63="","",入力!AV63)</f>
        <v/>
      </c>
      <c r="AW63" s="128" t="str">
        <f>IF(入力!AW63="","",入力!AW63)</f>
        <v/>
      </c>
      <c r="AX63" s="324" t="str">
        <f>IF(入力!AX63="","",入力!AX63)</f>
        <v/>
      </c>
    </row>
    <row r="64" spans="1:50">
      <c r="A64" s="95">
        <f>IF(入力!A64="","",入力!A64)</f>
        <v>51</v>
      </c>
      <c r="B64" s="189" t="str">
        <f>IF(入力!B64="","",入力!B64)</f>
        <v/>
      </c>
      <c r="C64" s="189" t="str">
        <f>IF(入力!C64="","",入力!C64)</f>
        <v/>
      </c>
      <c r="D64" s="112" t="str">
        <f>IF(入力!D64="","",入力!D64)</f>
        <v/>
      </c>
      <c r="E64" s="345" t="str">
        <f>IF(入力!E64="", IF(D64="","",DATEDIF(D64,入力!$C$3,"Y")),入力!E64)</f>
        <v/>
      </c>
      <c r="F64" s="345" t="str">
        <f>IF(入力!F64="","",入力!F64)</f>
        <v/>
      </c>
      <c r="G64" s="189" t="str">
        <f>IF(入力!G64="","",入力!G64)</f>
        <v/>
      </c>
      <c r="H64" s="189" t="str">
        <f>IF(入力!H64="","",入力!H64)</f>
        <v/>
      </c>
      <c r="I64" s="345" t="str">
        <f>IF(入力!I64="","",入力!I64)</f>
        <v/>
      </c>
      <c r="J64" s="160" t="str">
        <f>IF(入力!J64="","",入力!J64)</f>
        <v/>
      </c>
      <c r="K64" s="161" t="str">
        <f>IF(入力!K64="","",入力!K64)</f>
        <v/>
      </c>
      <c r="L64" s="79" t="str">
        <f>IF(入力!L64="","",入力!L64)</f>
        <v/>
      </c>
      <c r="M64" s="79" t="str">
        <f>IF(入力!M64="","",入力!M64)</f>
        <v/>
      </c>
      <c r="N64" s="79" t="str">
        <f>IF(入力!N64="","",入力!N64)</f>
        <v/>
      </c>
      <c r="O64" s="79" t="str">
        <f>IF(OR(入力!L64="",入力!M64="",入力!N64=""),"",(入力!L64-(入力!L64*(4.57/(1.0868-0.00133*(入力!M64+入力!N64))-4.142)*100)/100))</f>
        <v/>
      </c>
      <c r="P64" s="79" t="str">
        <f>IF(入力!P64="", IF(K64="","",L64/POWER(K64/100,2)),入力!P64)</f>
        <v/>
      </c>
      <c r="Q64" s="194" t="str">
        <f>IF(入力!Q64="","",入力!Q64)</f>
        <v/>
      </c>
      <c r="R64" s="164" t="str">
        <f>IF(入力!R64="","",入力!R64)</f>
        <v/>
      </c>
      <c r="S64" s="280" t="str">
        <f>IF(入力!S64="","",入力!S64)</f>
        <v/>
      </c>
      <c r="T64" s="205" t="str">
        <f>IF(入力!T64="","",入力!T64)</f>
        <v/>
      </c>
      <c r="U64" s="106" t="str">
        <f>IF(入力!U64="","",入力!U64)</f>
        <v/>
      </c>
      <c r="V64" s="107" t="str">
        <f>IF(入力!V64="","",入力!V64)</f>
        <v/>
      </c>
      <c r="W64" s="208" t="str">
        <f>IF(入力!W64="","",入力!W64)</f>
        <v/>
      </c>
      <c r="X64" s="207" t="str">
        <f>IF(入力!X64="","",入力!X64)</f>
        <v/>
      </c>
      <c r="Y64" s="218" t="str">
        <f>IF(入力!Y64="", IF(入力!W64="",IF(入力!X64="","",入力!X64-入力!Q64),IF(入力!X64="",入力!W64-入力!Q64,IF(入力!W64&gt;入力!X64,入力!W64-入力!Q64,入力!X64-入力!Q64))),入力!Y64)</f>
        <v/>
      </c>
      <c r="Z64" s="218" t="str">
        <f>IF(入力!Z64="","",入力!Z64)</f>
        <v/>
      </c>
      <c r="AA64" s="218" t="str">
        <f>IF(入力!AA64="","",入力!AA64)</f>
        <v/>
      </c>
      <c r="AB64" s="218" t="str">
        <f>IF(入力!AB64="", IF(入力!Z64="",IF(入力!AA64="","",入力!AA64-入力!Q64),IF(入力!AA64="",入力!Z64-入力!Q64,IF(入力!Z64&gt;入力!AA64,入力!Z64-入力!Q64,入力!AA64-入力!Q64))),入力!AB64)</f>
        <v/>
      </c>
      <c r="AC64" s="218" t="str">
        <f>IF(入力!AC64="","",入力!AC64)</f>
        <v/>
      </c>
      <c r="AD64" s="218" t="str">
        <f>IF(入力!AD64="","",入力!AD64)</f>
        <v/>
      </c>
      <c r="AE64" s="218" t="str">
        <f>IF(入力!AE64="", IF(入力!AC64="",IF(入力!AD64="","",入力!AD64-入力!Q64),IF(入力!AD64="",入力!AC64-入力!Q64,IF(入力!AC64&gt;入力!AD64,入力!AC64-入力!Q64,入力!AD64-入力!Q64))),入力!AE64)</f>
        <v/>
      </c>
      <c r="AF64" s="218" t="str">
        <f>IF(入力!AF64="","",入力!AF64)</f>
        <v/>
      </c>
      <c r="AG64" s="218" t="str">
        <f>IF(入力!AG64="","",入力!AG64)</f>
        <v/>
      </c>
      <c r="AH64" s="218" t="str">
        <f>IF(入力!AH64="", IF(入力!AF64="",IF(入力!AG64="","",入力!AG64-入力!Q64),IF(入力!AG64="",入力!AF64-入力!Q64,IF(入力!AF64&gt;入力!AG64,入力!AF64-入力!Q64,入力!AG64-入力!Q64))),入力!AH64)</f>
        <v/>
      </c>
      <c r="AI64" s="214" t="str">
        <f>IF(入力!AI64="","",入力!AI64)</f>
        <v/>
      </c>
      <c r="AJ64" s="126" t="str">
        <f>IF(入力!AJ64="","",入力!AJ64)</f>
        <v/>
      </c>
      <c r="AK64" s="209" t="str">
        <f>IF(入力!AK64="","",入力!AK64)</f>
        <v/>
      </c>
      <c r="AL64" s="212" t="str">
        <f>IF(入力!AL64="","",入力!AL64)</f>
        <v/>
      </c>
      <c r="AM64" s="158" t="str">
        <f>IF(入力!AM64="","",入力!AM64)</f>
        <v/>
      </c>
      <c r="AN64" s="164" t="str">
        <f>IF(入力!AN64="","",入力!AN64)</f>
        <v/>
      </c>
      <c r="AO64" s="158" t="str">
        <f>IF(入力!AO64="","",入力!AO64)</f>
        <v/>
      </c>
      <c r="AP64" s="164" t="str">
        <f>IF(入力!AP64="","",入力!AP64)</f>
        <v/>
      </c>
      <c r="AQ64" s="158" t="str">
        <f>IF(入力!AQ64="","",入力!AQ64)</f>
        <v/>
      </c>
      <c r="AR64" s="164" t="str">
        <f>IF(入力!AR64="","",入力!AR64)</f>
        <v/>
      </c>
      <c r="AS64" s="134" t="str">
        <f>IF(入力!AS64="","",入力!AS64)</f>
        <v/>
      </c>
      <c r="AT64" s="329" t="str">
        <f>IF(入力!AT64="","",入力!AT64)</f>
        <v/>
      </c>
      <c r="AU64" s="128" t="str">
        <f>IF(入力!AU64="","",入力!AU64)</f>
        <v/>
      </c>
      <c r="AV64" s="322" t="str">
        <f>IF(入力!AV64="","",入力!AV64)</f>
        <v/>
      </c>
      <c r="AW64" s="128" t="str">
        <f>IF(入力!AW64="","",入力!AW64)</f>
        <v/>
      </c>
      <c r="AX64" s="324" t="str">
        <f>IF(入力!AX64="","",入力!AX64)</f>
        <v/>
      </c>
    </row>
    <row r="65" spans="1:50">
      <c r="A65" s="95">
        <f>IF(入力!A65="","",入力!A65)</f>
        <v>52</v>
      </c>
      <c r="B65" s="189" t="str">
        <f>IF(入力!B65="","",入力!B65)</f>
        <v/>
      </c>
      <c r="C65" s="189" t="str">
        <f>IF(入力!C65="","",入力!C65)</f>
        <v/>
      </c>
      <c r="D65" s="112" t="str">
        <f>IF(入力!D65="","",入力!D65)</f>
        <v/>
      </c>
      <c r="E65" s="345" t="str">
        <f>IF(入力!E65="", IF(D65="","",DATEDIF(D65,入力!$C$3,"Y")),入力!E65)</f>
        <v/>
      </c>
      <c r="F65" s="345" t="str">
        <f>IF(入力!F65="","",入力!F65)</f>
        <v/>
      </c>
      <c r="G65" s="189" t="str">
        <f>IF(入力!G65="","",入力!G65)</f>
        <v/>
      </c>
      <c r="H65" s="189" t="str">
        <f>IF(入力!H65="","",入力!H65)</f>
        <v/>
      </c>
      <c r="I65" s="345" t="str">
        <f>IF(入力!I65="","",入力!I65)</f>
        <v/>
      </c>
      <c r="J65" s="160" t="str">
        <f>IF(入力!J65="","",入力!J65)</f>
        <v/>
      </c>
      <c r="K65" s="161" t="str">
        <f>IF(入力!K65="","",入力!K65)</f>
        <v/>
      </c>
      <c r="L65" s="79" t="str">
        <f>IF(入力!L65="","",入力!L65)</f>
        <v/>
      </c>
      <c r="M65" s="79" t="str">
        <f>IF(入力!M65="","",入力!M65)</f>
        <v/>
      </c>
      <c r="N65" s="79" t="str">
        <f>IF(入力!N65="","",入力!N65)</f>
        <v/>
      </c>
      <c r="O65" s="79" t="str">
        <f>IF(OR(入力!L65="",入力!M65="",入力!N65=""),"",(入力!L65-(入力!L65*(4.57/(1.0868-0.00133*(入力!M65+入力!N65))-4.142)*100)/100))</f>
        <v/>
      </c>
      <c r="P65" s="79" t="str">
        <f>IF(入力!P65="", IF(K65="","",L65/POWER(K65/100,2)),入力!P65)</f>
        <v/>
      </c>
      <c r="Q65" s="194" t="str">
        <f>IF(入力!Q65="","",入力!Q65)</f>
        <v/>
      </c>
      <c r="R65" s="164" t="str">
        <f>IF(入力!R65="","",入力!R65)</f>
        <v/>
      </c>
      <c r="S65" s="280" t="str">
        <f>IF(入力!S65="","",入力!S65)</f>
        <v/>
      </c>
      <c r="T65" s="205" t="str">
        <f>IF(入力!T65="","",入力!T65)</f>
        <v/>
      </c>
      <c r="U65" s="106" t="str">
        <f>IF(入力!U65="","",入力!U65)</f>
        <v/>
      </c>
      <c r="V65" s="107" t="str">
        <f>IF(入力!V65="","",入力!V65)</f>
        <v/>
      </c>
      <c r="W65" s="208" t="str">
        <f>IF(入力!W65="","",入力!W65)</f>
        <v/>
      </c>
      <c r="X65" s="207" t="str">
        <f>IF(入力!X65="","",入力!X65)</f>
        <v/>
      </c>
      <c r="Y65" s="218" t="str">
        <f>IF(入力!Y65="", IF(入力!W65="",IF(入力!X65="","",入力!X65-入力!Q65),IF(入力!X65="",入力!W65-入力!Q65,IF(入力!W65&gt;入力!X65,入力!W65-入力!Q65,入力!X65-入力!Q65))),入力!Y65)</f>
        <v/>
      </c>
      <c r="Z65" s="218" t="str">
        <f>IF(入力!Z65="","",入力!Z65)</f>
        <v/>
      </c>
      <c r="AA65" s="218" t="str">
        <f>IF(入力!AA65="","",入力!AA65)</f>
        <v/>
      </c>
      <c r="AB65" s="218" t="str">
        <f>IF(入力!AB65="", IF(入力!Z65="",IF(入力!AA65="","",入力!AA65-入力!Q65),IF(入力!AA65="",入力!Z65-入力!Q65,IF(入力!Z65&gt;入力!AA65,入力!Z65-入力!Q65,入力!AA65-入力!Q65))),入力!AB65)</f>
        <v/>
      </c>
      <c r="AC65" s="218" t="str">
        <f>IF(入力!AC65="","",入力!AC65)</f>
        <v/>
      </c>
      <c r="AD65" s="218" t="str">
        <f>IF(入力!AD65="","",入力!AD65)</f>
        <v/>
      </c>
      <c r="AE65" s="218" t="str">
        <f>IF(入力!AE65="", IF(入力!AC65="",IF(入力!AD65="","",入力!AD65-入力!Q65),IF(入力!AD65="",入力!AC65-入力!Q65,IF(入力!AC65&gt;入力!AD65,入力!AC65-入力!Q65,入力!AD65-入力!Q65))),入力!AE65)</f>
        <v/>
      </c>
      <c r="AF65" s="218" t="str">
        <f>IF(入力!AF65="","",入力!AF65)</f>
        <v/>
      </c>
      <c r="AG65" s="218" t="str">
        <f>IF(入力!AG65="","",入力!AG65)</f>
        <v/>
      </c>
      <c r="AH65" s="218" t="str">
        <f>IF(入力!AH65="", IF(入力!AF65="",IF(入力!AG65="","",入力!AG65-入力!Q65),IF(入力!AG65="",入力!AF65-入力!Q65,IF(入力!AF65&gt;入力!AG65,入力!AF65-入力!Q65,入力!AG65-入力!Q65))),入力!AH65)</f>
        <v/>
      </c>
      <c r="AI65" s="214" t="str">
        <f>IF(入力!AI65="","",入力!AI65)</f>
        <v/>
      </c>
      <c r="AJ65" s="126" t="str">
        <f>IF(入力!AJ65="","",入力!AJ65)</f>
        <v/>
      </c>
      <c r="AK65" s="209" t="str">
        <f>IF(入力!AK65="","",入力!AK65)</f>
        <v/>
      </c>
      <c r="AL65" s="212" t="str">
        <f>IF(入力!AL65="","",入力!AL65)</f>
        <v/>
      </c>
      <c r="AM65" s="158" t="str">
        <f>IF(入力!AM65="","",入力!AM65)</f>
        <v/>
      </c>
      <c r="AN65" s="164" t="str">
        <f>IF(入力!AN65="","",入力!AN65)</f>
        <v/>
      </c>
      <c r="AO65" s="158" t="str">
        <f>IF(入力!AO65="","",入力!AO65)</f>
        <v/>
      </c>
      <c r="AP65" s="164" t="str">
        <f>IF(入力!AP65="","",入力!AP65)</f>
        <v/>
      </c>
      <c r="AQ65" s="158" t="str">
        <f>IF(入力!AQ65="","",入力!AQ65)</f>
        <v/>
      </c>
      <c r="AR65" s="164" t="str">
        <f>IF(入力!AR65="","",入力!AR65)</f>
        <v/>
      </c>
      <c r="AS65" s="134" t="str">
        <f>IF(入力!AS65="","",入力!AS65)</f>
        <v/>
      </c>
      <c r="AT65" s="329" t="str">
        <f>IF(入力!AT65="","",入力!AT65)</f>
        <v/>
      </c>
      <c r="AU65" s="128" t="str">
        <f>IF(入力!AU65="","",入力!AU65)</f>
        <v/>
      </c>
      <c r="AV65" s="322" t="str">
        <f>IF(入力!AV65="","",入力!AV65)</f>
        <v/>
      </c>
      <c r="AW65" s="128" t="str">
        <f>IF(入力!AW65="","",入力!AW65)</f>
        <v/>
      </c>
      <c r="AX65" s="324" t="str">
        <f>IF(入力!AX65="","",入力!AX65)</f>
        <v/>
      </c>
    </row>
    <row r="66" spans="1:50">
      <c r="A66" s="95">
        <f>IF(入力!A66="","",入力!A66)</f>
        <v>53</v>
      </c>
      <c r="B66" s="189" t="str">
        <f>IF(入力!B66="","",入力!B66)</f>
        <v/>
      </c>
      <c r="C66" s="189" t="str">
        <f>IF(入力!C66="","",入力!C66)</f>
        <v/>
      </c>
      <c r="D66" s="112" t="str">
        <f>IF(入力!D66="","",入力!D66)</f>
        <v/>
      </c>
      <c r="E66" s="345" t="str">
        <f>IF(入力!E66="", IF(D66="","",DATEDIF(D66,入力!$C$3,"Y")),入力!E66)</f>
        <v/>
      </c>
      <c r="F66" s="345" t="str">
        <f>IF(入力!F66="","",入力!F66)</f>
        <v/>
      </c>
      <c r="G66" s="189" t="str">
        <f>IF(入力!G66="","",入力!G66)</f>
        <v/>
      </c>
      <c r="H66" s="189" t="str">
        <f>IF(入力!H66="","",入力!H66)</f>
        <v/>
      </c>
      <c r="I66" s="345" t="str">
        <f>IF(入力!I66="","",入力!I66)</f>
        <v/>
      </c>
      <c r="J66" s="160" t="str">
        <f>IF(入力!J66="","",入力!J66)</f>
        <v/>
      </c>
      <c r="K66" s="161" t="str">
        <f>IF(入力!K66="","",入力!K66)</f>
        <v/>
      </c>
      <c r="L66" s="79" t="str">
        <f>IF(入力!L66="","",入力!L66)</f>
        <v/>
      </c>
      <c r="M66" s="79" t="str">
        <f>IF(入力!M66="","",入力!M66)</f>
        <v/>
      </c>
      <c r="N66" s="79" t="str">
        <f>IF(入力!N66="","",入力!N66)</f>
        <v/>
      </c>
      <c r="O66" s="79" t="str">
        <f>IF(OR(入力!L66="",入力!M66="",入力!N66=""),"",(入力!L66-(入力!L66*(4.57/(1.0868-0.00133*(入力!M66+入力!N66))-4.142)*100)/100))</f>
        <v/>
      </c>
      <c r="P66" s="79" t="str">
        <f>IF(入力!P66="", IF(K66="","",L66/POWER(K66/100,2)),入力!P66)</f>
        <v/>
      </c>
      <c r="Q66" s="194" t="str">
        <f>IF(入力!Q66="","",入力!Q66)</f>
        <v/>
      </c>
      <c r="R66" s="164" t="str">
        <f>IF(入力!R66="","",入力!R66)</f>
        <v/>
      </c>
      <c r="S66" s="280" t="str">
        <f>IF(入力!S66="","",入力!S66)</f>
        <v/>
      </c>
      <c r="T66" s="205" t="str">
        <f>IF(入力!T66="","",入力!T66)</f>
        <v/>
      </c>
      <c r="U66" s="106" t="str">
        <f>IF(入力!U66="","",入力!U66)</f>
        <v/>
      </c>
      <c r="V66" s="107" t="str">
        <f>IF(入力!V66="","",入力!V66)</f>
        <v/>
      </c>
      <c r="W66" s="208" t="str">
        <f>IF(入力!W66="","",入力!W66)</f>
        <v/>
      </c>
      <c r="X66" s="207" t="str">
        <f>IF(入力!X66="","",入力!X66)</f>
        <v/>
      </c>
      <c r="Y66" s="218" t="str">
        <f>IF(入力!Y66="", IF(入力!W66="",IF(入力!X66="","",入力!X66-入力!Q66),IF(入力!X66="",入力!W66-入力!Q66,IF(入力!W66&gt;入力!X66,入力!W66-入力!Q66,入力!X66-入力!Q66))),入力!Y66)</f>
        <v/>
      </c>
      <c r="Z66" s="218" t="str">
        <f>IF(入力!Z66="","",入力!Z66)</f>
        <v/>
      </c>
      <c r="AA66" s="218" t="str">
        <f>IF(入力!AA66="","",入力!AA66)</f>
        <v/>
      </c>
      <c r="AB66" s="218" t="str">
        <f>IF(入力!AB66="", IF(入力!Z66="",IF(入力!AA66="","",入力!AA66-入力!Q66),IF(入力!AA66="",入力!Z66-入力!Q66,IF(入力!Z66&gt;入力!AA66,入力!Z66-入力!Q66,入力!AA66-入力!Q66))),入力!AB66)</f>
        <v/>
      </c>
      <c r="AC66" s="218" t="str">
        <f>IF(入力!AC66="","",入力!AC66)</f>
        <v/>
      </c>
      <c r="AD66" s="218" t="str">
        <f>IF(入力!AD66="","",入力!AD66)</f>
        <v/>
      </c>
      <c r="AE66" s="218" t="str">
        <f>IF(入力!AE66="", IF(入力!AC66="",IF(入力!AD66="","",入力!AD66-入力!Q66),IF(入力!AD66="",入力!AC66-入力!Q66,IF(入力!AC66&gt;入力!AD66,入力!AC66-入力!Q66,入力!AD66-入力!Q66))),入力!AE66)</f>
        <v/>
      </c>
      <c r="AF66" s="218" t="str">
        <f>IF(入力!AF66="","",入力!AF66)</f>
        <v/>
      </c>
      <c r="AG66" s="218" t="str">
        <f>IF(入力!AG66="","",入力!AG66)</f>
        <v/>
      </c>
      <c r="AH66" s="218" t="str">
        <f>IF(入力!AH66="", IF(入力!AF66="",IF(入力!AG66="","",入力!AG66-入力!Q66),IF(入力!AG66="",入力!AF66-入力!Q66,IF(入力!AF66&gt;入力!AG66,入力!AF66-入力!Q66,入力!AG66-入力!Q66))),入力!AH66)</f>
        <v/>
      </c>
      <c r="AI66" s="214" t="str">
        <f>IF(入力!AI66="","",入力!AI66)</f>
        <v/>
      </c>
      <c r="AJ66" s="126" t="str">
        <f>IF(入力!AJ66="","",入力!AJ66)</f>
        <v/>
      </c>
      <c r="AK66" s="209" t="str">
        <f>IF(入力!AK66="","",入力!AK66)</f>
        <v/>
      </c>
      <c r="AL66" s="212" t="str">
        <f>IF(入力!AL66="","",入力!AL66)</f>
        <v/>
      </c>
      <c r="AM66" s="158" t="str">
        <f>IF(入力!AM66="","",入力!AM66)</f>
        <v/>
      </c>
      <c r="AN66" s="164" t="str">
        <f>IF(入力!AN66="","",入力!AN66)</f>
        <v/>
      </c>
      <c r="AO66" s="158" t="str">
        <f>IF(入力!AO66="","",入力!AO66)</f>
        <v/>
      </c>
      <c r="AP66" s="164" t="str">
        <f>IF(入力!AP66="","",入力!AP66)</f>
        <v/>
      </c>
      <c r="AQ66" s="158" t="str">
        <f>IF(入力!AQ66="","",入力!AQ66)</f>
        <v/>
      </c>
      <c r="AR66" s="164" t="str">
        <f>IF(入力!AR66="","",入力!AR66)</f>
        <v/>
      </c>
      <c r="AS66" s="134" t="str">
        <f>IF(入力!AS66="","",入力!AS66)</f>
        <v/>
      </c>
      <c r="AT66" s="329" t="str">
        <f>IF(入力!AT66="","",入力!AT66)</f>
        <v/>
      </c>
      <c r="AU66" s="128" t="str">
        <f>IF(入力!AU66="","",入力!AU66)</f>
        <v/>
      </c>
      <c r="AV66" s="322" t="str">
        <f>IF(入力!AV66="","",入力!AV66)</f>
        <v/>
      </c>
      <c r="AW66" s="128" t="str">
        <f>IF(入力!AW66="","",入力!AW66)</f>
        <v/>
      </c>
      <c r="AX66" s="324" t="str">
        <f>IF(入力!AX66="","",入力!AX66)</f>
        <v/>
      </c>
    </row>
    <row r="67" spans="1:50">
      <c r="A67" s="95">
        <f>IF(入力!A67="","",入力!A67)</f>
        <v>54</v>
      </c>
      <c r="B67" s="189" t="str">
        <f>IF(入力!B67="","",入力!B67)</f>
        <v/>
      </c>
      <c r="C67" s="189" t="str">
        <f>IF(入力!C67="","",入力!C67)</f>
        <v/>
      </c>
      <c r="D67" s="112" t="str">
        <f>IF(入力!D67="","",入力!D67)</f>
        <v/>
      </c>
      <c r="E67" s="345" t="str">
        <f>IF(入力!E67="", IF(D67="","",DATEDIF(D67,入力!$C$3,"Y")),入力!E67)</f>
        <v/>
      </c>
      <c r="F67" s="345" t="str">
        <f>IF(入力!F67="","",入力!F67)</f>
        <v/>
      </c>
      <c r="G67" s="189" t="str">
        <f>IF(入力!G67="","",入力!G67)</f>
        <v/>
      </c>
      <c r="H67" s="189" t="str">
        <f>IF(入力!H67="","",入力!H67)</f>
        <v/>
      </c>
      <c r="I67" s="345" t="str">
        <f>IF(入力!I67="","",入力!I67)</f>
        <v/>
      </c>
      <c r="J67" s="160" t="str">
        <f>IF(入力!J67="","",入力!J67)</f>
        <v/>
      </c>
      <c r="K67" s="161" t="str">
        <f>IF(入力!K67="","",入力!K67)</f>
        <v/>
      </c>
      <c r="L67" s="79" t="str">
        <f>IF(入力!L67="","",入力!L67)</f>
        <v/>
      </c>
      <c r="M67" s="79" t="str">
        <f>IF(入力!M67="","",入力!M67)</f>
        <v/>
      </c>
      <c r="N67" s="79" t="str">
        <f>IF(入力!N67="","",入力!N67)</f>
        <v/>
      </c>
      <c r="O67" s="79" t="str">
        <f>IF(OR(入力!L67="",入力!M67="",入力!N67=""),"",(入力!L67-(入力!L67*(4.57/(1.0868-0.00133*(入力!M67+入力!N67))-4.142)*100)/100))</f>
        <v/>
      </c>
      <c r="P67" s="79" t="str">
        <f>IF(入力!P67="", IF(K67="","",L67/POWER(K67/100,2)),入力!P67)</f>
        <v/>
      </c>
      <c r="Q67" s="194" t="str">
        <f>IF(入力!Q67="","",入力!Q67)</f>
        <v/>
      </c>
      <c r="R67" s="164" t="str">
        <f>IF(入力!R67="","",入力!R67)</f>
        <v/>
      </c>
      <c r="S67" s="280" t="str">
        <f>IF(入力!S67="","",入力!S67)</f>
        <v/>
      </c>
      <c r="T67" s="205" t="str">
        <f>IF(入力!T67="","",入力!T67)</f>
        <v/>
      </c>
      <c r="U67" s="106" t="str">
        <f>IF(入力!U67="","",入力!U67)</f>
        <v/>
      </c>
      <c r="V67" s="107" t="str">
        <f>IF(入力!V67="","",入力!V67)</f>
        <v/>
      </c>
      <c r="W67" s="208" t="str">
        <f>IF(入力!W67="","",入力!W67)</f>
        <v/>
      </c>
      <c r="X67" s="207" t="str">
        <f>IF(入力!X67="","",入力!X67)</f>
        <v/>
      </c>
      <c r="Y67" s="218" t="str">
        <f>IF(入力!Y67="", IF(入力!W67="",IF(入力!X67="","",入力!X67-入力!Q67),IF(入力!X67="",入力!W67-入力!Q67,IF(入力!W67&gt;入力!X67,入力!W67-入力!Q67,入力!X67-入力!Q67))),入力!Y67)</f>
        <v/>
      </c>
      <c r="Z67" s="218" t="str">
        <f>IF(入力!Z67="","",入力!Z67)</f>
        <v/>
      </c>
      <c r="AA67" s="218" t="str">
        <f>IF(入力!AA67="","",入力!AA67)</f>
        <v/>
      </c>
      <c r="AB67" s="218" t="str">
        <f>IF(入力!AB67="", IF(入力!Z67="",IF(入力!AA67="","",入力!AA67-入力!Q67),IF(入力!AA67="",入力!Z67-入力!Q67,IF(入力!Z67&gt;入力!AA67,入力!Z67-入力!Q67,入力!AA67-入力!Q67))),入力!AB67)</f>
        <v/>
      </c>
      <c r="AC67" s="218" t="str">
        <f>IF(入力!AC67="","",入力!AC67)</f>
        <v/>
      </c>
      <c r="AD67" s="218" t="str">
        <f>IF(入力!AD67="","",入力!AD67)</f>
        <v/>
      </c>
      <c r="AE67" s="218" t="str">
        <f>IF(入力!AE67="", IF(入力!AC67="",IF(入力!AD67="","",入力!AD67-入力!Q67),IF(入力!AD67="",入力!AC67-入力!Q67,IF(入力!AC67&gt;入力!AD67,入力!AC67-入力!Q67,入力!AD67-入力!Q67))),入力!AE67)</f>
        <v/>
      </c>
      <c r="AF67" s="218" t="str">
        <f>IF(入力!AF67="","",入力!AF67)</f>
        <v/>
      </c>
      <c r="AG67" s="218" t="str">
        <f>IF(入力!AG67="","",入力!AG67)</f>
        <v/>
      </c>
      <c r="AH67" s="218" t="str">
        <f>IF(入力!AH67="", IF(入力!AF67="",IF(入力!AG67="","",入力!AG67-入力!Q67),IF(入力!AG67="",入力!AF67-入力!Q67,IF(入力!AF67&gt;入力!AG67,入力!AF67-入力!Q67,入力!AG67-入力!Q67))),入力!AH67)</f>
        <v/>
      </c>
      <c r="AI67" s="214" t="str">
        <f>IF(入力!AI67="","",入力!AI67)</f>
        <v/>
      </c>
      <c r="AJ67" s="126" t="str">
        <f>IF(入力!AJ67="","",入力!AJ67)</f>
        <v/>
      </c>
      <c r="AK67" s="209" t="str">
        <f>IF(入力!AK67="","",入力!AK67)</f>
        <v/>
      </c>
      <c r="AL67" s="212" t="str">
        <f>IF(入力!AL67="","",入力!AL67)</f>
        <v/>
      </c>
      <c r="AM67" s="158" t="str">
        <f>IF(入力!AM67="","",入力!AM67)</f>
        <v/>
      </c>
      <c r="AN67" s="164" t="str">
        <f>IF(入力!AN67="","",入力!AN67)</f>
        <v/>
      </c>
      <c r="AO67" s="158" t="str">
        <f>IF(入力!AO67="","",入力!AO67)</f>
        <v/>
      </c>
      <c r="AP67" s="164" t="str">
        <f>IF(入力!AP67="","",入力!AP67)</f>
        <v/>
      </c>
      <c r="AQ67" s="158" t="str">
        <f>IF(入力!AQ67="","",入力!AQ67)</f>
        <v/>
      </c>
      <c r="AR67" s="164" t="str">
        <f>IF(入力!AR67="","",入力!AR67)</f>
        <v/>
      </c>
      <c r="AS67" s="134" t="str">
        <f>IF(入力!AS67="","",入力!AS67)</f>
        <v/>
      </c>
      <c r="AT67" s="329" t="str">
        <f>IF(入力!AT67="","",入力!AT67)</f>
        <v/>
      </c>
      <c r="AU67" s="128" t="str">
        <f>IF(入力!AU67="","",入力!AU67)</f>
        <v/>
      </c>
      <c r="AV67" s="322" t="str">
        <f>IF(入力!AV67="","",入力!AV67)</f>
        <v/>
      </c>
      <c r="AW67" s="128" t="str">
        <f>IF(入力!AW67="","",入力!AW67)</f>
        <v/>
      </c>
      <c r="AX67" s="324" t="str">
        <f>IF(入力!AX67="","",入力!AX67)</f>
        <v/>
      </c>
    </row>
    <row r="68" spans="1:50">
      <c r="A68" s="95">
        <f>IF(入力!A68="","",入力!A68)</f>
        <v>55</v>
      </c>
      <c r="B68" s="189" t="str">
        <f>IF(入力!B68="","",入力!B68)</f>
        <v/>
      </c>
      <c r="C68" s="189" t="str">
        <f>IF(入力!C68="","",入力!C68)</f>
        <v/>
      </c>
      <c r="D68" s="112" t="str">
        <f>IF(入力!D68="","",入力!D68)</f>
        <v/>
      </c>
      <c r="E68" s="345" t="str">
        <f>IF(入力!E68="", IF(D68="","",DATEDIF(D68,入力!$C$3,"Y")),入力!E68)</f>
        <v/>
      </c>
      <c r="F68" s="345" t="str">
        <f>IF(入力!F68="","",入力!F68)</f>
        <v/>
      </c>
      <c r="G68" s="189" t="str">
        <f>IF(入力!G68="","",入力!G68)</f>
        <v/>
      </c>
      <c r="H68" s="189" t="str">
        <f>IF(入力!H68="","",入力!H68)</f>
        <v/>
      </c>
      <c r="I68" s="345" t="str">
        <f>IF(入力!I68="","",入力!I68)</f>
        <v/>
      </c>
      <c r="J68" s="160" t="str">
        <f>IF(入力!J68="","",入力!J68)</f>
        <v/>
      </c>
      <c r="K68" s="161" t="str">
        <f>IF(入力!K68="","",入力!K68)</f>
        <v/>
      </c>
      <c r="L68" s="79" t="str">
        <f>IF(入力!L68="","",入力!L68)</f>
        <v/>
      </c>
      <c r="M68" s="79" t="str">
        <f>IF(入力!M68="","",入力!M68)</f>
        <v/>
      </c>
      <c r="N68" s="79" t="str">
        <f>IF(入力!N68="","",入力!N68)</f>
        <v/>
      </c>
      <c r="O68" s="79" t="str">
        <f>IF(OR(入力!L68="",入力!M68="",入力!N68=""),"",(入力!L68-(入力!L68*(4.57/(1.0868-0.00133*(入力!M68+入力!N68))-4.142)*100)/100))</f>
        <v/>
      </c>
      <c r="P68" s="79" t="str">
        <f>IF(入力!P68="", IF(K68="","",L68/POWER(K68/100,2)),入力!P68)</f>
        <v/>
      </c>
      <c r="Q68" s="194" t="str">
        <f>IF(入力!Q68="","",入力!Q68)</f>
        <v/>
      </c>
      <c r="R68" s="164" t="str">
        <f>IF(入力!R68="","",入力!R68)</f>
        <v/>
      </c>
      <c r="S68" s="280" t="str">
        <f>IF(入力!S68="","",入力!S68)</f>
        <v/>
      </c>
      <c r="T68" s="205" t="str">
        <f>IF(入力!T68="","",入力!T68)</f>
        <v/>
      </c>
      <c r="U68" s="106" t="str">
        <f>IF(入力!U68="","",入力!U68)</f>
        <v/>
      </c>
      <c r="V68" s="107" t="str">
        <f>IF(入力!V68="","",入力!V68)</f>
        <v/>
      </c>
      <c r="W68" s="208" t="str">
        <f>IF(入力!W68="","",入力!W68)</f>
        <v/>
      </c>
      <c r="X68" s="207" t="str">
        <f>IF(入力!X68="","",入力!X68)</f>
        <v/>
      </c>
      <c r="Y68" s="218" t="str">
        <f>IF(入力!Y68="", IF(入力!W68="",IF(入力!X68="","",入力!X68-入力!Q68),IF(入力!X68="",入力!W68-入力!Q68,IF(入力!W68&gt;入力!X68,入力!W68-入力!Q68,入力!X68-入力!Q68))),入力!Y68)</f>
        <v/>
      </c>
      <c r="Z68" s="218" t="str">
        <f>IF(入力!Z68="","",入力!Z68)</f>
        <v/>
      </c>
      <c r="AA68" s="218" t="str">
        <f>IF(入力!AA68="","",入力!AA68)</f>
        <v/>
      </c>
      <c r="AB68" s="218" t="str">
        <f>IF(入力!AB68="", IF(入力!Z68="",IF(入力!AA68="","",入力!AA68-入力!Q68),IF(入力!AA68="",入力!Z68-入力!Q68,IF(入力!Z68&gt;入力!AA68,入力!Z68-入力!Q68,入力!AA68-入力!Q68))),入力!AB68)</f>
        <v/>
      </c>
      <c r="AC68" s="218" t="str">
        <f>IF(入力!AC68="","",入力!AC68)</f>
        <v/>
      </c>
      <c r="AD68" s="218" t="str">
        <f>IF(入力!AD68="","",入力!AD68)</f>
        <v/>
      </c>
      <c r="AE68" s="218" t="str">
        <f>IF(入力!AE68="", IF(入力!AC68="",IF(入力!AD68="","",入力!AD68-入力!Q68),IF(入力!AD68="",入力!AC68-入力!Q68,IF(入力!AC68&gt;入力!AD68,入力!AC68-入力!Q68,入力!AD68-入力!Q68))),入力!AE68)</f>
        <v/>
      </c>
      <c r="AF68" s="218" t="str">
        <f>IF(入力!AF68="","",入力!AF68)</f>
        <v/>
      </c>
      <c r="AG68" s="218" t="str">
        <f>IF(入力!AG68="","",入力!AG68)</f>
        <v/>
      </c>
      <c r="AH68" s="218" t="str">
        <f>IF(入力!AH68="", IF(入力!AF68="",IF(入力!AG68="","",入力!AG68-入力!Q68),IF(入力!AG68="",入力!AF68-入力!Q68,IF(入力!AF68&gt;入力!AG68,入力!AF68-入力!Q68,入力!AG68-入力!Q68))),入力!AH68)</f>
        <v/>
      </c>
      <c r="AI68" s="214" t="str">
        <f>IF(入力!AI68="","",入力!AI68)</f>
        <v/>
      </c>
      <c r="AJ68" s="126" t="str">
        <f>IF(入力!AJ68="","",入力!AJ68)</f>
        <v/>
      </c>
      <c r="AK68" s="209" t="str">
        <f>IF(入力!AK68="","",入力!AK68)</f>
        <v/>
      </c>
      <c r="AL68" s="212" t="str">
        <f>IF(入力!AL68="","",入力!AL68)</f>
        <v/>
      </c>
      <c r="AM68" s="158" t="str">
        <f>IF(入力!AM68="","",入力!AM68)</f>
        <v/>
      </c>
      <c r="AN68" s="164" t="str">
        <f>IF(入力!AN68="","",入力!AN68)</f>
        <v/>
      </c>
      <c r="AO68" s="158" t="str">
        <f>IF(入力!AO68="","",入力!AO68)</f>
        <v/>
      </c>
      <c r="AP68" s="164" t="str">
        <f>IF(入力!AP68="","",入力!AP68)</f>
        <v/>
      </c>
      <c r="AQ68" s="158" t="str">
        <f>IF(入力!AQ68="","",入力!AQ68)</f>
        <v/>
      </c>
      <c r="AR68" s="164" t="str">
        <f>IF(入力!AR68="","",入力!AR68)</f>
        <v/>
      </c>
      <c r="AS68" s="134" t="str">
        <f>IF(入力!AS68="","",入力!AS68)</f>
        <v/>
      </c>
      <c r="AT68" s="329" t="str">
        <f>IF(入力!AT68="","",入力!AT68)</f>
        <v/>
      </c>
      <c r="AU68" s="128" t="str">
        <f>IF(入力!AU68="","",入力!AU68)</f>
        <v/>
      </c>
      <c r="AV68" s="322" t="str">
        <f>IF(入力!AV68="","",入力!AV68)</f>
        <v/>
      </c>
      <c r="AW68" s="128" t="str">
        <f>IF(入力!AW68="","",入力!AW68)</f>
        <v/>
      </c>
      <c r="AX68" s="324" t="str">
        <f>IF(入力!AX68="","",入力!AX68)</f>
        <v/>
      </c>
    </row>
    <row r="69" spans="1:50">
      <c r="A69" s="95">
        <f>IF(入力!A69="","",入力!A69)</f>
        <v>56</v>
      </c>
      <c r="B69" s="189" t="str">
        <f>IF(入力!B69="","",入力!B69)</f>
        <v/>
      </c>
      <c r="C69" s="189" t="str">
        <f>IF(入力!C69="","",入力!C69)</f>
        <v/>
      </c>
      <c r="D69" s="112" t="str">
        <f>IF(入力!D69="","",入力!D69)</f>
        <v/>
      </c>
      <c r="E69" s="345" t="str">
        <f>IF(入力!E69="", IF(D69="","",DATEDIF(D69,入力!$C$3,"Y")),入力!E69)</f>
        <v/>
      </c>
      <c r="F69" s="345" t="str">
        <f>IF(入力!F69="","",入力!F69)</f>
        <v/>
      </c>
      <c r="G69" s="189" t="str">
        <f>IF(入力!G69="","",入力!G69)</f>
        <v/>
      </c>
      <c r="H69" s="189" t="str">
        <f>IF(入力!H69="","",入力!H69)</f>
        <v/>
      </c>
      <c r="I69" s="345" t="str">
        <f>IF(入力!I69="","",入力!I69)</f>
        <v/>
      </c>
      <c r="J69" s="160" t="str">
        <f>IF(入力!J69="","",入力!J69)</f>
        <v/>
      </c>
      <c r="K69" s="161" t="str">
        <f>IF(入力!K69="","",入力!K69)</f>
        <v/>
      </c>
      <c r="L69" s="79" t="str">
        <f>IF(入力!L69="","",入力!L69)</f>
        <v/>
      </c>
      <c r="M69" s="79" t="str">
        <f>IF(入力!M69="","",入力!M69)</f>
        <v/>
      </c>
      <c r="N69" s="79" t="str">
        <f>IF(入力!N69="","",入力!N69)</f>
        <v/>
      </c>
      <c r="O69" s="79" t="str">
        <f>IF(OR(入力!L69="",入力!M69="",入力!N69=""),"",(入力!L69-(入力!L69*(4.57/(1.0868-0.00133*(入力!M69+入力!N69))-4.142)*100)/100))</f>
        <v/>
      </c>
      <c r="P69" s="79" t="str">
        <f>IF(入力!P69="", IF(K69="","",L69/POWER(K69/100,2)),入力!P69)</f>
        <v/>
      </c>
      <c r="Q69" s="194" t="str">
        <f>IF(入力!Q69="","",入力!Q69)</f>
        <v/>
      </c>
      <c r="R69" s="164" t="str">
        <f>IF(入力!R69="","",入力!R69)</f>
        <v/>
      </c>
      <c r="S69" s="280" t="str">
        <f>IF(入力!S69="","",入力!S69)</f>
        <v/>
      </c>
      <c r="T69" s="205" t="str">
        <f>IF(入力!T69="","",入力!T69)</f>
        <v/>
      </c>
      <c r="U69" s="106" t="str">
        <f>IF(入力!U69="","",入力!U69)</f>
        <v/>
      </c>
      <c r="V69" s="107" t="str">
        <f>IF(入力!V69="","",入力!V69)</f>
        <v/>
      </c>
      <c r="W69" s="208" t="str">
        <f>IF(入力!W69="","",入力!W69)</f>
        <v/>
      </c>
      <c r="X69" s="207" t="str">
        <f>IF(入力!X69="","",入力!X69)</f>
        <v/>
      </c>
      <c r="Y69" s="218" t="str">
        <f>IF(入力!Y69="", IF(入力!W69="",IF(入力!X69="","",入力!X69-入力!Q69),IF(入力!X69="",入力!W69-入力!Q69,IF(入力!W69&gt;入力!X69,入力!W69-入力!Q69,入力!X69-入力!Q69))),入力!Y69)</f>
        <v/>
      </c>
      <c r="Z69" s="218" t="str">
        <f>IF(入力!Z69="","",入力!Z69)</f>
        <v/>
      </c>
      <c r="AA69" s="218" t="str">
        <f>IF(入力!AA69="","",入力!AA69)</f>
        <v/>
      </c>
      <c r="AB69" s="218" t="str">
        <f>IF(入力!AB69="", IF(入力!Z69="",IF(入力!AA69="","",入力!AA69-入力!Q69),IF(入力!AA69="",入力!Z69-入力!Q69,IF(入力!Z69&gt;入力!AA69,入力!Z69-入力!Q69,入力!AA69-入力!Q69))),入力!AB69)</f>
        <v/>
      </c>
      <c r="AC69" s="218" t="str">
        <f>IF(入力!AC69="","",入力!AC69)</f>
        <v/>
      </c>
      <c r="AD69" s="218" t="str">
        <f>IF(入力!AD69="","",入力!AD69)</f>
        <v/>
      </c>
      <c r="AE69" s="218" t="str">
        <f>IF(入力!AE69="", IF(入力!AC69="",IF(入力!AD69="","",入力!AD69-入力!Q69),IF(入力!AD69="",入力!AC69-入力!Q69,IF(入力!AC69&gt;入力!AD69,入力!AC69-入力!Q69,入力!AD69-入力!Q69))),入力!AE69)</f>
        <v/>
      </c>
      <c r="AF69" s="218" t="str">
        <f>IF(入力!AF69="","",入力!AF69)</f>
        <v/>
      </c>
      <c r="AG69" s="218" t="str">
        <f>IF(入力!AG69="","",入力!AG69)</f>
        <v/>
      </c>
      <c r="AH69" s="218" t="str">
        <f>IF(入力!AH69="", IF(入力!AF69="",IF(入力!AG69="","",入力!AG69-入力!Q69),IF(入力!AG69="",入力!AF69-入力!Q69,IF(入力!AF69&gt;入力!AG69,入力!AF69-入力!Q69,入力!AG69-入力!Q69))),入力!AH69)</f>
        <v/>
      </c>
      <c r="AI69" s="214" t="str">
        <f>IF(入力!AI69="","",入力!AI69)</f>
        <v/>
      </c>
      <c r="AJ69" s="126" t="str">
        <f>IF(入力!AJ69="","",入力!AJ69)</f>
        <v/>
      </c>
      <c r="AK69" s="209" t="str">
        <f>IF(入力!AK69="","",入力!AK69)</f>
        <v/>
      </c>
      <c r="AL69" s="212" t="str">
        <f>IF(入力!AL69="","",入力!AL69)</f>
        <v/>
      </c>
      <c r="AM69" s="158" t="str">
        <f>IF(入力!AM69="","",入力!AM69)</f>
        <v/>
      </c>
      <c r="AN69" s="164" t="str">
        <f>IF(入力!AN69="","",入力!AN69)</f>
        <v/>
      </c>
      <c r="AO69" s="158" t="str">
        <f>IF(入力!AO69="","",入力!AO69)</f>
        <v/>
      </c>
      <c r="AP69" s="164" t="str">
        <f>IF(入力!AP69="","",入力!AP69)</f>
        <v/>
      </c>
      <c r="AQ69" s="158" t="str">
        <f>IF(入力!AQ69="","",入力!AQ69)</f>
        <v/>
      </c>
      <c r="AR69" s="164" t="str">
        <f>IF(入力!AR69="","",入力!AR69)</f>
        <v/>
      </c>
      <c r="AS69" s="134" t="str">
        <f>IF(入力!AS69="","",入力!AS69)</f>
        <v/>
      </c>
      <c r="AT69" s="329" t="str">
        <f>IF(入力!AT69="","",入力!AT69)</f>
        <v/>
      </c>
      <c r="AU69" s="128" t="str">
        <f>IF(入力!AU69="","",入力!AU69)</f>
        <v/>
      </c>
      <c r="AV69" s="322" t="str">
        <f>IF(入力!AV69="","",入力!AV69)</f>
        <v/>
      </c>
      <c r="AW69" s="128" t="str">
        <f>IF(入力!AW69="","",入力!AW69)</f>
        <v/>
      </c>
      <c r="AX69" s="324" t="str">
        <f>IF(入力!AX69="","",入力!AX69)</f>
        <v/>
      </c>
    </row>
    <row r="70" spans="1:50">
      <c r="A70" s="95">
        <f>IF(入力!A70="","",入力!A70)</f>
        <v>57</v>
      </c>
      <c r="B70" s="189" t="str">
        <f>IF(入力!B70="","",入力!B70)</f>
        <v/>
      </c>
      <c r="C70" s="189" t="str">
        <f>IF(入力!C70="","",入力!C70)</f>
        <v/>
      </c>
      <c r="D70" s="112" t="str">
        <f>IF(入力!D70="","",入力!D70)</f>
        <v/>
      </c>
      <c r="E70" s="345" t="str">
        <f>IF(入力!E70="", IF(D70="","",DATEDIF(D70,入力!$C$3,"Y")),入力!E70)</f>
        <v/>
      </c>
      <c r="F70" s="345" t="str">
        <f>IF(入力!F70="","",入力!F70)</f>
        <v/>
      </c>
      <c r="G70" s="189" t="str">
        <f>IF(入力!G70="","",入力!G70)</f>
        <v/>
      </c>
      <c r="H70" s="189" t="str">
        <f>IF(入力!H70="","",入力!H70)</f>
        <v/>
      </c>
      <c r="I70" s="345" t="str">
        <f>IF(入力!I70="","",入力!I70)</f>
        <v/>
      </c>
      <c r="J70" s="160" t="str">
        <f>IF(入力!J70="","",入力!J70)</f>
        <v/>
      </c>
      <c r="K70" s="161" t="str">
        <f>IF(入力!K70="","",入力!K70)</f>
        <v/>
      </c>
      <c r="L70" s="79" t="str">
        <f>IF(入力!L70="","",入力!L70)</f>
        <v/>
      </c>
      <c r="M70" s="79" t="str">
        <f>IF(入力!M70="","",入力!M70)</f>
        <v/>
      </c>
      <c r="N70" s="79" t="str">
        <f>IF(入力!N70="","",入力!N70)</f>
        <v/>
      </c>
      <c r="O70" s="79" t="str">
        <f>IF(OR(入力!L70="",入力!M70="",入力!N70=""),"",(入力!L70-(入力!L70*(4.57/(1.0868-0.00133*(入力!M70+入力!N70))-4.142)*100)/100))</f>
        <v/>
      </c>
      <c r="P70" s="79" t="str">
        <f>IF(入力!P70="", IF(K70="","",L70/POWER(K70/100,2)),入力!P70)</f>
        <v/>
      </c>
      <c r="Q70" s="194" t="str">
        <f>IF(入力!Q70="","",入力!Q70)</f>
        <v/>
      </c>
      <c r="R70" s="164" t="str">
        <f>IF(入力!R70="","",入力!R70)</f>
        <v/>
      </c>
      <c r="S70" s="280" t="str">
        <f>IF(入力!S70="","",入力!S70)</f>
        <v/>
      </c>
      <c r="T70" s="205" t="str">
        <f>IF(入力!T70="","",入力!T70)</f>
        <v/>
      </c>
      <c r="U70" s="106" t="str">
        <f>IF(入力!U70="","",入力!U70)</f>
        <v/>
      </c>
      <c r="V70" s="107" t="str">
        <f>IF(入力!V70="","",入力!V70)</f>
        <v/>
      </c>
      <c r="W70" s="208" t="str">
        <f>IF(入力!W70="","",入力!W70)</f>
        <v/>
      </c>
      <c r="X70" s="207" t="str">
        <f>IF(入力!X70="","",入力!X70)</f>
        <v/>
      </c>
      <c r="Y70" s="218" t="str">
        <f>IF(入力!Y70="", IF(入力!W70="",IF(入力!X70="","",入力!X70-入力!Q70),IF(入力!X70="",入力!W70-入力!Q70,IF(入力!W70&gt;入力!X70,入力!W70-入力!Q70,入力!X70-入力!Q70))),入力!Y70)</f>
        <v/>
      </c>
      <c r="Z70" s="218" t="str">
        <f>IF(入力!Z70="","",入力!Z70)</f>
        <v/>
      </c>
      <c r="AA70" s="218" t="str">
        <f>IF(入力!AA70="","",入力!AA70)</f>
        <v/>
      </c>
      <c r="AB70" s="218" t="str">
        <f>IF(入力!AB70="", IF(入力!Z70="",IF(入力!AA70="","",入力!AA70-入力!Q70),IF(入力!AA70="",入力!Z70-入力!Q70,IF(入力!Z70&gt;入力!AA70,入力!Z70-入力!Q70,入力!AA70-入力!Q70))),入力!AB70)</f>
        <v/>
      </c>
      <c r="AC70" s="218" t="str">
        <f>IF(入力!AC70="","",入力!AC70)</f>
        <v/>
      </c>
      <c r="AD70" s="218" t="str">
        <f>IF(入力!AD70="","",入力!AD70)</f>
        <v/>
      </c>
      <c r="AE70" s="218" t="str">
        <f>IF(入力!AE70="", IF(入力!AC70="",IF(入力!AD70="","",入力!AD70-入力!Q70),IF(入力!AD70="",入力!AC70-入力!Q70,IF(入力!AC70&gt;入力!AD70,入力!AC70-入力!Q70,入力!AD70-入力!Q70))),入力!AE70)</f>
        <v/>
      </c>
      <c r="AF70" s="218" t="str">
        <f>IF(入力!AF70="","",入力!AF70)</f>
        <v/>
      </c>
      <c r="AG70" s="218" t="str">
        <f>IF(入力!AG70="","",入力!AG70)</f>
        <v/>
      </c>
      <c r="AH70" s="218" t="str">
        <f>IF(入力!AH70="", IF(入力!AF70="",IF(入力!AG70="","",入力!AG70-入力!Q70),IF(入力!AG70="",入力!AF70-入力!Q70,IF(入力!AF70&gt;入力!AG70,入力!AF70-入力!Q70,入力!AG70-入力!Q70))),入力!AH70)</f>
        <v/>
      </c>
      <c r="AI70" s="214" t="str">
        <f>IF(入力!AI70="","",入力!AI70)</f>
        <v/>
      </c>
      <c r="AJ70" s="126" t="str">
        <f>IF(入力!AJ70="","",入力!AJ70)</f>
        <v/>
      </c>
      <c r="AK70" s="209" t="str">
        <f>IF(入力!AK70="","",入力!AK70)</f>
        <v/>
      </c>
      <c r="AL70" s="212" t="str">
        <f>IF(入力!AL70="","",入力!AL70)</f>
        <v/>
      </c>
      <c r="AM70" s="158" t="str">
        <f>IF(入力!AM70="","",入力!AM70)</f>
        <v/>
      </c>
      <c r="AN70" s="164" t="str">
        <f>IF(入力!AN70="","",入力!AN70)</f>
        <v/>
      </c>
      <c r="AO70" s="158" t="str">
        <f>IF(入力!AO70="","",入力!AO70)</f>
        <v/>
      </c>
      <c r="AP70" s="164" t="str">
        <f>IF(入力!AP70="","",入力!AP70)</f>
        <v/>
      </c>
      <c r="AQ70" s="158" t="str">
        <f>IF(入力!AQ70="","",入力!AQ70)</f>
        <v/>
      </c>
      <c r="AR70" s="164" t="str">
        <f>IF(入力!AR70="","",入力!AR70)</f>
        <v/>
      </c>
      <c r="AS70" s="134" t="str">
        <f>IF(入力!AS70="","",入力!AS70)</f>
        <v/>
      </c>
      <c r="AT70" s="329" t="str">
        <f>IF(入力!AT70="","",入力!AT70)</f>
        <v/>
      </c>
      <c r="AU70" s="128" t="str">
        <f>IF(入力!AU70="","",入力!AU70)</f>
        <v/>
      </c>
      <c r="AV70" s="322" t="str">
        <f>IF(入力!AV70="","",入力!AV70)</f>
        <v/>
      </c>
      <c r="AW70" s="128" t="str">
        <f>IF(入力!AW70="","",入力!AW70)</f>
        <v/>
      </c>
      <c r="AX70" s="324" t="str">
        <f>IF(入力!AX70="","",入力!AX70)</f>
        <v/>
      </c>
    </row>
    <row r="71" spans="1:50">
      <c r="A71" s="95">
        <f>IF(入力!A71="","",入力!A71)</f>
        <v>58</v>
      </c>
      <c r="B71" s="189" t="str">
        <f>IF(入力!B71="","",入力!B71)</f>
        <v/>
      </c>
      <c r="C71" s="189" t="str">
        <f>IF(入力!C71="","",入力!C71)</f>
        <v/>
      </c>
      <c r="D71" s="112" t="str">
        <f>IF(入力!D71="","",入力!D71)</f>
        <v/>
      </c>
      <c r="E71" s="345" t="str">
        <f>IF(入力!E71="", IF(D71="","",DATEDIF(D71,入力!$C$3,"Y")),入力!E71)</f>
        <v/>
      </c>
      <c r="F71" s="345" t="str">
        <f>IF(入力!F71="","",入力!F71)</f>
        <v/>
      </c>
      <c r="G71" s="189" t="str">
        <f>IF(入力!G71="","",入力!G71)</f>
        <v/>
      </c>
      <c r="H71" s="189" t="str">
        <f>IF(入力!H71="","",入力!H71)</f>
        <v/>
      </c>
      <c r="I71" s="345" t="str">
        <f>IF(入力!I71="","",入力!I71)</f>
        <v/>
      </c>
      <c r="J71" s="160" t="str">
        <f>IF(入力!J71="","",入力!J71)</f>
        <v/>
      </c>
      <c r="K71" s="161" t="str">
        <f>IF(入力!K71="","",入力!K71)</f>
        <v/>
      </c>
      <c r="L71" s="79" t="str">
        <f>IF(入力!L71="","",入力!L71)</f>
        <v/>
      </c>
      <c r="M71" s="79" t="str">
        <f>IF(入力!M71="","",入力!M71)</f>
        <v/>
      </c>
      <c r="N71" s="79" t="str">
        <f>IF(入力!N71="","",入力!N71)</f>
        <v/>
      </c>
      <c r="O71" s="79" t="str">
        <f>IF(OR(入力!L71="",入力!M71="",入力!N71=""),"",(入力!L71-(入力!L71*(4.57/(1.0868-0.00133*(入力!M71+入力!N71))-4.142)*100)/100))</f>
        <v/>
      </c>
      <c r="P71" s="79" t="str">
        <f>IF(入力!P71="", IF(K71="","",L71/POWER(K71/100,2)),入力!P71)</f>
        <v/>
      </c>
      <c r="Q71" s="194" t="str">
        <f>IF(入力!Q71="","",入力!Q71)</f>
        <v/>
      </c>
      <c r="R71" s="164" t="str">
        <f>IF(入力!R71="","",入力!R71)</f>
        <v/>
      </c>
      <c r="S71" s="280" t="str">
        <f>IF(入力!S71="","",入力!S71)</f>
        <v/>
      </c>
      <c r="T71" s="205" t="str">
        <f>IF(入力!T71="","",入力!T71)</f>
        <v/>
      </c>
      <c r="U71" s="106" t="str">
        <f>IF(入力!U71="","",入力!U71)</f>
        <v/>
      </c>
      <c r="V71" s="107" t="str">
        <f>IF(入力!V71="","",入力!V71)</f>
        <v/>
      </c>
      <c r="W71" s="208" t="str">
        <f>IF(入力!W71="","",入力!W71)</f>
        <v/>
      </c>
      <c r="X71" s="207" t="str">
        <f>IF(入力!X71="","",入力!X71)</f>
        <v/>
      </c>
      <c r="Y71" s="218" t="str">
        <f>IF(入力!Y71="", IF(入力!W71="",IF(入力!X71="","",入力!X71-入力!Q71),IF(入力!X71="",入力!W71-入力!Q71,IF(入力!W71&gt;入力!X71,入力!W71-入力!Q71,入力!X71-入力!Q71))),入力!Y71)</f>
        <v/>
      </c>
      <c r="Z71" s="218" t="str">
        <f>IF(入力!Z71="","",入力!Z71)</f>
        <v/>
      </c>
      <c r="AA71" s="218" t="str">
        <f>IF(入力!AA71="","",入力!AA71)</f>
        <v/>
      </c>
      <c r="AB71" s="218" t="str">
        <f>IF(入力!AB71="", IF(入力!Z71="",IF(入力!AA71="","",入力!AA71-入力!Q71),IF(入力!AA71="",入力!Z71-入力!Q71,IF(入力!Z71&gt;入力!AA71,入力!Z71-入力!Q71,入力!AA71-入力!Q71))),入力!AB71)</f>
        <v/>
      </c>
      <c r="AC71" s="218" t="str">
        <f>IF(入力!AC71="","",入力!AC71)</f>
        <v/>
      </c>
      <c r="AD71" s="218" t="str">
        <f>IF(入力!AD71="","",入力!AD71)</f>
        <v/>
      </c>
      <c r="AE71" s="218" t="str">
        <f>IF(入力!AE71="", IF(入力!AC71="",IF(入力!AD71="","",入力!AD71-入力!Q71),IF(入力!AD71="",入力!AC71-入力!Q71,IF(入力!AC71&gt;入力!AD71,入力!AC71-入力!Q71,入力!AD71-入力!Q71))),入力!AE71)</f>
        <v/>
      </c>
      <c r="AF71" s="218" t="str">
        <f>IF(入力!AF71="","",入力!AF71)</f>
        <v/>
      </c>
      <c r="AG71" s="218" t="str">
        <f>IF(入力!AG71="","",入力!AG71)</f>
        <v/>
      </c>
      <c r="AH71" s="218" t="str">
        <f>IF(入力!AH71="", IF(入力!AF71="",IF(入力!AG71="","",入力!AG71-入力!Q71),IF(入力!AG71="",入力!AF71-入力!Q71,IF(入力!AF71&gt;入力!AG71,入力!AF71-入力!Q71,入力!AG71-入力!Q71))),入力!AH71)</f>
        <v/>
      </c>
      <c r="AI71" s="214" t="str">
        <f>IF(入力!AI71="","",入力!AI71)</f>
        <v/>
      </c>
      <c r="AJ71" s="126" t="str">
        <f>IF(入力!AJ71="","",入力!AJ71)</f>
        <v/>
      </c>
      <c r="AK71" s="209" t="str">
        <f>IF(入力!AK71="","",入力!AK71)</f>
        <v/>
      </c>
      <c r="AL71" s="212" t="str">
        <f>IF(入力!AL71="","",入力!AL71)</f>
        <v/>
      </c>
      <c r="AM71" s="158" t="str">
        <f>IF(入力!AM71="","",入力!AM71)</f>
        <v/>
      </c>
      <c r="AN71" s="164" t="str">
        <f>IF(入力!AN71="","",入力!AN71)</f>
        <v/>
      </c>
      <c r="AO71" s="158" t="str">
        <f>IF(入力!AO71="","",入力!AO71)</f>
        <v/>
      </c>
      <c r="AP71" s="164" t="str">
        <f>IF(入力!AP71="","",入力!AP71)</f>
        <v/>
      </c>
      <c r="AQ71" s="158" t="str">
        <f>IF(入力!AQ71="","",入力!AQ71)</f>
        <v/>
      </c>
      <c r="AR71" s="164" t="str">
        <f>IF(入力!AR71="","",入力!AR71)</f>
        <v/>
      </c>
      <c r="AS71" s="134" t="str">
        <f>IF(入力!AS71="","",入力!AS71)</f>
        <v/>
      </c>
      <c r="AT71" s="329" t="str">
        <f>IF(入力!AT71="","",入力!AT71)</f>
        <v/>
      </c>
      <c r="AU71" s="128" t="str">
        <f>IF(入力!AU71="","",入力!AU71)</f>
        <v/>
      </c>
      <c r="AV71" s="322" t="str">
        <f>IF(入力!AV71="","",入力!AV71)</f>
        <v/>
      </c>
      <c r="AW71" s="128" t="str">
        <f>IF(入力!AW71="","",入力!AW71)</f>
        <v/>
      </c>
      <c r="AX71" s="324" t="str">
        <f>IF(入力!AX71="","",入力!AX71)</f>
        <v/>
      </c>
    </row>
    <row r="72" spans="1:50">
      <c r="A72" s="95">
        <f>IF(入力!A72="","",入力!A72)</f>
        <v>59</v>
      </c>
      <c r="B72" s="189" t="str">
        <f>IF(入力!B72="","",入力!B72)</f>
        <v/>
      </c>
      <c r="C72" s="189" t="str">
        <f>IF(入力!C72="","",入力!C72)</f>
        <v/>
      </c>
      <c r="D72" s="112" t="str">
        <f>IF(入力!D72="","",入力!D72)</f>
        <v/>
      </c>
      <c r="E72" s="345" t="str">
        <f>IF(入力!E72="", IF(D72="","",DATEDIF(D72,入力!$C$3,"Y")),入力!E72)</f>
        <v/>
      </c>
      <c r="F72" s="345" t="str">
        <f>IF(入力!F72="","",入力!F72)</f>
        <v/>
      </c>
      <c r="G72" s="189" t="str">
        <f>IF(入力!G72="","",入力!G72)</f>
        <v/>
      </c>
      <c r="H72" s="189" t="str">
        <f>IF(入力!H72="","",入力!H72)</f>
        <v/>
      </c>
      <c r="I72" s="345" t="str">
        <f>IF(入力!I72="","",入力!I72)</f>
        <v/>
      </c>
      <c r="J72" s="160" t="str">
        <f>IF(入力!J72="","",入力!J72)</f>
        <v/>
      </c>
      <c r="K72" s="161" t="str">
        <f>IF(入力!K72="","",入力!K72)</f>
        <v/>
      </c>
      <c r="L72" s="79" t="str">
        <f>IF(入力!L72="","",入力!L72)</f>
        <v/>
      </c>
      <c r="M72" s="79" t="str">
        <f>IF(入力!M72="","",入力!M72)</f>
        <v/>
      </c>
      <c r="N72" s="79" t="str">
        <f>IF(入力!N72="","",入力!N72)</f>
        <v/>
      </c>
      <c r="O72" s="79" t="str">
        <f>IF(OR(入力!L72="",入力!M72="",入力!N72=""),"",(入力!L72-(入力!L72*(4.57/(1.0868-0.00133*(入力!M72+入力!N72))-4.142)*100)/100))</f>
        <v/>
      </c>
      <c r="P72" s="79" t="str">
        <f>IF(入力!P72="", IF(K72="","",L72/POWER(K72/100,2)),入力!P72)</f>
        <v/>
      </c>
      <c r="Q72" s="194" t="str">
        <f>IF(入力!Q72="","",入力!Q72)</f>
        <v/>
      </c>
      <c r="R72" s="164" t="str">
        <f>IF(入力!R72="","",入力!R72)</f>
        <v/>
      </c>
      <c r="S72" s="280" t="str">
        <f>IF(入力!S72="","",入力!S72)</f>
        <v/>
      </c>
      <c r="T72" s="205" t="str">
        <f>IF(入力!T72="","",入力!T72)</f>
        <v/>
      </c>
      <c r="U72" s="106" t="str">
        <f>IF(入力!U72="","",入力!U72)</f>
        <v/>
      </c>
      <c r="V72" s="107" t="str">
        <f>IF(入力!V72="","",入力!V72)</f>
        <v/>
      </c>
      <c r="W72" s="208" t="str">
        <f>IF(入力!W72="","",入力!W72)</f>
        <v/>
      </c>
      <c r="X72" s="207" t="str">
        <f>IF(入力!X72="","",入力!X72)</f>
        <v/>
      </c>
      <c r="Y72" s="218" t="str">
        <f>IF(入力!Y72="", IF(入力!W72="",IF(入力!X72="","",入力!X72-入力!Q72),IF(入力!X72="",入力!W72-入力!Q72,IF(入力!W72&gt;入力!X72,入力!W72-入力!Q72,入力!X72-入力!Q72))),入力!Y72)</f>
        <v/>
      </c>
      <c r="Z72" s="218" t="str">
        <f>IF(入力!Z72="","",入力!Z72)</f>
        <v/>
      </c>
      <c r="AA72" s="218" t="str">
        <f>IF(入力!AA72="","",入力!AA72)</f>
        <v/>
      </c>
      <c r="AB72" s="218" t="str">
        <f>IF(入力!AB72="", IF(入力!Z72="",IF(入力!AA72="","",入力!AA72-入力!Q72),IF(入力!AA72="",入力!Z72-入力!Q72,IF(入力!Z72&gt;入力!AA72,入力!Z72-入力!Q72,入力!AA72-入力!Q72))),入力!AB72)</f>
        <v/>
      </c>
      <c r="AC72" s="218" t="str">
        <f>IF(入力!AC72="","",入力!AC72)</f>
        <v/>
      </c>
      <c r="AD72" s="218" t="str">
        <f>IF(入力!AD72="","",入力!AD72)</f>
        <v/>
      </c>
      <c r="AE72" s="218" t="str">
        <f>IF(入力!AE72="", IF(入力!AC72="",IF(入力!AD72="","",入力!AD72-入力!Q72),IF(入力!AD72="",入力!AC72-入力!Q72,IF(入力!AC72&gt;入力!AD72,入力!AC72-入力!Q72,入力!AD72-入力!Q72))),入力!AE72)</f>
        <v/>
      </c>
      <c r="AF72" s="218" t="str">
        <f>IF(入力!AF72="","",入力!AF72)</f>
        <v/>
      </c>
      <c r="AG72" s="218" t="str">
        <f>IF(入力!AG72="","",入力!AG72)</f>
        <v/>
      </c>
      <c r="AH72" s="218" t="str">
        <f>IF(入力!AH72="", IF(入力!AF72="",IF(入力!AG72="","",入力!AG72-入力!Q72),IF(入力!AG72="",入力!AF72-入力!Q72,IF(入力!AF72&gt;入力!AG72,入力!AF72-入力!Q72,入力!AG72-入力!Q72))),入力!AH72)</f>
        <v/>
      </c>
      <c r="AI72" s="214" t="str">
        <f>IF(入力!AI72="","",入力!AI72)</f>
        <v/>
      </c>
      <c r="AJ72" s="126" t="str">
        <f>IF(入力!AJ72="","",入力!AJ72)</f>
        <v/>
      </c>
      <c r="AK72" s="209" t="str">
        <f>IF(入力!AK72="","",入力!AK72)</f>
        <v/>
      </c>
      <c r="AL72" s="212" t="str">
        <f>IF(入力!AL72="","",入力!AL72)</f>
        <v/>
      </c>
      <c r="AM72" s="158" t="str">
        <f>IF(入力!AM72="","",入力!AM72)</f>
        <v/>
      </c>
      <c r="AN72" s="164" t="str">
        <f>IF(入力!AN72="","",入力!AN72)</f>
        <v/>
      </c>
      <c r="AO72" s="158" t="str">
        <f>IF(入力!AO72="","",入力!AO72)</f>
        <v/>
      </c>
      <c r="AP72" s="164" t="str">
        <f>IF(入力!AP72="","",入力!AP72)</f>
        <v/>
      </c>
      <c r="AQ72" s="158" t="str">
        <f>IF(入力!AQ72="","",入力!AQ72)</f>
        <v/>
      </c>
      <c r="AR72" s="164" t="str">
        <f>IF(入力!AR72="","",入力!AR72)</f>
        <v/>
      </c>
      <c r="AS72" s="134" t="str">
        <f>IF(入力!AS72="","",入力!AS72)</f>
        <v/>
      </c>
      <c r="AT72" s="329" t="str">
        <f>IF(入力!AT72="","",入力!AT72)</f>
        <v/>
      </c>
      <c r="AU72" s="128" t="str">
        <f>IF(入力!AU72="","",入力!AU72)</f>
        <v/>
      </c>
      <c r="AV72" s="322" t="str">
        <f>IF(入力!AV72="","",入力!AV72)</f>
        <v/>
      </c>
      <c r="AW72" s="128" t="str">
        <f>IF(入力!AW72="","",入力!AW72)</f>
        <v/>
      </c>
      <c r="AX72" s="324" t="str">
        <f>IF(入力!AX72="","",入力!AX72)</f>
        <v/>
      </c>
    </row>
    <row r="73" spans="1:50" ht="14.25" thickBot="1">
      <c r="A73" s="350">
        <f>IF(入力!A73="","",入力!A73)</f>
        <v>60</v>
      </c>
      <c r="B73" s="223" t="str">
        <f>IF(入力!B73="","",入力!B73)</f>
        <v/>
      </c>
      <c r="C73" s="223" t="str">
        <f>IF(入力!C73="","",入力!C73)</f>
        <v/>
      </c>
      <c r="D73" s="148" t="str">
        <f>IF(入力!D73="","",入力!D73)</f>
        <v/>
      </c>
      <c r="E73" s="98" t="str">
        <f>IF(入力!E73="", IF(D73="","",DATEDIF(D73,入力!$C$3,"Y")),入力!E73)</f>
        <v/>
      </c>
      <c r="F73" s="98" t="str">
        <f>IF(入力!F73="","",入力!F73)</f>
        <v/>
      </c>
      <c r="G73" s="223" t="str">
        <f>IF(入力!G73="","",入力!G73)</f>
        <v/>
      </c>
      <c r="H73" s="223" t="str">
        <f>IF(入力!H73="","",入力!H73)</f>
        <v/>
      </c>
      <c r="I73" s="345" t="str">
        <f>IF(入力!I73="","",入力!I73)</f>
        <v/>
      </c>
      <c r="J73" s="160" t="str">
        <f>IF(入力!J73="","",入力!J73)</f>
        <v/>
      </c>
      <c r="K73" s="233" t="str">
        <f>IF(入力!K73="","",入力!K73)</f>
        <v/>
      </c>
      <c r="L73" s="234" t="str">
        <f>IF(入力!L73="","",入力!L73)</f>
        <v/>
      </c>
      <c r="M73" s="234" t="str">
        <f>IF(入力!M73="","",入力!M73)</f>
        <v/>
      </c>
      <c r="N73" s="234" t="str">
        <f>IF(入力!N73="","",入力!N73)</f>
        <v/>
      </c>
      <c r="O73" s="79" t="str">
        <f>IF(OR(入力!L73="",入力!M73="",入力!N73=""),"",(入力!L73-(入力!L73*(4.57/(1.0868-0.00133*(入力!M73+入力!N73))-4.142)*100)/100))</f>
        <v/>
      </c>
      <c r="P73" s="234" t="str">
        <f>IF(入力!P73="", IF(K73="","",L73/POWER(K73/100,2)),入力!P73)</f>
        <v/>
      </c>
      <c r="Q73" s="235" t="str">
        <f>IF(入力!Q73="","",入力!Q73)</f>
        <v/>
      </c>
      <c r="R73" s="236" t="str">
        <f>IF(入力!R73="","",入力!R73)</f>
        <v/>
      </c>
      <c r="S73" s="288" t="str">
        <f>IF(入力!S73="","",入力!S73)</f>
        <v/>
      </c>
      <c r="T73" s="237" t="str">
        <f>IF(入力!T73="","",入力!T73)</f>
        <v/>
      </c>
      <c r="U73" s="121" t="str">
        <f>IF(入力!U73="","",入力!U73)</f>
        <v/>
      </c>
      <c r="V73" s="242" t="str">
        <f>IF(入力!V73="","",入力!V73)</f>
        <v/>
      </c>
      <c r="W73" s="238" t="str">
        <f>IF(入力!W73="","",入力!W73)</f>
        <v/>
      </c>
      <c r="X73" s="353" t="str">
        <f>IF(入力!X73="","",入力!X73)</f>
        <v/>
      </c>
      <c r="Y73" s="239" t="str">
        <f>IF(入力!Y73="", IF(入力!W73="",IF(入力!X73="","",入力!X73-入力!Q73),IF(入力!X73="",入力!W73-入力!Q73,IF(入力!W73&gt;入力!X73,入力!W73-入力!Q73,入力!X73-入力!Q73))),入力!Y73)</f>
        <v/>
      </c>
      <c r="Z73" s="239" t="str">
        <f>IF(入力!Z73="","",入力!Z73)</f>
        <v/>
      </c>
      <c r="AA73" s="239" t="str">
        <f>IF(入力!AA73="","",入力!AA73)</f>
        <v/>
      </c>
      <c r="AB73" s="239" t="str">
        <f>IF(入力!AB73="", IF(入力!Z73="",IF(入力!AA73="","",入力!AA73-入力!Q73),IF(入力!AA73="",入力!Z73-入力!Q73,IF(入力!Z73&gt;入力!AA73,入力!Z73-入力!Q73,入力!AA73-入力!Q73))),入力!AB73)</f>
        <v/>
      </c>
      <c r="AC73" s="239" t="str">
        <f>IF(入力!AC73="","",入力!AC73)</f>
        <v/>
      </c>
      <c r="AD73" s="239" t="str">
        <f>IF(入力!AD73="","",入力!AD73)</f>
        <v/>
      </c>
      <c r="AE73" s="239" t="str">
        <f>IF(入力!AE73="", IF(入力!AC73="",IF(入力!AD73="","",入力!AD73-入力!Q73),IF(入力!AD73="",入力!AC73-入力!Q73,IF(入力!AC73&gt;入力!AD73,入力!AC73-入力!Q73,入力!AD73-入力!Q73))),入力!AE73)</f>
        <v/>
      </c>
      <c r="AF73" s="239" t="str">
        <f>IF(入力!AF73="","",入力!AF73)</f>
        <v/>
      </c>
      <c r="AG73" s="239" t="str">
        <f>IF(入力!AG73="","",入力!AG73)</f>
        <v/>
      </c>
      <c r="AH73" s="218" t="str">
        <f>IF(入力!AH73="", IF(入力!AF73="",IF(入力!AG73="","",入力!AG73-入力!Q73),IF(入力!AG73="",入力!AF73-入力!Q73,IF(入力!AF73&gt;入力!AG73,入力!AF73-入力!Q73,入力!AG73-入力!Q73))),入力!AH73)</f>
        <v/>
      </c>
      <c r="AI73" s="243" t="str">
        <f>IF(入力!AI73="","",入力!AI73)</f>
        <v/>
      </c>
      <c r="AJ73" s="261" t="str">
        <f>IF(入力!AJ73="","",入力!AJ73)</f>
        <v/>
      </c>
      <c r="AK73" s="240" t="str">
        <f>IF(入力!AK73="","",入力!AK73)</f>
        <v/>
      </c>
      <c r="AL73" s="241" t="str">
        <f>IF(入力!AL73="","",入力!AL73)</f>
        <v/>
      </c>
      <c r="AM73" s="490" t="str">
        <f>IF(入力!AM73="","",入力!AM73)</f>
        <v/>
      </c>
      <c r="AN73" s="236" t="str">
        <f>IF(入力!AN73="","",入力!AN73)</f>
        <v/>
      </c>
      <c r="AO73" s="490" t="str">
        <f>IF(入力!AO73="","",入力!AO73)</f>
        <v/>
      </c>
      <c r="AP73" s="236" t="str">
        <f>IF(入力!AP73="","",入力!AP73)</f>
        <v/>
      </c>
      <c r="AQ73" s="490" t="str">
        <f>IF(入力!AQ73="","",入力!AQ73)</f>
        <v/>
      </c>
      <c r="AR73" s="236" t="str">
        <f>IF(入力!AR73="","",入力!AR73)</f>
        <v/>
      </c>
      <c r="AS73" s="238" t="str">
        <f>IF(入力!AS73="","",入力!AS73)</f>
        <v/>
      </c>
      <c r="AT73" s="354" t="str">
        <f>IF(入力!AT73="","",入力!AT73)</f>
        <v/>
      </c>
      <c r="AU73" s="355" t="str">
        <f>IF(入力!AU73="","",入力!AU73)</f>
        <v/>
      </c>
      <c r="AV73" s="356" t="str">
        <f>IF(入力!AV73="","",入力!AV73)</f>
        <v/>
      </c>
      <c r="AW73" s="355" t="str">
        <f>IF(入力!AW73="","",入力!AW73)</f>
        <v/>
      </c>
      <c r="AX73" s="357" t="str">
        <f>IF(入力!AX73="","",入力!AX73)</f>
        <v/>
      </c>
    </row>
    <row r="74" spans="1:50" ht="14.25" thickTop="1">
      <c r="A74" s="351"/>
      <c r="B74" s="312"/>
      <c r="C74" s="312"/>
      <c r="D74" s="312"/>
      <c r="E74" s="312"/>
      <c r="F74" s="312"/>
      <c r="G74" s="312"/>
      <c r="H74" s="312"/>
      <c r="I74" s="602" t="s">
        <v>149</v>
      </c>
      <c r="J74" s="698"/>
      <c r="K74" s="432" t="str">
        <f>IF(COUNTBLANK(K14:K73)=60,"",AVERAGE(K14:K73))</f>
        <v/>
      </c>
      <c r="L74" s="435" t="str">
        <f t="shared" ref="L74:AX74" si="0">IF(COUNTBLANK(L14:L73)=60,"",AVERAGE(L14:L73))</f>
        <v/>
      </c>
      <c r="M74" s="435" t="str">
        <f t="shared" si="0"/>
        <v/>
      </c>
      <c r="N74" s="435" t="str">
        <f t="shared" si="0"/>
        <v/>
      </c>
      <c r="O74" s="435" t="str">
        <f t="shared" si="0"/>
        <v/>
      </c>
      <c r="P74" s="435" t="str">
        <f t="shared" si="0"/>
        <v/>
      </c>
      <c r="Q74" s="435" t="str">
        <f t="shared" si="0"/>
        <v/>
      </c>
      <c r="R74" s="429" t="str">
        <f t="shared" si="0"/>
        <v/>
      </c>
      <c r="S74" s="435" t="str">
        <f t="shared" si="0"/>
        <v/>
      </c>
      <c r="T74" s="429" t="str">
        <f t="shared" si="0"/>
        <v/>
      </c>
      <c r="U74" s="432" t="str">
        <f t="shared" si="0"/>
        <v/>
      </c>
      <c r="V74" s="435" t="str">
        <f t="shared" si="0"/>
        <v/>
      </c>
      <c r="W74" s="432" t="str">
        <f t="shared" si="0"/>
        <v/>
      </c>
      <c r="X74" s="435" t="str">
        <f t="shared" si="0"/>
        <v/>
      </c>
      <c r="Y74" s="435" t="str">
        <f t="shared" si="0"/>
        <v/>
      </c>
      <c r="Z74" s="435" t="str">
        <f t="shared" si="0"/>
        <v/>
      </c>
      <c r="AA74" s="435" t="str">
        <f t="shared" si="0"/>
        <v/>
      </c>
      <c r="AB74" s="435" t="str">
        <f t="shared" si="0"/>
        <v/>
      </c>
      <c r="AC74" s="435" t="str">
        <f t="shared" si="0"/>
        <v/>
      </c>
      <c r="AD74" s="435" t="str">
        <f t="shared" si="0"/>
        <v/>
      </c>
      <c r="AE74" s="435" t="str">
        <f t="shared" si="0"/>
        <v/>
      </c>
      <c r="AF74" s="435" t="str">
        <f t="shared" si="0"/>
        <v/>
      </c>
      <c r="AG74" s="435" t="str">
        <f t="shared" si="0"/>
        <v/>
      </c>
      <c r="AH74" s="435" t="str">
        <f t="shared" si="0"/>
        <v/>
      </c>
      <c r="AI74" s="435" t="str">
        <f t="shared" si="0"/>
        <v/>
      </c>
      <c r="AJ74" s="429" t="str">
        <f t="shared" si="0"/>
        <v/>
      </c>
      <c r="AK74" s="432" t="str">
        <f t="shared" si="0"/>
        <v/>
      </c>
      <c r="AL74" s="452" t="str">
        <f t="shared" si="0"/>
        <v/>
      </c>
      <c r="AM74" s="447" t="str">
        <f t="shared" si="0"/>
        <v/>
      </c>
      <c r="AN74" s="452" t="str">
        <f t="shared" si="0"/>
        <v/>
      </c>
      <c r="AO74" s="447" t="str">
        <f t="shared" si="0"/>
        <v/>
      </c>
      <c r="AP74" s="452" t="str">
        <f t="shared" si="0"/>
        <v/>
      </c>
      <c r="AQ74" s="447" t="str">
        <f t="shared" si="0"/>
        <v/>
      </c>
      <c r="AR74" s="429" t="str">
        <f t="shared" si="0"/>
        <v/>
      </c>
      <c r="AS74" s="432" t="str">
        <f t="shared" si="0"/>
        <v/>
      </c>
      <c r="AT74" s="429" t="str">
        <f t="shared" si="0"/>
        <v/>
      </c>
      <c r="AU74" s="432" t="str">
        <f t="shared" si="0"/>
        <v/>
      </c>
      <c r="AV74" s="435" t="str">
        <f t="shared" si="0"/>
        <v/>
      </c>
      <c r="AW74" s="435" t="str">
        <f t="shared" si="0"/>
        <v/>
      </c>
      <c r="AX74" s="302" t="str">
        <f t="shared" si="0"/>
        <v/>
      </c>
    </row>
    <row r="75" spans="1:50">
      <c r="A75" s="311"/>
      <c r="B75" s="312"/>
      <c r="C75" s="312"/>
      <c r="D75" s="312"/>
      <c r="E75" s="312"/>
      <c r="F75" s="312"/>
      <c r="G75" s="312"/>
      <c r="H75" s="312"/>
      <c r="I75" s="604" t="s">
        <v>150</v>
      </c>
      <c r="J75" s="605"/>
      <c r="K75" s="433" t="str">
        <f>IF(COUNTBLANK(K14:K73)=60,"",IF(COUNTBLANK(K14:K73)=59,"",STDEV(K14:K73)))</f>
        <v/>
      </c>
      <c r="L75" s="436" t="str">
        <f t="shared" ref="L75:AX75" si="1">IF(COUNTBLANK(L14:L73)=60,"",IF(COUNTBLANK(L14:L73)=59,"",STDEV(L14:L73)))</f>
        <v/>
      </c>
      <c r="M75" s="436" t="str">
        <f t="shared" si="1"/>
        <v/>
      </c>
      <c r="N75" s="436" t="str">
        <f t="shared" si="1"/>
        <v/>
      </c>
      <c r="O75" s="436" t="str">
        <f t="shared" si="1"/>
        <v/>
      </c>
      <c r="P75" s="436" t="str">
        <f t="shared" si="1"/>
        <v/>
      </c>
      <c r="Q75" s="436" t="str">
        <f t="shared" si="1"/>
        <v/>
      </c>
      <c r="R75" s="430" t="str">
        <f t="shared" si="1"/>
        <v/>
      </c>
      <c r="S75" s="436" t="str">
        <f t="shared" si="1"/>
        <v/>
      </c>
      <c r="T75" s="430" t="str">
        <f t="shared" si="1"/>
        <v/>
      </c>
      <c r="U75" s="433" t="str">
        <f t="shared" si="1"/>
        <v/>
      </c>
      <c r="V75" s="436" t="str">
        <f t="shared" si="1"/>
        <v/>
      </c>
      <c r="W75" s="433" t="str">
        <f t="shared" si="1"/>
        <v/>
      </c>
      <c r="X75" s="436" t="str">
        <f t="shared" si="1"/>
        <v/>
      </c>
      <c r="Y75" s="436" t="str">
        <f t="shared" si="1"/>
        <v/>
      </c>
      <c r="Z75" s="436" t="str">
        <f t="shared" si="1"/>
        <v/>
      </c>
      <c r="AA75" s="436" t="str">
        <f t="shared" si="1"/>
        <v/>
      </c>
      <c r="AB75" s="436" t="str">
        <f t="shared" si="1"/>
        <v/>
      </c>
      <c r="AC75" s="436" t="str">
        <f t="shared" si="1"/>
        <v/>
      </c>
      <c r="AD75" s="436" t="str">
        <f t="shared" si="1"/>
        <v/>
      </c>
      <c r="AE75" s="436" t="str">
        <f t="shared" si="1"/>
        <v/>
      </c>
      <c r="AF75" s="436" t="str">
        <f t="shared" si="1"/>
        <v/>
      </c>
      <c r="AG75" s="436" t="str">
        <f t="shared" si="1"/>
        <v/>
      </c>
      <c r="AH75" s="436" t="str">
        <f t="shared" si="1"/>
        <v/>
      </c>
      <c r="AI75" s="436" t="str">
        <f t="shared" si="1"/>
        <v/>
      </c>
      <c r="AJ75" s="430" t="str">
        <f t="shared" si="1"/>
        <v/>
      </c>
      <c r="AK75" s="433" t="str">
        <f t="shared" si="1"/>
        <v/>
      </c>
      <c r="AL75" s="495" t="str">
        <f t="shared" si="1"/>
        <v/>
      </c>
      <c r="AM75" s="448" t="str">
        <f t="shared" si="1"/>
        <v/>
      </c>
      <c r="AN75" s="495" t="str">
        <f t="shared" si="1"/>
        <v/>
      </c>
      <c r="AO75" s="448" t="str">
        <f t="shared" si="1"/>
        <v/>
      </c>
      <c r="AP75" s="495" t="str">
        <f t="shared" si="1"/>
        <v/>
      </c>
      <c r="AQ75" s="448" t="str">
        <f t="shared" si="1"/>
        <v/>
      </c>
      <c r="AR75" s="430" t="str">
        <f t="shared" si="1"/>
        <v/>
      </c>
      <c r="AS75" s="433" t="str">
        <f t="shared" si="1"/>
        <v/>
      </c>
      <c r="AT75" s="430" t="str">
        <f t="shared" si="1"/>
        <v/>
      </c>
      <c r="AU75" s="433" t="str">
        <f t="shared" si="1"/>
        <v/>
      </c>
      <c r="AV75" s="436" t="str">
        <f t="shared" si="1"/>
        <v/>
      </c>
      <c r="AW75" s="436" t="str">
        <f t="shared" si="1"/>
        <v/>
      </c>
      <c r="AX75" s="303" t="str">
        <f t="shared" si="1"/>
        <v/>
      </c>
    </row>
    <row r="76" spans="1:50">
      <c r="A76" s="311"/>
      <c r="B76" s="312"/>
      <c r="C76" s="312"/>
      <c r="D76" s="312"/>
      <c r="E76" s="312"/>
      <c r="F76" s="312"/>
      <c r="G76" s="312"/>
      <c r="H76" s="312"/>
      <c r="I76" s="604" t="s">
        <v>151</v>
      </c>
      <c r="J76" s="605"/>
      <c r="K76" s="433" t="str">
        <f>IF(COUNTBLANK(K14:K73)=60,"",MAX(K14:K73))</f>
        <v/>
      </c>
      <c r="L76" s="436" t="str">
        <f>IF(COUNTBLANK(L14:L73)=60,"",MIN(L14:L73))</f>
        <v/>
      </c>
      <c r="M76" s="436" t="str">
        <f t="shared" ref="M76:P76" si="2">IF(COUNTBLANK(M14:M73)=60,"",MIN(M14:M73))</f>
        <v/>
      </c>
      <c r="N76" s="436" t="str">
        <f t="shared" si="2"/>
        <v/>
      </c>
      <c r="O76" s="436" t="str">
        <f t="shared" si="2"/>
        <v/>
      </c>
      <c r="P76" s="436" t="str">
        <f t="shared" si="2"/>
        <v/>
      </c>
      <c r="Q76" s="436" t="str">
        <f>IF(COUNTBLANK(Q14:Q73)=60,"",MAX(Q14:Q73))</f>
        <v/>
      </c>
      <c r="R76" s="430" t="str">
        <f>IF(COUNTBLANK(R14:R73)=60,"",MAX(R14:R73))</f>
        <v/>
      </c>
      <c r="S76" s="436" t="str">
        <f t="shared" ref="S76:V76" si="3">IF(COUNTBLANK(S14:S73)=60,"",MIN(S14:S73))</f>
        <v/>
      </c>
      <c r="T76" s="430" t="str">
        <f t="shared" si="3"/>
        <v/>
      </c>
      <c r="U76" s="433" t="str">
        <f t="shared" si="3"/>
        <v/>
      </c>
      <c r="V76" s="436" t="str">
        <f t="shared" si="3"/>
        <v/>
      </c>
      <c r="W76" s="433" t="str">
        <f>IF(COUNTBLANK(W14:W73)=60,"",MAX(W14:W73))</f>
        <v/>
      </c>
      <c r="X76" s="436" t="str">
        <f t="shared" ref="X76:AX76" si="4">IF(COUNTBLANK(X14:X73)=60,"",MAX(X14:X73))</f>
        <v/>
      </c>
      <c r="Y76" s="436" t="str">
        <f t="shared" si="4"/>
        <v/>
      </c>
      <c r="Z76" s="436" t="str">
        <f t="shared" si="4"/>
        <v/>
      </c>
      <c r="AA76" s="436" t="str">
        <f t="shared" si="4"/>
        <v/>
      </c>
      <c r="AB76" s="436" t="str">
        <f t="shared" si="4"/>
        <v/>
      </c>
      <c r="AC76" s="436" t="str">
        <f t="shared" si="4"/>
        <v/>
      </c>
      <c r="AD76" s="436" t="str">
        <f t="shared" si="4"/>
        <v/>
      </c>
      <c r="AE76" s="436" t="str">
        <f t="shared" si="4"/>
        <v/>
      </c>
      <c r="AF76" s="436" t="str">
        <f t="shared" si="4"/>
        <v/>
      </c>
      <c r="AG76" s="436" t="str">
        <f t="shared" si="4"/>
        <v/>
      </c>
      <c r="AH76" s="436" t="str">
        <f t="shared" si="4"/>
        <v/>
      </c>
      <c r="AI76" s="436" t="str">
        <f t="shared" si="4"/>
        <v/>
      </c>
      <c r="AJ76" s="430" t="str">
        <f t="shared" si="4"/>
        <v/>
      </c>
      <c r="AK76" s="433" t="str">
        <f t="shared" si="4"/>
        <v/>
      </c>
      <c r="AL76" s="495" t="str">
        <f t="shared" si="4"/>
        <v/>
      </c>
      <c r="AM76" s="448" t="str">
        <f t="shared" si="4"/>
        <v/>
      </c>
      <c r="AN76" s="495" t="str">
        <f t="shared" si="4"/>
        <v/>
      </c>
      <c r="AO76" s="448" t="str">
        <f t="shared" si="4"/>
        <v/>
      </c>
      <c r="AP76" s="495" t="str">
        <f t="shared" si="4"/>
        <v/>
      </c>
      <c r="AQ76" s="448" t="str">
        <f t="shared" si="4"/>
        <v/>
      </c>
      <c r="AR76" s="430" t="str">
        <f t="shared" si="4"/>
        <v/>
      </c>
      <c r="AS76" s="433" t="str">
        <f t="shared" si="4"/>
        <v/>
      </c>
      <c r="AT76" s="430" t="str">
        <f t="shared" si="4"/>
        <v/>
      </c>
      <c r="AU76" s="433" t="str">
        <f t="shared" si="4"/>
        <v/>
      </c>
      <c r="AV76" s="436" t="str">
        <f t="shared" si="4"/>
        <v/>
      </c>
      <c r="AW76" s="436" t="str">
        <f t="shared" si="4"/>
        <v/>
      </c>
      <c r="AX76" s="303" t="str">
        <f t="shared" si="4"/>
        <v/>
      </c>
    </row>
    <row r="77" spans="1:50">
      <c r="A77" s="311"/>
      <c r="B77" s="312"/>
      <c r="C77" s="312"/>
      <c r="D77" s="312"/>
      <c r="E77" s="312"/>
      <c r="F77" s="312"/>
      <c r="G77" s="312"/>
      <c r="H77" s="312"/>
      <c r="I77" s="604" t="s">
        <v>152</v>
      </c>
      <c r="J77" s="605"/>
      <c r="K77" s="442" t="str">
        <f>IF(COUNTBLANK(K14:K73)=60,"",MIN(K14:K73))</f>
        <v/>
      </c>
      <c r="L77" s="441" t="str">
        <f>IF(COUNTBLANK(L14:L73)=60,"",MAX(L14:L73))</f>
        <v/>
      </c>
      <c r="M77" s="441" t="str">
        <f t="shared" ref="M77:P77" si="5">IF(COUNTBLANK(M14:M73)=60,"",MAX(M14:M73))</f>
        <v/>
      </c>
      <c r="N77" s="441" t="str">
        <f t="shared" si="5"/>
        <v/>
      </c>
      <c r="O77" s="441" t="str">
        <f t="shared" si="5"/>
        <v/>
      </c>
      <c r="P77" s="441" t="str">
        <f t="shared" si="5"/>
        <v/>
      </c>
      <c r="Q77" s="441" t="str">
        <f>IF(COUNTBLANK(Q14:Q73)=60,"",MIN(Q14:Q73))</f>
        <v/>
      </c>
      <c r="R77" s="438" t="str">
        <f>IF(COUNTBLANK(R14:R73)=60,"",MIN(R14:R73))</f>
        <v/>
      </c>
      <c r="S77" s="441" t="str">
        <f t="shared" ref="S77:V77" si="6">IF(COUNTBLANK(S14:S73)=60,"",MAX(S14:S73))</f>
        <v/>
      </c>
      <c r="T77" s="438" t="str">
        <f t="shared" si="6"/>
        <v/>
      </c>
      <c r="U77" s="442" t="str">
        <f t="shared" si="6"/>
        <v/>
      </c>
      <c r="V77" s="441" t="str">
        <f t="shared" si="6"/>
        <v/>
      </c>
      <c r="W77" s="442" t="str">
        <f>IF(COUNTBLANK(W14:W73)=60,"",MIN(W14:W73))</f>
        <v/>
      </c>
      <c r="X77" s="441" t="str">
        <f t="shared" ref="X77:AX77" si="7">IF(COUNTBLANK(X14:X73)=60,"",MIN(X14:X73))</f>
        <v/>
      </c>
      <c r="Y77" s="441" t="str">
        <f t="shared" si="7"/>
        <v/>
      </c>
      <c r="Z77" s="441" t="str">
        <f t="shared" si="7"/>
        <v/>
      </c>
      <c r="AA77" s="441" t="str">
        <f t="shared" si="7"/>
        <v/>
      </c>
      <c r="AB77" s="441" t="str">
        <f t="shared" si="7"/>
        <v/>
      </c>
      <c r="AC77" s="441" t="str">
        <f t="shared" si="7"/>
        <v/>
      </c>
      <c r="AD77" s="441" t="str">
        <f t="shared" si="7"/>
        <v/>
      </c>
      <c r="AE77" s="441" t="str">
        <f t="shared" si="7"/>
        <v/>
      </c>
      <c r="AF77" s="441" t="str">
        <f t="shared" si="7"/>
        <v/>
      </c>
      <c r="AG77" s="441" t="str">
        <f t="shared" si="7"/>
        <v/>
      </c>
      <c r="AH77" s="441" t="str">
        <f t="shared" si="7"/>
        <v/>
      </c>
      <c r="AI77" s="441" t="str">
        <f t="shared" si="7"/>
        <v/>
      </c>
      <c r="AJ77" s="438" t="str">
        <f t="shared" si="7"/>
        <v/>
      </c>
      <c r="AK77" s="442" t="str">
        <f t="shared" si="7"/>
        <v/>
      </c>
      <c r="AL77" s="451" t="str">
        <f t="shared" si="7"/>
        <v/>
      </c>
      <c r="AM77" s="491" t="str">
        <f t="shared" si="7"/>
        <v/>
      </c>
      <c r="AN77" s="451" t="str">
        <f t="shared" si="7"/>
        <v/>
      </c>
      <c r="AO77" s="491" t="str">
        <f t="shared" si="7"/>
        <v/>
      </c>
      <c r="AP77" s="451" t="str">
        <f t="shared" si="7"/>
        <v/>
      </c>
      <c r="AQ77" s="491" t="str">
        <f t="shared" si="7"/>
        <v/>
      </c>
      <c r="AR77" s="438" t="str">
        <f t="shared" si="7"/>
        <v/>
      </c>
      <c r="AS77" s="442" t="str">
        <f t="shared" si="7"/>
        <v/>
      </c>
      <c r="AT77" s="438" t="str">
        <f t="shared" si="7"/>
        <v/>
      </c>
      <c r="AU77" s="442" t="str">
        <f t="shared" si="7"/>
        <v/>
      </c>
      <c r="AV77" s="441" t="str">
        <f t="shared" si="7"/>
        <v/>
      </c>
      <c r="AW77" s="441" t="str">
        <f t="shared" si="7"/>
        <v/>
      </c>
      <c r="AX77" s="443" t="str">
        <f t="shared" si="7"/>
        <v/>
      </c>
    </row>
    <row r="78" spans="1:50">
      <c r="A78" s="311"/>
      <c r="B78" s="312"/>
      <c r="C78" s="312"/>
      <c r="D78" s="312"/>
      <c r="E78" s="312"/>
      <c r="F78" s="312"/>
      <c r="G78" s="312"/>
      <c r="H78" s="312"/>
      <c r="I78" s="604" t="s">
        <v>153</v>
      </c>
      <c r="J78" s="605"/>
      <c r="K78" s="433" t="str">
        <f>IF(COUNTBLANK(K14:K73)=60,"",MEDIAN(K14:K73))</f>
        <v/>
      </c>
      <c r="L78" s="436" t="str">
        <f t="shared" ref="L78:AX78" si="8">IF(COUNTBLANK(L14:L73)=60,"",MEDIAN(L14:L73))</f>
        <v/>
      </c>
      <c r="M78" s="436" t="str">
        <f t="shared" si="8"/>
        <v/>
      </c>
      <c r="N78" s="436" t="str">
        <f t="shared" si="8"/>
        <v/>
      </c>
      <c r="O78" s="436" t="str">
        <f t="shared" si="8"/>
        <v/>
      </c>
      <c r="P78" s="436" t="str">
        <f t="shared" si="8"/>
        <v/>
      </c>
      <c r="Q78" s="436" t="str">
        <f t="shared" si="8"/>
        <v/>
      </c>
      <c r="R78" s="430" t="str">
        <f t="shared" si="8"/>
        <v/>
      </c>
      <c r="S78" s="436" t="str">
        <f t="shared" si="8"/>
        <v/>
      </c>
      <c r="T78" s="430" t="str">
        <f t="shared" si="8"/>
        <v/>
      </c>
      <c r="U78" s="433" t="str">
        <f t="shared" si="8"/>
        <v/>
      </c>
      <c r="V78" s="436" t="str">
        <f t="shared" si="8"/>
        <v/>
      </c>
      <c r="W78" s="433" t="str">
        <f t="shared" si="8"/>
        <v/>
      </c>
      <c r="X78" s="436" t="str">
        <f t="shared" si="8"/>
        <v/>
      </c>
      <c r="Y78" s="436" t="str">
        <f t="shared" si="8"/>
        <v/>
      </c>
      <c r="Z78" s="436" t="str">
        <f t="shared" si="8"/>
        <v/>
      </c>
      <c r="AA78" s="436" t="str">
        <f t="shared" si="8"/>
        <v/>
      </c>
      <c r="AB78" s="436" t="str">
        <f t="shared" si="8"/>
        <v/>
      </c>
      <c r="AC78" s="436" t="str">
        <f t="shared" si="8"/>
        <v/>
      </c>
      <c r="AD78" s="436" t="str">
        <f t="shared" si="8"/>
        <v/>
      </c>
      <c r="AE78" s="436" t="str">
        <f t="shared" si="8"/>
        <v/>
      </c>
      <c r="AF78" s="436" t="str">
        <f t="shared" si="8"/>
        <v/>
      </c>
      <c r="AG78" s="436" t="str">
        <f t="shared" si="8"/>
        <v/>
      </c>
      <c r="AH78" s="436" t="str">
        <f t="shared" si="8"/>
        <v/>
      </c>
      <c r="AI78" s="436" t="str">
        <f t="shared" si="8"/>
        <v/>
      </c>
      <c r="AJ78" s="430" t="str">
        <f t="shared" si="8"/>
        <v/>
      </c>
      <c r="AK78" s="433" t="str">
        <f t="shared" si="8"/>
        <v/>
      </c>
      <c r="AL78" s="436" t="str">
        <f t="shared" si="8"/>
        <v/>
      </c>
      <c r="AM78" s="433" t="str">
        <f t="shared" si="8"/>
        <v/>
      </c>
      <c r="AN78" s="495" t="str">
        <f t="shared" si="8"/>
        <v/>
      </c>
      <c r="AO78" s="448" t="str">
        <f t="shared" si="8"/>
        <v/>
      </c>
      <c r="AP78" s="495" t="str">
        <f t="shared" si="8"/>
        <v/>
      </c>
      <c r="AQ78" s="448" t="str">
        <f t="shared" si="8"/>
        <v/>
      </c>
      <c r="AR78" s="430" t="str">
        <f t="shared" si="8"/>
        <v/>
      </c>
      <c r="AS78" s="433" t="str">
        <f t="shared" si="8"/>
        <v/>
      </c>
      <c r="AT78" s="430" t="str">
        <f t="shared" si="8"/>
        <v/>
      </c>
      <c r="AU78" s="433" t="str">
        <f t="shared" si="8"/>
        <v/>
      </c>
      <c r="AV78" s="436" t="str">
        <f t="shared" si="8"/>
        <v/>
      </c>
      <c r="AW78" s="436" t="str">
        <f t="shared" si="8"/>
        <v/>
      </c>
      <c r="AX78" s="450" t="str">
        <f t="shared" si="8"/>
        <v/>
      </c>
    </row>
    <row r="79" spans="1:50" ht="14.25" thickBot="1">
      <c r="A79" s="311"/>
      <c r="B79" s="312"/>
      <c r="C79" s="312"/>
      <c r="D79" s="312"/>
      <c r="E79" s="312"/>
      <c r="F79" s="312"/>
      <c r="G79" s="312"/>
      <c r="H79" s="352"/>
      <c r="I79" s="600" t="s">
        <v>154</v>
      </c>
      <c r="J79" s="601"/>
      <c r="K79" s="434" t="str">
        <f>IF(COUNTBLANK(K14:K73)=60,"",IF(COUNTBLANK(K14:K73)=59,"",VAR(K14:K73)))</f>
        <v/>
      </c>
      <c r="L79" s="437" t="str">
        <f t="shared" ref="L79:AX79" si="9">IF(COUNTBLANK(L14:L73)=60,"",IF(COUNTBLANK(L14:L73)=59,"",VAR(L14:L73)))</f>
        <v/>
      </c>
      <c r="M79" s="437" t="str">
        <f t="shared" si="9"/>
        <v/>
      </c>
      <c r="N79" s="437" t="str">
        <f t="shared" si="9"/>
        <v/>
      </c>
      <c r="O79" s="437" t="str">
        <f t="shared" si="9"/>
        <v/>
      </c>
      <c r="P79" s="437" t="str">
        <f t="shared" si="9"/>
        <v/>
      </c>
      <c r="Q79" s="437" t="str">
        <f t="shared" si="9"/>
        <v/>
      </c>
      <c r="R79" s="431" t="str">
        <f t="shared" si="9"/>
        <v/>
      </c>
      <c r="S79" s="437" t="str">
        <f t="shared" si="9"/>
        <v/>
      </c>
      <c r="T79" s="431" t="str">
        <f t="shared" si="9"/>
        <v/>
      </c>
      <c r="U79" s="434" t="str">
        <f t="shared" si="9"/>
        <v/>
      </c>
      <c r="V79" s="437" t="str">
        <f t="shared" si="9"/>
        <v/>
      </c>
      <c r="W79" s="434" t="str">
        <f t="shared" si="9"/>
        <v/>
      </c>
      <c r="X79" s="437" t="str">
        <f t="shared" si="9"/>
        <v/>
      </c>
      <c r="Y79" s="437" t="str">
        <f t="shared" si="9"/>
        <v/>
      </c>
      <c r="Z79" s="437" t="str">
        <f t="shared" si="9"/>
        <v/>
      </c>
      <c r="AA79" s="437" t="str">
        <f t="shared" si="9"/>
        <v/>
      </c>
      <c r="AB79" s="437" t="str">
        <f t="shared" si="9"/>
        <v/>
      </c>
      <c r="AC79" s="437" t="str">
        <f t="shared" si="9"/>
        <v/>
      </c>
      <c r="AD79" s="437" t="str">
        <f t="shared" si="9"/>
        <v/>
      </c>
      <c r="AE79" s="437" t="str">
        <f t="shared" si="9"/>
        <v/>
      </c>
      <c r="AF79" s="437" t="str">
        <f t="shared" si="9"/>
        <v/>
      </c>
      <c r="AG79" s="437" t="str">
        <f t="shared" si="9"/>
        <v/>
      </c>
      <c r="AH79" s="437" t="str">
        <f>IF(COUNTBLANK(AH14:AH73)=60,"",IF(COUNTBLANK(AH14:AH73)=59,"",VAR(AH14:AH73)))</f>
        <v/>
      </c>
      <c r="AI79" s="437" t="str">
        <f t="shared" si="9"/>
        <v/>
      </c>
      <c r="AJ79" s="431" t="str">
        <f t="shared" si="9"/>
        <v/>
      </c>
      <c r="AK79" s="434" t="str">
        <f t="shared" si="9"/>
        <v/>
      </c>
      <c r="AL79" s="437" t="str">
        <f t="shared" si="9"/>
        <v/>
      </c>
      <c r="AM79" s="434" t="str">
        <f t="shared" si="9"/>
        <v/>
      </c>
      <c r="AN79" s="440" t="str">
        <f t="shared" si="9"/>
        <v/>
      </c>
      <c r="AO79" s="449" t="str">
        <f t="shared" si="9"/>
        <v/>
      </c>
      <c r="AP79" s="440" t="str">
        <f t="shared" si="9"/>
        <v/>
      </c>
      <c r="AQ79" s="449" t="str">
        <f t="shared" si="9"/>
        <v/>
      </c>
      <c r="AR79" s="431" t="str">
        <f t="shared" si="9"/>
        <v/>
      </c>
      <c r="AS79" s="434" t="str">
        <f t="shared" si="9"/>
        <v/>
      </c>
      <c r="AT79" s="431" t="str">
        <f t="shared" si="9"/>
        <v/>
      </c>
      <c r="AU79" s="434" t="str">
        <f t="shared" si="9"/>
        <v/>
      </c>
      <c r="AV79" s="437" t="str">
        <f t="shared" si="9"/>
        <v/>
      </c>
      <c r="AW79" s="437" t="str">
        <f t="shared" si="9"/>
        <v/>
      </c>
      <c r="AX79" s="304" t="str">
        <f t="shared" si="9"/>
        <v/>
      </c>
    </row>
    <row r="80" spans="1:50">
      <c r="A80" s="203"/>
      <c r="B80" s="203"/>
      <c r="C80" s="203"/>
      <c r="D80" s="203"/>
      <c r="E80" s="203"/>
      <c r="F80" s="203"/>
      <c r="G80" s="203"/>
      <c r="H80" s="203"/>
      <c r="I80" s="264"/>
      <c r="J80" s="445"/>
      <c r="K80" s="446"/>
      <c r="L80" s="446"/>
      <c r="M80" s="446"/>
      <c r="N80" s="446"/>
      <c r="O80" s="446"/>
      <c r="P80" s="446"/>
      <c r="Q80" s="446"/>
      <c r="R80" s="446"/>
      <c r="S80" s="446"/>
      <c r="T80" s="446"/>
      <c r="U80" s="446"/>
      <c r="V80" s="446"/>
      <c r="W80" s="446"/>
      <c r="X80" s="446"/>
      <c r="Y80" s="446"/>
      <c r="Z80" s="446"/>
      <c r="AA80" s="446"/>
      <c r="AB80" s="446"/>
      <c r="AC80" s="446"/>
      <c r="AD80" s="446"/>
      <c r="AE80" s="446"/>
      <c r="AF80" s="446"/>
      <c r="AG80" s="446"/>
      <c r="AH80" s="446"/>
      <c r="AI80" s="446"/>
      <c r="AJ80" s="446"/>
      <c r="AK80" s="446"/>
      <c r="AL80" s="446"/>
      <c r="AM80" s="446"/>
      <c r="AN80" s="446"/>
      <c r="AO80" s="446"/>
      <c r="AP80" s="446"/>
      <c r="AQ80" s="446"/>
      <c r="AR80" s="444"/>
      <c r="AS80" s="444"/>
      <c r="AT80" s="444"/>
      <c r="AU80" s="444"/>
      <c r="AV80" s="444"/>
      <c r="AW80" s="444"/>
      <c r="AX80" s="444"/>
    </row>
    <row r="81" spans="1:51" ht="14.25">
      <c r="A81" s="618" t="s">
        <v>263</v>
      </c>
      <c r="B81" s="618"/>
      <c r="C81" s="618"/>
      <c r="D81" s="618"/>
      <c r="E81" s="618"/>
      <c r="F81" s="192"/>
      <c r="G81" s="203"/>
      <c r="H81" s="203"/>
      <c r="I81" s="264"/>
      <c r="J81" s="264"/>
      <c r="K81" s="265"/>
      <c r="L81" s="265"/>
      <c r="M81" s="265"/>
      <c r="N81" s="265"/>
      <c r="O81" s="265"/>
      <c r="P81" s="265"/>
      <c r="Q81" s="265"/>
      <c r="R81" s="265"/>
      <c r="S81" s="265"/>
      <c r="T81" s="265"/>
      <c r="U81" s="265"/>
      <c r="V81" s="265"/>
      <c r="W81" s="265"/>
      <c r="X81" s="265"/>
      <c r="Y81" s="265"/>
      <c r="Z81" s="265"/>
      <c r="AA81" s="265"/>
      <c r="AB81" s="265"/>
      <c r="AC81" s="265"/>
      <c r="AD81" s="265"/>
      <c r="AE81" s="265"/>
      <c r="AF81" s="265"/>
      <c r="AG81" s="265"/>
      <c r="AH81" s="265"/>
      <c r="AI81" s="265"/>
      <c r="AJ81" s="265"/>
      <c r="AK81" s="265"/>
      <c r="AL81" s="265"/>
      <c r="AM81" s="265"/>
      <c r="AN81" s="265"/>
      <c r="AO81" s="265"/>
      <c r="AP81" s="265"/>
      <c r="AQ81" s="265"/>
      <c r="AR81" s="265"/>
      <c r="AS81" s="265"/>
      <c r="AT81" s="265"/>
      <c r="AU81" s="265"/>
      <c r="AV81" s="265"/>
      <c r="AW81" s="265"/>
      <c r="AX81" s="265"/>
      <c r="AY81" s="265"/>
    </row>
    <row r="82" spans="1:51" ht="14.25" thickBot="1">
      <c r="G82" s="203"/>
      <c r="H82" s="203"/>
      <c r="I82" s="264"/>
      <c r="J82" s="264"/>
      <c r="K82" s="265"/>
      <c r="L82" s="265"/>
      <c r="M82" s="265"/>
      <c r="N82" s="265"/>
      <c r="O82" s="265"/>
      <c r="P82" s="265"/>
      <c r="Q82" s="265"/>
      <c r="R82" s="265"/>
      <c r="S82" s="265"/>
      <c r="T82" s="265"/>
      <c r="U82" s="265"/>
      <c r="V82" s="265"/>
      <c r="W82" s="265"/>
      <c r="X82" s="265"/>
      <c r="Y82" s="265"/>
      <c r="Z82" s="265"/>
      <c r="AA82" s="265"/>
      <c r="AB82" s="265"/>
      <c r="AC82" s="265"/>
      <c r="AD82" s="265"/>
      <c r="AE82" s="265"/>
      <c r="AF82" s="265"/>
      <c r="AG82" s="265"/>
      <c r="AH82" s="265"/>
      <c r="AI82" s="265"/>
      <c r="AJ82" s="265"/>
      <c r="AK82" s="265"/>
      <c r="AL82" s="265"/>
      <c r="AM82" s="265"/>
      <c r="AN82" s="265"/>
      <c r="AO82" s="265"/>
      <c r="AP82" s="265"/>
      <c r="AQ82" s="265"/>
      <c r="AR82" s="265"/>
      <c r="AS82" s="265"/>
      <c r="AT82" s="265"/>
      <c r="AU82" s="265"/>
      <c r="AV82" s="265"/>
      <c r="AW82" s="265"/>
      <c r="AX82" s="265"/>
      <c r="AY82" s="265"/>
    </row>
    <row r="83" spans="1:51">
      <c r="A83" s="561" t="str">
        <f>IF(入力!A3="","",入力!A3)</f>
        <v>測定日【関数】</v>
      </c>
      <c r="B83" s="562"/>
      <c r="C83" s="554">
        <f>IF(入力!C3="","",入力!C3)</f>
        <v>42370</v>
      </c>
      <c r="D83" s="554"/>
      <c r="E83" s="555"/>
      <c r="G83" s="227" t="s">
        <v>159</v>
      </c>
      <c r="H83" s="203"/>
      <c r="I83" s="264"/>
      <c r="J83" s="264"/>
      <c r="K83" s="265"/>
      <c r="L83" s="265"/>
      <c r="M83" s="265"/>
      <c r="N83" s="265"/>
      <c r="O83" s="265"/>
      <c r="P83" s="265"/>
      <c r="Q83" s="265"/>
      <c r="R83" s="265"/>
      <c r="S83" s="265"/>
      <c r="T83" s="265"/>
      <c r="U83" s="265"/>
      <c r="V83" s="265"/>
      <c r="W83" s="265"/>
      <c r="X83" s="265"/>
      <c r="Y83" s="265"/>
      <c r="Z83" s="265"/>
      <c r="AA83" s="265"/>
      <c r="AB83" s="265"/>
      <c r="AC83" s="265"/>
      <c r="AD83" s="265"/>
      <c r="AE83" s="265"/>
      <c r="AF83" s="265"/>
      <c r="AG83" s="265"/>
      <c r="AH83" s="265"/>
      <c r="AI83" s="265"/>
      <c r="AJ83" s="265"/>
      <c r="AK83" s="265"/>
      <c r="AL83" s="265"/>
      <c r="AM83" s="265"/>
      <c r="AN83" s="265"/>
      <c r="AO83" s="265"/>
      <c r="AP83" s="265"/>
      <c r="AQ83" s="265"/>
      <c r="AR83" s="265"/>
      <c r="AS83" s="265"/>
      <c r="AT83" s="265"/>
      <c r="AU83" s="265"/>
      <c r="AV83" s="265"/>
      <c r="AW83" s="265"/>
      <c r="AX83" s="265"/>
      <c r="AY83" s="265"/>
    </row>
    <row r="84" spans="1:51">
      <c r="A84" s="563" t="str">
        <f>IF(入力!A4="","",入力!A4)</f>
        <v>測定日【表示】</v>
      </c>
      <c r="B84" s="558"/>
      <c r="C84" s="556" t="str">
        <f>IF(入力!C4="","",入力!C4)</f>
        <v>2016.01.01</v>
      </c>
      <c r="D84" s="556"/>
      <c r="E84" s="557"/>
      <c r="G84" s="227" t="s">
        <v>160</v>
      </c>
      <c r="H84" s="203"/>
      <c r="I84" s="264"/>
      <c r="J84" s="264"/>
      <c r="K84" s="265"/>
      <c r="L84" s="265"/>
      <c r="M84" s="265"/>
      <c r="N84" s="265"/>
      <c r="O84" s="265"/>
      <c r="P84" s="265"/>
      <c r="Q84" s="265"/>
      <c r="R84" s="265"/>
      <c r="S84" s="265"/>
      <c r="T84" s="265"/>
      <c r="U84" s="265"/>
      <c r="V84" s="265"/>
      <c r="W84" s="265"/>
      <c r="X84" s="265"/>
      <c r="Y84" s="265"/>
      <c r="Z84" s="265"/>
      <c r="AA84" s="265"/>
      <c r="AB84" s="265"/>
      <c r="AC84" s="265"/>
      <c r="AD84" s="265"/>
      <c r="AE84" s="265"/>
      <c r="AF84" s="265"/>
      <c r="AG84" s="265"/>
      <c r="AH84" s="265"/>
      <c r="AI84" s="265"/>
      <c r="AJ84" s="265"/>
      <c r="AK84" s="265"/>
      <c r="AL84" s="265"/>
      <c r="AM84" s="265"/>
      <c r="AN84" s="265"/>
      <c r="AO84" s="265"/>
      <c r="AP84" s="265"/>
      <c r="AQ84" s="265"/>
      <c r="AR84" s="265"/>
    </row>
    <row r="85" spans="1:51">
      <c r="A85" s="563" t="str">
        <f>IF(入力!A5="","",入力!A5)</f>
        <v>測定場所</v>
      </c>
      <c r="B85" s="558"/>
      <c r="C85" s="556" t="str">
        <f>IF(入力!C5="","",入力!C5)</f>
        <v>●●トレーニングセンター</v>
      </c>
      <c r="D85" s="556"/>
      <c r="E85" s="557"/>
      <c r="G85" s="227" t="s">
        <v>162</v>
      </c>
      <c r="H85" s="203"/>
      <c r="I85" s="264"/>
      <c r="J85" s="264"/>
      <c r="K85" s="265"/>
      <c r="L85" s="265"/>
      <c r="M85" s="265"/>
      <c r="N85" s="265"/>
      <c r="O85" s="265"/>
      <c r="P85" s="265"/>
      <c r="Q85" s="265"/>
      <c r="R85" s="265"/>
      <c r="S85" s="265"/>
      <c r="T85" s="265"/>
      <c r="U85" s="265"/>
      <c r="V85" s="265"/>
      <c r="W85" s="265"/>
      <c r="X85" s="265"/>
      <c r="Y85" s="265"/>
      <c r="Z85" s="265"/>
      <c r="AA85" s="265"/>
      <c r="AB85" s="265"/>
      <c r="AC85" s="265"/>
      <c r="AD85" s="265"/>
      <c r="AE85" s="265"/>
      <c r="AF85" s="265"/>
      <c r="AG85" s="265"/>
      <c r="AH85" s="265"/>
      <c r="AI85" s="265"/>
      <c r="AJ85" s="265"/>
      <c r="AK85" s="265"/>
      <c r="AL85" s="265"/>
      <c r="AM85" s="265"/>
      <c r="AN85" s="265"/>
      <c r="AO85" s="265"/>
      <c r="AP85" s="265"/>
      <c r="AQ85" s="265"/>
      <c r="AR85" s="265"/>
      <c r="AS85" s="265"/>
      <c r="AT85" s="265"/>
      <c r="AU85" s="265"/>
      <c r="AV85" s="265"/>
    </row>
    <row r="86" spans="1:51">
      <c r="A86" s="563" t="str">
        <f>IF(入力!A6="","",入力!A6)</f>
        <v>チームカテゴリー</v>
      </c>
      <c r="B86" s="558"/>
      <c r="C86" s="556" t="str">
        <f>IF(入力!C6="","",入力!C6)</f>
        <v>●●チーム</v>
      </c>
      <c r="D86" s="556"/>
      <c r="E86" s="557"/>
      <c r="G86" s="227" t="s">
        <v>163</v>
      </c>
      <c r="H86" s="203"/>
      <c r="I86" s="264"/>
      <c r="J86" s="264"/>
      <c r="K86" s="265"/>
      <c r="L86" s="265"/>
      <c r="M86" s="265"/>
      <c r="N86" s="265"/>
      <c r="O86" s="265"/>
      <c r="P86" s="265"/>
      <c r="Q86" s="265"/>
      <c r="R86" s="265"/>
      <c r="S86" s="265"/>
      <c r="T86" s="265"/>
      <c r="U86" s="265"/>
      <c r="V86" s="265"/>
      <c r="W86" s="265"/>
      <c r="X86" s="265"/>
      <c r="Y86" s="265"/>
      <c r="Z86" s="265"/>
      <c r="AA86" s="265"/>
      <c r="AB86" s="265"/>
      <c r="AC86" s="265"/>
      <c r="AD86" s="265"/>
      <c r="AE86" s="265"/>
      <c r="AF86" s="265"/>
      <c r="AG86" s="265"/>
      <c r="AH86" s="265"/>
      <c r="AI86" s="265"/>
      <c r="AJ86" s="265"/>
      <c r="AK86" s="265"/>
      <c r="AL86" s="265"/>
      <c r="AM86" s="265"/>
      <c r="AN86" s="265"/>
      <c r="AO86" s="265"/>
      <c r="AP86" s="265"/>
      <c r="AQ86" s="265"/>
      <c r="AR86" s="265"/>
      <c r="AS86" s="265"/>
      <c r="AT86" s="265"/>
      <c r="AU86" s="265"/>
      <c r="AV86" s="265"/>
    </row>
    <row r="87" spans="1:51" ht="14.25" thickBot="1">
      <c r="A87" s="552" t="str">
        <f>IF(入力!A7="","",入力!A7)</f>
        <v>入力者</v>
      </c>
      <c r="B87" s="553"/>
      <c r="C87" s="696" t="str">
        <f>IF(入力!C7="","",入力!C7)</f>
        <v>○○ ○○</v>
      </c>
      <c r="D87" s="696"/>
      <c r="E87" s="697"/>
      <c r="G87" s="227"/>
      <c r="H87" s="203"/>
      <c r="I87" s="264"/>
      <c r="J87" s="264"/>
      <c r="K87" s="265"/>
      <c r="L87" s="265"/>
      <c r="M87" s="265"/>
      <c r="N87" s="265"/>
      <c r="O87" s="265"/>
      <c r="P87" s="265"/>
      <c r="Q87" s="265"/>
      <c r="R87" s="265"/>
      <c r="S87" s="265"/>
      <c r="T87" s="265"/>
      <c r="U87" s="265"/>
      <c r="V87" s="265"/>
      <c r="W87" s="265"/>
      <c r="X87" s="265"/>
      <c r="Y87" s="265"/>
      <c r="Z87" s="265"/>
      <c r="AA87" s="265"/>
      <c r="AB87" s="265"/>
      <c r="AC87" s="265"/>
      <c r="AD87" s="265"/>
      <c r="AE87" s="265"/>
      <c r="AF87" s="265"/>
      <c r="AG87" s="265"/>
      <c r="AH87" s="265"/>
      <c r="AI87" s="265"/>
      <c r="AJ87" s="265"/>
      <c r="AK87" s="265"/>
      <c r="AL87" s="265"/>
      <c r="AM87" s="265"/>
      <c r="AN87" s="265"/>
      <c r="AO87" s="265"/>
      <c r="AP87" s="265"/>
      <c r="AQ87" s="265"/>
      <c r="AR87" s="265"/>
      <c r="AS87" s="265"/>
      <c r="AT87" s="265"/>
      <c r="AU87" s="265"/>
      <c r="AV87" s="265"/>
    </row>
    <row r="88" spans="1:51" ht="14.25" thickBot="1">
      <c r="A88" s="203"/>
      <c r="B88" s="203"/>
      <c r="C88" s="203"/>
      <c r="D88" s="203"/>
      <c r="E88" s="203"/>
      <c r="F88" s="203"/>
      <c r="G88" s="203"/>
      <c r="H88" s="203"/>
      <c r="I88" s="203"/>
      <c r="J88" s="203"/>
      <c r="K88" s="203"/>
      <c r="L88" s="203"/>
      <c r="M88" s="203"/>
      <c r="N88" s="203"/>
      <c r="O88" s="203"/>
      <c r="P88" s="203"/>
      <c r="Q88" s="203"/>
      <c r="R88" s="203"/>
      <c r="S88" s="203"/>
      <c r="T88" s="203"/>
      <c r="U88" s="203"/>
      <c r="V88" s="203"/>
      <c r="W88" s="203"/>
      <c r="X88" s="203"/>
      <c r="Y88" s="203"/>
      <c r="Z88" s="203"/>
      <c r="AA88" s="203"/>
      <c r="AB88" s="203"/>
      <c r="AC88" s="203"/>
      <c r="AD88" s="203"/>
      <c r="AE88" s="203"/>
      <c r="AF88" s="203"/>
      <c r="AG88" s="203"/>
      <c r="AH88" s="203"/>
      <c r="AI88" s="203"/>
      <c r="AJ88" s="203"/>
      <c r="AK88" s="203"/>
      <c r="AL88" s="203"/>
      <c r="AM88" s="203"/>
      <c r="AN88" s="203"/>
      <c r="AO88" s="203"/>
      <c r="AP88" s="203"/>
      <c r="AQ88" s="203"/>
      <c r="AR88" s="203"/>
      <c r="AS88" s="203"/>
    </row>
    <row r="89" spans="1:51">
      <c r="A89" s="564" t="s">
        <v>33</v>
      </c>
      <c r="B89" s="526" t="s">
        <v>46</v>
      </c>
      <c r="C89" s="526" t="s">
        <v>96</v>
      </c>
      <c r="D89" s="526" t="s">
        <v>65</v>
      </c>
      <c r="E89" s="526" t="s">
        <v>70</v>
      </c>
      <c r="F89" s="526" t="s">
        <v>97</v>
      </c>
      <c r="G89" s="526" t="s">
        <v>68</v>
      </c>
      <c r="H89" s="526" t="s">
        <v>255</v>
      </c>
      <c r="I89" s="526" t="s">
        <v>66</v>
      </c>
      <c r="J89" s="539" t="s">
        <v>67</v>
      </c>
      <c r="K89" s="529" t="s">
        <v>106</v>
      </c>
      <c r="L89" s="530"/>
      <c r="M89" s="530"/>
      <c r="N89" s="530"/>
      <c r="O89" s="530"/>
      <c r="P89" s="530"/>
      <c r="Q89" s="531"/>
      <c r="R89" s="606" t="s">
        <v>107</v>
      </c>
      <c r="S89" s="610" t="s">
        <v>110</v>
      </c>
      <c r="T89" s="512" t="s">
        <v>118</v>
      </c>
      <c r="U89" s="513"/>
      <c r="V89" s="513"/>
      <c r="W89" s="513"/>
      <c r="X89" s="513"/>
      <c r="Y89" s="513"/>
      <c r="Z89" s="513"/>
      <c r="AA89" s="513"/>
      <c r="AB89" s="513"/>
      <c r="AC89" s="514"/>
      <c r="AD89" s="585" t="s">
        <v>121</v>
      </c>
      <c r="AE89" s="586"/>
      <c r="AF89" s="586"/>
      <c r="AG89" s="586"/>
      <c r="AH89" s="586"/>
      <c r="AI89" s="587"/>
      <c r="AJ89" s="579" t="s">
        <v>127</v>
      </c>
      <c r="AK89" s="580"/>
      <c r="AL89" s="619" t="s">
        <v>185</v>
      </c>
      <c r="AM89" s="620"/>
      <c r="AN89" s="623" t="s">
        <v>182</v>
      </c>
    </row>
    <row r="90" spans="1:51">
      <c r="A90" s="565"/>
      <c r="B90" s="527"/>
      <c r="C90" s="527"/>
      <c r="D90" s="527"/>
      <c r="E90" s="527"/>
      <c r="F90" s="527"/>
      <c r="G90" s="527"/>
      <c r="H90" s="527"/>
      <c r="I90" s="527"/>
      <c r="J90" s="540"/>
      <c r="K90" s="532"/>
      <c r="L90" s="533"/>
      <c r="M90" s="533"/>
      <c r="N90" s="533"/>
      <c r="O90" s="533"/>
      <c r="P90" s="533"/>
      <c r="Q90" s="534"/>
      <c r="R90" s="607"/>
      <c r="S90" s="611"/>
      <c r="T90" s="520" t="s">
        <v>119</v>
      </c>
      <c r="U90" s="521"/>
      <c r="V90" s="521"/>
      <c r="W90" s="521"/>
      <c r="X90" s="521"/>
      <c r="Y90" s="521"/>
      <c r="Z90" s="521"/>
      <c r="AA90" s="521"/>
      <c r="AB90" s="522"/>
      <c r="AC90" s="509" t="s">
        <v>111</v>
      </c>
      <c r="AD90" s="567" t="s">
        <v>122</v>
      </c>
      <c r="AE90" s="568"/>
      <c r="AF90" s="583" t="s">
        <v>123</v>
      </c>
      <c r="AG90" s="568"/>
      <c r="AH90" s="583" t="s">
        <v>124</v>
      </c>
      <c r="AI90" s="568"/>
      <c r="AJ90" s="581"/>
      <c r="AK90" s="582"/>
      <c r="AL90" s="621"/>
      <c r="AM90" s="622"/>
      <c r="AN90" s="624"/>
    </row>
    <row r="91" spans="1:51">
      <c r="A91" s="565"/>
      <c r="B91" s="527"/>
      <c r="C91" s="527"/>
      <c r="D91" s="527"/>
      <c r="E91" s="527"/>
      <c r="F91" s="527"/>
      <c r="G91" s="527"/>
      <c r="H91" s="527"/>
      <c r="I91" s="527"/>
      <c r="J91" s="540"/>
      <c r="K91" s="195" t="s">
        <v>98</v>
      </c>
      <c r="L91" s="196" t="s">
        <v>99</v>
      </c>
      <c r="M91" s="197" t="s">
        <v>100</v>
      </c>
      <c r="N91" s="197" t="s">
        <v>114</v>
      </c>
      <c r="O91" s="197" t="s">
        <v>105</v>
      </c>
      <c r="P91" s="537" t="s">
        <v>157</v>
      </c>
      <c r="Q91" s="538"/>
      <c r="R91" s="470" t="s">
        <v>108</v>
      </c>
      <c r="S91" s="478" t="s">
        <v>296</v>
      </c>
      <c r="T91" s="524" t="s">
        <v>120</v>
      </c>
      <c r="U91" s="525"/>
      <c r="V91" s="516" t="s">
        <v>112</v>
      </c>
      <c r="W91" s="518"/>
      <c r="X91" s="516" t="s">
        <v>257</v>
      </c>
      <c r="Y91" s="518"/>
      <c r="Z91" s="516" t="s">
        <v>260</v>
      </c>
      <c r="AA91" s="518"/>
      <c r="AB91" s="467" t="s">
        <v>113</v>
      </c>
      <c r="AC91" s="469" t="s">
        <v>259</v>
      </c>
      <c r="AD91" s="569" t="s">
        <v>125</v>
      </c>
      <c r="AE91" s="570"/>
      <c r="AF91" s="492" t="s">
        <v>126</v>
      </c>
      <c r="AG91" s="496" t="s">
        <v>193</v>
      </c>
      <c r="AH91" s="569" t="s">
        <v>254</v>
      </c>
      <c r="AI91" s="570"/>
      <c r="AJ91" s="200" t="s">
        <v>128</v>
      </c>
      <c r="AK91" s="305" t="s">
        <v>129</v>
      </c>
      <c r="AL91" s="334" t="s">
        <v>191</v>
      </c>
      <c r="AM91" s="335" t="s">
        <v>192</v>
      </c>
      <c r="AN91" s="308"/>
    </row>
    <row r="92" spans="1:51">
      <c r="A92" s="565"/>
      <c r="B92" s="527"/>
      <c r="C92" s="527"/>
      <c r="D92" s="527"/>
      <c r="E92" s="527"/>
      <c r="F92" s="527"/>
      <c r="G92" s="527"/>
      <c r="H92" s="527"/>
      <c r="I92" s="527"/>
      <c r="J92" s="540"/>
      <c r="K92" s="183"/>
      <c r="L92" s="184"/>
      <c r="M92" s="185"/>
      <c r="N92" s="185"/>
      <c r="O92" s="185"/>
      <c r="P92" s="198" t="s">
        <v>134</v>
      </c>
      <c r="Q92" s="199" t="s">
        <v>135</v>
      </c>
      <c r="R92" s="471"/>
      <c r="S92" s="479"/>
      <c r="T92" s="167"/>
      <c r="U92" s="169" t="s">
        <v>132</v>
      </c>
      <c r="V92" s="167"/>
      <c r="W92" s="169" t="s">
        <v>132</v>
      </c>
      <c r="X92" s="167"/>
      <c r="Y92" s="169" t="s">
        <v>132</v>
      </c>
      <c r="Z92" s="167"/>
      <c r="AA92" s="169" t="s">
        <v>132</v>
      </c>
      <c r="AB92" s="468"/>
      <c r="AC92" s="506"/>
      <c r="AD92" s="168" t="s">
        <v>137</v>
      </c>
      <c r="AE92" s="493" t="s">
        <v>138</v>
      </c>
      <c r="AF92" s="168"/>
      <c r="AG92" s="497"/>
      <c r="AH92" s="168" t="s">
        <v>194</v>
      </c>
      <c r="AI92" s="181" t="s">
        <v>195</v>
      </c>
      <c r="AJ92" s="182"/>
      <c r="AK92" s="306"/>
      <c r="AL92" s="336"/>
      <c r="AM92" s="337"/>
      <c r="AN92" s="309"/>
    </row>
    <row r="93" spans="1:51">
      <c r="A93" s="566"/>
      <c r="B93" s="528"/>
      <c r="C93" s="528"/>
      <c r="D93" s="528"/>
      <c r="E93" s="528"/>
      <c r="F93" s="528"/>
      <c r="G93" s="528"/>
      <c r="H93" s="528"/>
      <c r="I93" s="528"/>
      <c r="J93" s="541"/>
      <c r="K93" s="170" t="s">
        <v>102</v>
      </c>
      <c r="L93" s="171" t="s">
        <v>101</v>
      </c>
      <c r="M93" s="172" t="s">
        <v>104</v>
      </c>
      <c r="N93" s="172" t="s">
        <v>101</v>
      </c>
      <c r="O93" s="172" t="s">
        <v>136</v>
      </c>
      <c r="P93" s="224" t="s">
        <v>102</v>
      </c>
      <c r="Q93" s="225" t="s">
        <v>102</v>
      </c>
      <c r="R93" s="173" t="s">
        <v>109</v>
      </c>
      <c r="S93" s="480" t="s">
        <v>109</v>
      </c>
      <c r="T93" s="180" t="s">
        <v>102</v>
      </c>
      <c r="U93" s="178" t="s">
        <v>102</v>
      </c>
      <c r="V93" s="176" t="s">
        <v>102</v>
      </c>
      <c r="W93" s="178" t="s">
        <v>102</v>
      </c>
      <c r="X93" s="176" t="s">
        <v>102</v>
      </c>
      <c r="Y93" s="178" t="s">
        <v>102</v>
      </c>
      <c r="Z93" s="176" t="s">
        <v>102</v>
      </c>
      <c r="AA93" s="178" t="s">
        <v>102</v>
      </c>
      <c r="AB93" s="179" t="s">
        <v>117</v>
      </c>
      <c r="AC93" s="507" t="s">
        <v>117</v>
      </c>
      <c r="AD93" s="175" t="s">
        <v>102</v>
      </c>
      <c r="AE93" s="494" t="s">
        <v>102</v>
      </c>
      <c r="AF93" s="489" t="s">
        <v>102</v>
      </c>
      <c r="AG93" s="494" t="s">
        <v>184</v>
      </c>
      <c r="AH93" s="489" t="s">
        <v>102</v>
      </c>
      <c r="AI93" s="201" t="s">
        <v>102</v>
      </c>
      <c r="AJ93" s="202" t="s">
        <v>117</v>
      </c>
      <c r="AK93" s="307" t="s">
        <v>141</v>
      </c>
      <c r="AL93" s="338" t="s">
        <v>190</v>
      </c>
      <c r="AM93" s="339" t="s">
        <v>190</v>
      </c>
      <c r="AN93" s="310"/>
    </row>
    <row r="94" spans="1:51">
      <c r="A94" s="95">
        <f>IF(入力!A14="","",入力!A14)</f>
        <v>1</v>
      </c>
      <c r="B94" s="189" t="str">
        <f>IF(入力!B14="","",入力!B14)</f>
        <v/>
      </c>
      <c r="C94" s="189" t="str">
        <f>IF(入力!C14="","",入力!C14)</f>
        <v/>
      </c>
      <c r="D94" s="252" t="str">
        <f>IF(入力!D14="","",入力!D14)</f>
        <v/>
      </c>
      <c r="E94" s="78" t="str">
        <f>IF(入力!E14="", IF(D94="","",DATEDIF(D94,入力!$C$3,"Y")),入力!E14)</f>
        <v/>
      </c>
      <c r="F94" s="78" t="str">
        <f>IF(入力!F14="","",入力!F14)</f>
        <v/>
      </c>
      <c r="G94" s="189" t="str">
        <f>IF(入力!G14="","",入力!G14)</f>
        <v/>
      </c>
      <c r="H94" s="189" t="str">
        <f>IF(入力!H14="","",入力!H14)</f>
        <v/>
      </c>
      <c r="I94" s="78" t="str">
        <f>IF(入力!I14="","",入力!I14)</f>
        <v/>
      </c>
      <c r="J94" s="159" t="str">
        <f>IF(入力!J14="","",入力!J14)</f>
        <v/>
      </c>
      <c r="K94" s="161" t="str">
        <f>IF(入力!K14="","",入力!K14)</f>
        <v/>
      </c>
      <c r="L94" s="79" t="str">
        <f>IF(入力!L14="","",入力!L14)</f>
        <v/>
      </c>
      <c r="M94" s="214" t="str">
        <f>IF(OR(入力!M14="",入力!N14=""),"",((4.57/(1.0868-0.00133*(入力!M14+入力!N14))-4.142)*100))</f>
        <v/>
      </c>
      <c r="N94" s="79" t="str">
        <f>IF(OR(入力!L14="",入力!M14="",入力!N14=""),"",(入力!L14-(入力!L14*(4.57/(1.0868-0.00133*(入力!M14+入力!N14))-4.142)*100)/100))</f>
        <v/>
      </c>
      <c r="O94" s="79" t="str">
        <f>IF(入力!P14="", IF(入力!K14="","",入力!L14/POWER(入力!K14/100,2)),入力!P14)</f>
        <v/>
      </c>
      <c r="P94" s="79" t="str">
        <f>IF(入力!Q14="","",入力!Q14)</f>
        <v/>
      </c>
      <c r="Q94" s="194" t="str">
        <f>IF(入力!R14="","",入力!R14)</f>
        <v/>
      </c>
      <c r="R94" s="256" t="str">
        <f xml:space="preserve"> IF(入力!S14="",IF(入力!T14="","",入力!T14),IF(入力!T14="",入力!S14,IF(入力!S14&gt;入力!T14,入力!T14,入力!S14)))</f>
        <v/>
      </c>
      <c r="S94" s="481" t="str">
        <f>IF(入力!U14="",IF(入力!V14="","",入力!V14),IF(入力!V14="",入力!U14,IF(入力!U14&gt;入力!V14,入力!V14,入力!U14)))</f>
        <v/>
      </c>
      <c r="T94" s="250" t="str">
        <f>IF(入力!W14="",IF(入力!X14="","",入力!X14),IF(入力!X14="",入力!W14,IF(入力!W14&gt;入力!X14,入力!W14,入力!X14)))</f>
        <v/>
      </c>
      <c r="U94" s="258" t="str">
        <f>IF(入力!Y14="", IF(入力!W14="",IF(入力!X14="","",入力!X14-入力!Q14),IF(入力!X14="",入力!W14-入力!Q14,IF(入力!W14&gt;入力!X14,入力!W14-入力!Q14,入力!X14-入力!Q14))),入力!Y14)</f>
        <v/>
      </c>
      <c r="V94" s="258" t="str">
        <f>IF(入力!Z14="",IF(入力!AA14="","",入力!AA14),IF(入力!AA14="",入力!Z14,IF(入力!Z14&gt;入力!AA14,入力!Z14,入力!AA14)))</f>
        <v/>
      </c>
      <c r="W94" s="258" t="str">
        <f>IF(入力!AB14="", IF(入力!Z14="",IF(入力!AA14="","",入力!AA14-入力!Q14),IF(入力!AA14="",入力!Z14-入力!Q14,IF(入力!Z14&gt;入力!AA14,入力!Z14-入力!Q14,入力!AA14-入力!Q14))),入力!AB14)</f>
        <v/>
      </c>
      <c r="X94" s="258" t="str">
        <f>IF(入力!AC14="",IF(入力!AD14="","",入力!AD14),IF(入力!AD14="",入力!AC14,IF(入力!AC14&gt;入力!AD14,入力!AC14,入力!AD14)))</f>
        <v/>
      </c>
      <c r="Y94" s="258" t="str">
        <f>IF(入力!AE14="", IF(入力!AC14="",IF(入力!AD14="","",入力!AD14-入力!Q14),IF(入力!AD14="",入力!AC14-入力!Q14,IF(入力!AC14&gt;入力!AD14,入力!AC14-入力!Q14,入力!AD14-入力!Q14))),入力!AE14)</f>
        <v/>
      </c>
      <c r="Z94" s="258" t="str">
        <f>IF(入力!AF14="",IF(入力!AG14="","",入力!AG14),IF(入力!AG14="",入力!AF14,IF(入力!AF14&gt;入力!AG14,入力!AF14,入力!AG14)))</f>
        <v/>
      </c>
      <c r="AA94" s="258" t="str">
        <f>IF(入力!AH14="", IF(入力!AF14="",IF(入力!AG14="","",入力!AG14-入力!Q14),IF(入力!AG14="",入力!AF14-入力!Q14,IF(入力!AF14&gt;入力!AG14,入力!AF14-入力!Q14,入力!AG14-入力!Q14))),入力!AH14)</f>
        <v/>
      </c>
      <c r="AB94" s="126" t="str">
        <f>IF(入力!AI14="",IF(入力!AJ14="","",入力!AJ14),IF(入力!AJ14="",入力!AI14,IF(入力!AI14&gt;入力!AJ14,入力!AI14,入力!AJ14)))</f>
        <v/>
      </c>
      <c r="AC94" s="256" t="str">
        <f>IF(入力!AK14="",IF(入力!AL14="","",入力!AL14),IF(入力!AL14="",入力!AK14,IF(入力!AK14&gt;入力!AL14,入力!AK14,入力!AL14)))</f>
        <v/>
      </c>
      <c r="AD94" s="255" t="str">
        <f>IF(入力!AM14="","",入力!AM14)</f>
        <v/>
      </c>
      <c r="AE94" s="159" t="str">
        <f>IF(入力!AN14="","",入力!AN14)</f>
        <v/>
      </c>
      <c r="AF94" s="255" t="str">
        <f>IF(入力!AO14="","",入力!AO14)</f>
        <v/>
      </c>
      <c r="AG94" s="164" t="str">
        <f>IF(入力!AP14="","",入力!AP14)</f>
        <v/>
      </c>
      <c r="AH94" s="158" t="str">
        <f>IF(入力!AQ14="","",入力!AQ14)</f>
        <v/>
      </c>
      <c r="AI94" s="80" t="str">
        <f>IF(入力!AR14="","",入力!AR14)</f>
        <v/>
      </c>
      <c r="AJ94" s="88" t="str">
        <f>IF(入力!AS14="","",入力!AS14)</f>
        <v/>
      </c>
      <c r="AK94" s="159" t="str">
        <f>IF(入力!AT14="","",入力!AT14)</f>
        <v/>
      </c>
      <c r="AL94" s="262" t="str">
        <f>IF(入力!AU14="",IF(入力!AV14="","",入力!AV14),IF(入力!AV14="",入力!AU14,IF(入力!AU14&gt;入力!AV14,入力!AU14,入力!AV14)))</f>
        <v/>
      </c>
      <c r="AM94" s="318" t="str">
        <f>IF(入力!AW14="",IF(入力!AX14="","",入力!AX14),IF(入力!AX14="",入力!AW14,IF(入力!AW14&gt;入力!AX14,入力!AW14,入力!AX14)))</f>
        <v/>
      </c>
      <c r="AN94" s="204" t="str">
        <f>IF(入力!K14="","", IF(入力!AC14="","", IF(入力!Z14="","", K94/243*((X94-243)+(V94-243)))))</f>
        <v/>
      </c>
    </row>
    <row r="95" spans="1:51">
      <c r="A95" s="95">
        <f>IF(入力!A15="","",入力!A15)</f>
        <v>2</v>
      </c>
      <c r="B95" s="189" t="str">
        <f>IF(入力!B15="","",入力!B15)</f>
        <v/>
      </c>
      <c r="C95" s="189" t="str">
        <f>IF(入力!C15="","",入力!C15)</f>
        <v/>
      </c>
      <c r="D95" s="252" t="str">
        <f>IF(入力!D15="","",入力!D15)</f>
        <v/>
      </c>
      <c r="E95" s="400" t="str">
        <f>IF(入力!E15="", IF(D95="","",DATEDIF(D95,入力!$C$3,"Y")),入力!E15)</f>
        <v/>
      </c>
      <c r="F95" s="345" t="str">
        <f>IF(入力!F15="","",入力!F15)</f>
        <v/>
      </c>
      <c r="G95" s="189" t="str">
        <f>IF(入力!G15="","",入力!G15)</f>
        <v/>
      </c>
      <c r="H95" s="189" t="str">
        <f>IF(入力!H15="","",入力!H15)</f>
        <v/>
      </c>
      <c r="I95" s="345" t="str">
        <f>IF(入力!I15="","",入力!I15)</f>
        <v/>
      </c>
      <c r="J95" s="159" t="str">
        <f>IF(入力!J15="","",入力!J15)</f>
        <v/>
      </c>
      <c r="K95" s="161" t="str">
        <f>IF(入力!K15="","",入力!K15)</f>
        <v/>
      </c>
      <c r="L95" s="79" t="str">
        <f>IF(入力!L15="","",入力!L15)</f>
        <v/>
      </c>
      <c r="M95" s="214" t="str">
        <f>IF(OR(入力!M15="",入力!N15=""),"",((4.57/(1.0868-0.00133*(入力!M15+入力!N15))-4.142)*100))</f>
        <v/>
      </c>
      <c r="N95" s="79" t="str">
        <f>IF(OR(入力!L15="",入力!M15="",入力!N15=""),"",(入力!L15-(入力!L15*(4.57/(1.0868-0.00133*(入力!M15+入力!N15))-4.142)*100)/100))</f>
        <v/>
      </c>
      <c r="O95" s="79" t="str">
        <f>IF(入力!P15="", IF(入力!K15="","",入力!L15/POWER(入力!K15/100,2)),入力!P15)</f>
        <v/>
      </c>
      <c r="P95" s="79" t="str">
        <f>IF(入力!Q15="","",入力!Q15)</f>
        <v/>
      </c>
      <c r="Q95" s="194" t="str">
        <f>IF(入力!R15="","",入力!R15)</f>
        <v/>
      </c>
      <c r="R95" s="256" t="str">
        <f xml:space="preserve"> IF(入力!S15="",IF(入力!T15="","",入力!T15),IF(入力!T15="",入力!S15,IF(入力!S15&gt;入力!T15,入力!T15,入力!S15)))</f>
        <v/>
      </c>
      <c r="S95" s="481" t="str">
        <f>IF(入力!U15="",IF(入力!V15="","",入力!V15),IF(入力!V15="",入力!U15,IF(入力!U15&gt;入力!V15,入力!V15,入力!U15)))</f>
        <v/>
      </c>
      <c r="T95" s="250" t="str">
        <f>IF(入力!W15="",IF(入力!X15="","",入力!X15),IF(入力!X15="",入力!W15,IF(入力!W15&gt;入力!X15,入力!W15,入力!X15)))</f>
        <v/>
      </c>
      <c r="U95" s="258" t="str">
        <f>IF(入力!Y15="", IF(入力!W15="",IF(入力!X15="","",入力!X15-入力!Q15),IF(入力!X15="",入力!W15-入力!Q15,IF(入力!W15&gt;入力!X15,入力!W15-入力!Q15,入力!X15-入力!Q15))),入力!Y15)</f>
        <v/>
      </c>
      <c r="V95" s="258" t="str">
        <f>IF(入力!Z15="",IF(入力!AA15="","",入力!AA15),IF(入力!AA15="",入力!Z15,IF(入力!Z15&gt;入力!AA15,入力!Z15,入力!AA15)))</f>
        <v/>
      </c>
      <c r="W95" s="258" t="str">
        <f>IF(入力!AB15="", IF(入力!Z15="",IF(入力!AA15="","",入力!AA15-入力!Q15),IF(入力!AA15="",入力!Z15-入力!Q15,IF(入力!Z15&gt;入力!AA15,入力!Z15-入力!Q15,入力!AA15-入力!Q15))),入力!AB15)</f>
        <v/>
      </c>
      <c r="X95" s="258" t="str">
        <f>IF(入力!AC15="",IF(入力!AD15="","",入力!AD15),IF(入力!AD15="",入力!AC15,IF(入力!AC15&gt;入力!AD15,入力!AC15,入力!AD15)))</f>
        <v/>
      </c>
      <c r="Y95" s="258" t="str">
        <f>IF(入力!AE15="", IF(入力!AC15="",IF(入力!AD15="","",入力!AD15-入力!Q15),IF(入力!AD15="",入力!AC15-入力!Q15,IF(入力!AC15&gt;入力!AD15,入力!AC15-入力!Q15,入力!AD15-入力!Q15))),入力!AE15)</f>
        <v/>
      </c>
      <c r="Z95" s="258" t="str">
        <f>IF(入力!AF15="",IF(入力!AG15="","",入力!AG15),IF(入力!AG15="",入力!AF15,IF(入力!AF15&gt;入力!AG15,入力!AF15,入力!AG15)))</f>
        <v/>
      </c>
      <c r="AA95" s="258" t="str">
        <f>IF(入力!AH15="", IF(入力!AF15="",IF(入力!AG15="","",入力!AG15-入力!Q15),IF(入力!AG15="",入力!AF15-入力!Q15,IF(入力!AF15&gt;入力!AG15,入力!AF15-入力!Q15,入力!AG15-入力!Q15))),入力!AH15)</f>
        <v/>
      </c>
      <c r="AB95" s="126" t="str">
        <f>IF(入力!AI15="",IF(入力!AJ15="","",入力!AJ15),IF(入力!AJ15="",入力!AI15,IF(入力!AI15&gt;入力!AJ15,入力!AI15,入力!AJ15)))</f>
        <v/>
      </c>
      <c r="AC95" s="256" t="str">
        <f>IF(入力!AK15="",IF(入力!AL15="","",入力!AL15),IF(入力!AL15="",入力!AK15,IF(入力!AK15&gt;入力!AL15,入力!AK15,入力!AL15)))</f>
        <v/>
      </c>
      <c r="AD95" s="255" t="str">
        <f>IF(入力!AM15="","",入力!AM15)</f>
        <v/>
      </c>
      <c r="AE95" s="159" t="str">
        <f>IF(入力!AN15="","",入力!AN15)</f>
        <v/>
      </c>
      <c r="AF95" s="255" t="str">
        <f>IF(入力!AO15="","",入力!AO15)</f>
        <v/>
      </c>
      <c r="AG95" s="164" t="str">
        <f>IF(入力!AP15="","",入力!AP15)</f>
        <v/>
      </c>
      <c r="AH95" s="158" t="str">
        <f>IF(入力!AQ15="","",入力!AQ15)</f>
        <v/>
      </c>
      <c r="AI95" s="80" t="str">
        <f>IF(入力!AR15="","",入力!AR15)</f>
        <v/>
      </c>
      <c r="AJ95" s="346" t="str">
        <f>IF(入力!AS15="","",入力!AS15)</f>
        <v/>
      </c>
      <c r="AK95" s="159" t="str">
        <f>IF(入力!AT15="","",入力!AT15)</f>
        <v/>
      </c>
      <c r="AL95" s="262" t="str">
        <f>IF(入力!AU15="",IF(入力!AV15="","",入力!AV15),IF(入力!AV15="",入力!AU15,IF(入力!AU15&gt;入力!AV15,入力!AU15,入力!AV15)))</f>
        <v/>
      </c>
      <c r="AM95" s="347" t="str">
        <f>IF(入力!AW15="",IF(入力!AX15="","",入力!AX15),IF(入力!AX15="",入力!AW15,IF(入力!AW15&gt;入力!AX15,入力!AW15,入力!AX15)))</f>
        <v/>
      </c>
      <c r="AN95" s="204" t="str">
        <f>IF(入力!K15="","", IF(入力!AC15="","", IF(入力!Z15="","", K95/243*((X95-243)+(V95-243)))))</f>
        <v/>
      </c>
    </row>
    <row r="96" spans="1:51">
      <c r="A96" s="95">
        <f>IF(入力!A16="","",入力!A16)</f>
        <v>3</v>
      </c>
      <c r="B96" s="189" t="str">
        <f>IF(入力!B16="","",入力!B16)</f>
        <v/>
      </c>
      <c r="C96" s="189" t="str">
        <f>IF(入力!C16="","",入力!C16)</f>
        <v/>
      </c>
      <c r="D96" s="252" t="str">
        <f>IF(入力!D16="","",入力!D16)</f>
        <v/>
      </c>
      <c r="E96" s="400" t="str">
        <f>IF(入力!E16="", IF(D96="","",DATEDIF(D96,入力!$C$3,"Y")),入力!E16)</f>
        <v/>
      </c>
      <c r="F96" s="345" t="str">
        <f>IF(入力!F16="","",入力!F16)</f>
        <v/>
      </c>
      <c r="G96" s="189" t="str">
        <f>IF(入力!G16="","",入力!G16)</f>
        <v/>
      </c>
      <c r="H96" s="189" t="str">
        <f>IF(入力!H16="","",入力!H16)</f>
        <v/>
      </c>
      <c r="I96" s="345" t="str">
        <f>IF(入力!I16="","",入力!I16)</f>
        <v/>
      </c>
      <c r="J96" s="159" t="str">
        <f>IF(入力!J16="","",入力!J16)</f>
        <v/>
      </c>
      <c r="K96" s="161" t="str">
        <f>IF(入力!K16="","",入力!K16)</f>
        <v/>
      </c>
      <c r="L96" s="79" t="str">
        <f>IF(入力!L16="","",入力!L16)</f>
        <v/>
      </c>
      <c r="M96" s="214" t="str">
        <f>IF(OR(入力!M16="",入力!N16=""),"",((4.57/(1.0868-0.00133*(入力!M16+入力!N16))-4.142)*100))</f>
        <v/>
      </c>
      <c r="N96" s="79" t="str">
        <f>IF(OR(入力!L16="",入力!M16="",入力!N16=""),"",(入力!L16-(入力!L16*(4.57/(1.0868-0.00133*(入力!M16+入力!N16))-4.142)*100)/100))</f>
        <v/>
      </c>
      <c r="O96" s="79" t="str">
        <f>IF(入力!P16="", IF(入力!K16="","",入力!L16/POWER(入力!K16/100,2)),入力!P16)</f>
        <v/>
      </c>
      <c r="P96" s="79" t="str">
        <f>IF(入力!Q16="","",入力!Q16)</f>
        <v/>
      </c>
      <c r="Q96" s="194" t="str">
        <f>IF(入力!R16="","",入力!R16)</f>
        <v/>
      </c>
      <c r="R96" s="256" t="str">
        <f xml:space="preserve"> IF(入力!S16="",IF(入力!T16="","",入力!T16),IF(入力!T16="",入力!S16,IF(入力!S16&gt;入力!T16,入力!T16,入力!S16)))</f>
        <v/>
      </c>
      <c r="S96" s="481" t="str">
        <f>IF(入力!U16="",IF(入力!V16="","",入力!V16),IF(入力!V16="",入力!U16,IF(入力!U16&gt;入力!V16,入力!V16,入力!U16)))</f>
        <v/>
      </c>
      <c r="T96" s="250" t="str">
        <f>IF(入力!W16="",IF(入力!X16="","",入力!X16),IF(入力!X16="",入力!W16,IF(入力!W16&gt;入力!X16,入力!W16,入力!X16)))</f>
        <v/>
      </c>
      <c r="U96" s="258" t="str">
        <f>IF(入力!Y16="", IF(入力!W16="",IF(入力!X16="","",入力!X16-入力!Q16),IF(入力!X16="",入力!W16-入力!Q16,IF(入力!W16&gt;入力!X16,入力!W16-入力!Q16,入力!X16-入力!Q16))),入力!Y16)</f>
        <v/>
      </c>
      <c r="V96" s="258" t="str">
        <f>IF(入力!Z16="",IF(入力!AA16="","",入力!AA16),IF(入力!AA16="",入力!Z16,IF(入力!Z16&gt;入力!AA16,入力!Z16,入力!AA16)))</f>
        <v/>
      </c>
      <c r="W96" s="258" t="str">
        <f>IF(入力!AB16="", IF(入力!Z16="",IF(入力!AA16="","",入力!AA16-入力!Q16),IF(入力!AA16="",入力!Z16-入力!Q16,IF(入力!Z16&gt;入力!AA16,入力!Z16-入力!Q16,入力!AA16-入力!Q16))),入力!AB16)</f>
        <v/>
      </c>
      <c r="X96" s="258" t="str">
        <f>IF(入力!AC16="",IF(入力!AD16="","",入力!AD16),IF(入力!AD16="",入力!AC16,IF(入力!AC16&gt;入力!AD16,入力!AC16,入力!AD16)))</f>
        <v/>
      </c>
      <c r="Y96" s="258" t="str">
        <f>IF(入力!AE16="", IF(入力!AC16="",IF(入力!AD16="","",入力!AD16-入力!Q16),IF(入力!AD16="",入力!AC16-入力!Q16,IF(入力!AC16&gt;入力!AD16,入力!AC16-入力!Q16,入力!AD16-入力!Q16))),入力!AE16)</f>
        <v/>
      </c>
      <c r="Z96" s="258" t="str">
        <f>IF(入力!AF16="",IF(入力!AG16="","",入力!AG16),IF(入力!AG16="",入力!AF16,IF(入力!AF16&gt;入力!AG16,入力!AF16,入力!AG16)))</f>
        <v/>
      </c>
      <c r="AA96" s="258" t="str">
        <f>IF(入力!AH16="", IF(入力!AF16="",IF(入力!AG16="","",入力!AG16-入力!Q16),IF(入力!AG16="",入力!AF16-入力!Q16,IF(入力!AF16&gt;入力!AG16,入力!AF16-入力!Q16,入力!AG16-入力!Q16))),入力!AH16)</f>
        <v/>
      </c>
      <c r="AB96" s="126" t="str">
        <f>IF(入力!AI16="",IF(入力!AJ16="","",入力!AJ16),IF(入力!AJ16="",入力!AI16,IF(入力!AI16&gt;入力!AJ16,入力!AI16,入力!AJ16)))</f>
        <v/>
      </c>
      <c r="AC96" s="256" t="str">
        <f>IF(入力!AK16="",IF(入力!AL16="","",入力!AL16),IF(入力!AL16="",入力!AK16,IF(入力!AK16&gt;入力!AL16,入力!AK16,入力!AL16)))</f>
        <v/>
      </c>
      <c r="AD96" s="255" t="str">
        <f>IF(入力!AM16="","",入力!AM16)</f>
        <v/>
      </c>
      <c r="AE96" s="159" t="str">
        <f>IF(入力!AN16="","",入力!AN16)</f>
        <v/>
      </c>
      <c r="AF96" s="255" t="str">
        <f>IF(入力!AO16="","",入力!AO16)</f>
        <v/>
      </c>
      <c r="AG96" s="164" t="str">
        <f>IF(入力!AP16="","",入力!AP16)</f>
        <v/>
      </c>
      <c r="AH96" s="158" t="str">
        <f>IF(入力!AQ16="","",入力!AQ16)</f>
        <v/>
      </c>
      <c r="AI96" s="80" t="str">
        <f>IF(入力!AR16="","",入力!AR16)</f>
        <v/>
      </c>
      <c r="AJ96" s="346" t="str">
        <f>IF(入力!AS16="","",入力!AS16)</f>
        <v/>
      </c>
      <c r="AK96" s="159" t="str">
        <f>IF(入力!AT16="","",入力!AT16)</f>
        <v/>
      </c>
      <c r="AL96" s="262" t="str">
        <f>IF(入力!AU16="",IF(入力!AV16="","",入力!AV16),IF(入力!AV16="",入力!AU16,IF(入力!AU16&gt;入力!AV16,入力!AU16,入力!AV16)))</f>
        <v/>
      </c>
      <c r="AM96" s="347" t="str">
        <f>IF(入力!AW16="",IF(入力!AX16="","",入力!AX16),IF(入力!AX16="",入力!AW16,IF(入力!AW16&gt;入力!AX16,入力!AW16,入力!AX16)))</f>
        <v/>
      </c>
      <c r="AN96" s="204" t="str">
        <f>IF(入力!K16="","", IF(入力!AC16="","", IF(入力!Z16="","", K96/243*((X96-243)+(V96-243)))))</f>
        <v/>
      </c>
    </row>
    <row r="97" spans="1:40">
      <c r="A97" s="95">
        <f>IF(入力!A17="","",入力!A17)</f>
        <v>4</v>
      </c>
      <c r="B97" s="189" t="str">
        <f>IF(入力!B17="","",入力!B17)</f>
        <v/>
      </c>
      <c r="C97" s="189" t="str">
        <f>IF(入力!C17="","",入力!C17)</f>
        <v/>
      </c>
      <c r="D97" s="252" t="str">
        <f>IF(入力!D17="","",入力!D17)</f>
        <v/>
      </c>
      <c r="E97" s="400" t="str">
        <f>IF(入力!E17="", IF(D97="","",DATEDIF(D97,入力!$C$3,"Y")),入力!E17)</f>
        <v/>
      </c>
      <c r="F97" s="345" t="str">
        <f>IF(入力!F17="","",入力!F17)</f>
        <v/>
      </c>
      <c r="G97" s="189" t="str">
        <f>IF(入力!G17="","",入力!G17)</f>
        <v/>
      </c>
      <c r="H97" s="189" t="str">
        <f>IF(入力!H17="","",入力!H17)</f>
        <v/>
      </c>
      <c r="I97" s="345" t="str">
        <f>IF(入力!I17="","",入力!I17)</f>
        <v/>
      </c>
      <c r="J97" s="159" t="str">
        <f>IF(入力!J17="","",入力!J17)</f>
        <v/>
      </c>
      <c r="K97" s="161" t="str">
        <f>IF(入力!K17="","",入力!K17)</f>
        <v/>
      </c>
      <c r="L97" s="79" t="str">
        <f>IF(入力!L17="","",入力!L17)</f>
        <v/>
      </c>
      <c r="M97" s="214" t="str">
        <f>IF(OR(入力!M17="",入力!N17=""),"",((4.57/(1.0868-0.00133*(入力!M17+入力!N17))-4.142)*100))</f>
        <v/>
      </c>
      <c r="N97" s="79" t="str">
        <f>IF(OR(入力!L17="",入力!M17="",入力!N17=""),"",(入力!L17-(入力!L17*(4.57/(1.0868-0.00133*(入力!M17+入力!N17))-4.142)*100)/100))</f>
        <v/>
      </c>
      <c r="O97" s="79" t="str">
        <f>IF(入力!P17="", IF(入力!K17="","",入力!L17/POWER(入力!K17/100,2)),入力!P17)</f>
        <v/>
      </c>
      <c r="P97" s="79" t="str">
        <f>IF(入力!Q17="","",入力!Q17)</f>
        <v/>
      </c>
      <c r="Q97" s="194" t="str">
        <f>IF(入力!R17="","",入力!R17)</f>
        <v/>
      </c>
      <c r="R97" s="256" t="str">
        <f xml:space="preserve"> IF(入力!S17="",IF(入力!T17="","",入力!T17),IF(入力!T17="",入力!S17,IF(入力!S17&gt;入力!T17,入力!T17,入力!S17)))</f>
        <v/>
      </c>
      <c r="S97" s="481" t="str">
        <f>IF(入力!U17="",IF(入力!V17="","",入力!V17),IF(入力!V17="",入力!U17,IF(入力!U17&gt;入力!V17,入力!V17,入力!U17)))</f>
        <v/>
      </c>
      <c r="T97" s="250" t="str">
        <f>IF(入力!W17="",IF(入力!X17="","",入力!X17),IF(入力!X17="",入力!W17,IF(入力!W17&gt;入力!X17,入力!W17,入力!X17)))</f>
        <v/>
      </c>
      <c r="U97" s="258" t="str">
        <f>IF(入力!Y17="", IF(入力!W17="",IF(入力!X17="","",入力!X17-入力!Q17),IF(入力!X17="",入力!W17-入力!Q17,IF(入力!W17&gt;入力!X17,入力!W17-入力!Q17,入力!X17-入力!Q17))),入力!Y17)</f>
        <v/>
      </c>
      <c r="V97" s="258" t="str">
        <f>IF(入力!Z17="",IF(入力!AA17="","",入力!AA17),IF(入力!AA17="",入力!Z17,IF(入力!Z17&gt;入力!AA17,入力!Z17,入力!AA17)))</f>
        <v/>
      </c>
      <c r="W97" s="258" t="str">
        <f>IF(入力!AB17="", IF(入力!Z17="",IF(入力!AA17="","",入力!AA17-入力!Q17),IF(入力!AA17="",入力!Z17-入力!Q17,IF(入力!Z17&gt;入力!AA17,入力!Z17-入力!Q17,入力!AA17-入力!Q17))),入力!AB17)</f>
        <v/>
      </c>
      <c r="X97" s="258" t="str">
        <f>IF(入力!AC17="",IF(入力!AD17="","",入力!AD17),IF(入力!AD17="",入力!AC17,IF(入力!AC17&gt;入力!AD17,入力!AC17,入力!AD17)))</f>
        <v/>
      </c>
      <c r="Y97" s="258" t="str">
        <f>IF(入力!AE17="", IF(入力!AC17="",IF(入力!AD17="","",入力!AD17-入力!Q17),IF(入力!AD17="",入力!AC17-入力!Q17,IF(入力!AC17&gt;入力!AD17,入力!AC17-入力!Q17,入力!AD17-入力!Q17))),入力!AE17)</f>
        <v/>
      </c>
      <c r="Z97" s="258" t="str">
        <f>IF(入力!AF17="",IF(入力!AG17="","",入力!AG17),IF(入力!AG17="",入力!AF17,IF(入力!AF17&gt;入力!AG17,入力!AF17,入力!AG17)))</f>
        <v/>
      </c>
      <c r="AA97" s="258" t="str">
        <f>IF(入力!AH17="", IF(入力!AF17="",IF(入力!AG17="","",入力!AG17-入力!Q17),IF(入力!AG17="",入力!AF17-入力!Q17,IF(入力!AF17&gt;入力!AG17,入力!AF17-入力!Q17,入力!AG17-入力!Q17))),入力!AH17)</f>
        <v/>
      </c>
      <c r="AB97" s="126" t="str">
        <f>IF(入力!AI17="",IF(入力!AJ17="","",入力!AJ17),IF(入力!AJ17="",入力!AI17,IF(入力!AI17&gt;入力!AJ17,入力!AI17,入力!AJ17)))</f>
        <v/>
      </c>
      <c r="AC97" s="256" t="str">
        <f>IF(入力!AK17="",IF(入力!AL17="","",入力!AL17),IF(入力!AL17="",入力!AK17,IF(入力!AK17&gt;入力!AL17,入力!AK17,入力!AL17)))</f>
        <v/>
      </c>
      <c r="AD97" s="255" t="str">
        <f>IF(入力!AM17="","",入力!AM17)</f>
        <v/>
      </c>
      <c r="AE97" s="159" t="str">
        <f>IF(入力!AN17="","",入力!AN17)</f>
        <v/>
      </c>
      <c r="AF97" s="255" t="str">
        <f>IF(入力!AO17="","",入力!AO17)</f>
        <v/>
      </c>
      <c r="AG97" s="164" t="str">
        <f>IF(入力!AP17="","",入力!AP17)</f>
        <v/>
      </c>
      <c r="AH97" s="158" t="str">
        <f>IF(入力!AQ17="","",入力!AQ17)</f>
        <v/>
      </c>
      <c r="AI97" s="80" t="str">
        <f>IF(入力!AR17="","",入力!AR17)</f>
        <v/>
      </c>
      <c r="AJ97" s="346" t="str">
        <f>IF(入力!AS17="","",入力!AS17)</f>
        <v/>
      </c>
      <c r="AK97" s="159" t="str">
        <f>IF(入力!AT17="","",入力!AT17)</f>
        <v/>
      </c>
      <c r="AL97" s="262" t="str">
        <f>IF(入力!AU17="",IF(入力!AV17="","",入力!AV17),IF(入力!AV17="",入力!AU17,IF(入力!AU17&gt;入力!AV17,入力!AU17,入力!AV17)))</f>
        <v/>
      </c>
      <c r="AM97" s="347" t="str">
        <f>IF(入力!AW17="",IF(入力!AX17="","",入力!AX17),IF(入力!AX17="",入力!AW17,IF(入力!AW17&gt;入力!AX17,入力!AW17,入力!AX17)))</f>
        <v/>
      </c>
      <c r="AN97" s="204" t="str">
        <f>IF(入力!K17="","", IF(入力!AC17="","", IF(入力!Z17="","", K97/243*((X97-243)+(V97-243)))))</f>
        <v/>
      </c>
    </row>
    <row r="98" spans="1:40">
      <c r="A98" s="95">
        <f>IF(入力!A18="","",入力!A18)</f>
        <v>5</v>
      </c>
      <c r="B98" s="189" t="str">
        <f>IF(入力!B18="","",入力!B18)</f>
        <v/>
      </c>
      <c r="C98" s="189" t="str">
        <f>IF(入力!C18="","",入力!C18)</f>
        <v/>
      </c>
      <c r="D98" s="252" t="str">
        <f>IF(入力!D18="","",入力!D18)</f>
        <v/>
      </c>
      <c r="E98" s="400" t="str">
        <f>IF(入力!E18="", IF(D98="","",DATEDIF(D98,入力!$C$3,"Y")),入力!E18)</f>
        <v/>
      </c>
      <c r="F98" s="345" t="str">
        <f>IF(入力!F18="","",入力!F18)</f>
        <v/>
      </c>
      <c r="G98" s="189" t="str">
        <f>IF(入力!G18="","",入力!G18)</f>
        <v/>
      </c>
      <c r="H98" s="189" t="str">
        <f>IF(入力!H18="","",入力!H18)</f>
        <v/>
      </c>
      <c r="I98" s="345" t="str">
        <f>IF(入力!I18="","",入力!I18)</f>
        <v/>
      </c>
      <c r="J98" s="159" t="str">
        <f>IF(入力!J18="","",入力!J18)</f>
        <v/>
      </c>
      <c r="K98" s="161" t="str">
        <f>IF(入力!K18="","",入力!K18)</f>
        <v/>
      </c>
      <c r="L98" s="79" t="str">
        <f>IF(入力!L18="","",入力!L18)</f>
        <v/>
      </c>
      <c r="M98" s="214" t="str">
        <f>IF(OR(入力!M18="",入力!N18=""),"",((4.57/(1.0868-0.00133*(入力!M18+入力!N18))-4.142)*100))</f>
        <v/>
      </c>
      <c r="N98" s="79" t="str">
        <f>IF(OR(入力!L18="",入力!M18="",入力!N18=""),"",(入力!L18-(入力!L18*(4.57/(1.0868-0.00133*(入力!M18+入力!N18))-4.142)*100)/100))</f>
        <v/>
      </c>
      <c r="O98" s="79" t="str">
        <f>IF(入力!P18="", IF(入力!K18="","",入力!L18/POWER(入力!K18/100,2)),入力!P18)</f>
        <v/>
      </c>
      <c r="P98" s="79" t="str">
        <f>IF(入力!Q18="","",入力!Q18)</f>
        <v/>
      </c>
      <c r="Q98" s="194" t="str">
        <f>IF(入力!R18="","",入力!R18)</f>
        <v/>
      </c>
      <c r="R98" s="256" t="str">
        <f xml:space="preserve"> IF(入力!S18="",IF(入力!T18="","",入力!T18),IF(入力!T18="",入力!S18,IF(入力!S18&gt;入力!T18,入力!T18,入力!S18)))</f>
        <v/>
      </c>
      <c r="S98" s="481" t="str">
        <f>IF(入力!U18="",IF(入力!V18="","",入力!V18),IF(入力!V18="",入力!U18,IF(入力!U18&gt;入力!V18,入力!V18,入力!U18)))</f>
        <v/>
      </c>
      <c r="T98" s="250" t="str">
        <f>IF(入力!W18="",IF(入力!X18="","",入力!X18),IF(入力!X18="",入力!W18,IF(入力!W18&gt;入力!X18,入力!W18,入力!X18)))</f>
        <v/>
      </c>
      <c r="U98" s="258" t="str">
        <f>IF(入力!Y18="", IF(入力!W18="",IF(入力!X18="","",入力!X18-入力!Q18),IF(入力!X18="",入力!W18-入力!Q18,IF(入力!W18&gt;入力!X18,入力!W18-入力!Q18,入力!X18-入力!Q18))),入力!Y18)</f>
        <v/>
      </c>
      <c r="V98" s="258" t="str">
        <f>IF(入力!Z18="",IF(入力!AA18="","",入力!AA18),IF(入力!AA18="",入力!Z18,IF(入力!Z18&gt;入力!AA18,入力!Z18,入力!AA18)))</f>
        <v/>
      </c>
      <c r="W98" s="258" t="str">
        <f>IF(入力!AB18="", IF(入力!Z18="",IF(入力!AA18="","",入力!AA18-入力!Q18),IF(入力!AA18="",入力!Z18-入力!Q18,IF(入力!Z18&gt;入力!AA18,入力!Z18-入力!Q18,入力!AA18-入力!Q18))),入力!AB18)</f>
        <v/>
      </c>
      <c r="X98" s="258" t="str">
        <f>IF(入力!AC18="",IF(入力!AD18="","",入力!AD18),IF(入力!AD18="",入力!AC18,IF(入力!AC18&gt;入力!AD18,入力!AC18,入力!AD18)))</f>
        <v/>
      </c>
      <c r="Y98" s="258" t="str">
        <f>IF(入力!AE18="", IF(入力!AC18="",IF(入力!AD18="","",入力!AD18-入力!Q18),IF(入力!AD18="",入力!AC18-入力!Q18,IF(入力!AC18&gt;入力!AD18,入力!AC18-入力!Q18,入力!AD18-入力!Q18))),入力!AE18)</f>
        <v/>
      </c>
      <c r="Z98" s="258" t="str">
        <f>IF(入力!AF18="",IF(入力!AG18="","",入力!AG18),IF(入力!AG18="",入力!AF18,IF(入力!AF18&gt;入力!AG18,入力!AF18,入力!AG18)))</f>
        <v/>
      </c>
      <c r="AA98" s="258" t="str">
        <f>IF(入力!AH18="", IF(入力!AF18="",IF(入力!AG18="","",入力!AG18-入力!Q18),IF(入力!AG18="",入力!AF18-入力!Q18,IF(入力!AF18&gt;入力!AG18,入力!AF18-入力!Q18,入力!AG18-入力!Q18))),入力!AH18)</f>
        <v/>
      </c>
      <c r="AB98" s="126" t="str">
        <f>IF(入力!AI18="",IF(入力!AJ18="","",入力!AJ18),IF(入力!AJ18="",入力!AI18,IF(入力!AI18&gt;入力!AJ18,入力!AI18,入力!AJ18)))</f>
        <v/>
      </c>
      <c r="AC98" s="256" t="str">
        <f>IF(入力!AK18="",IF(入力!AL18="","",入力!AL18),IF(入力!AL18="",入力!AK18,IF(入力!AK18&gt;入力!AL18,入力!AK18,入力!AL18)))</f>
        <v/>
      </c>
      <c r="AD98" s="255" t="str">
        <f>IF(入力!AM18="","",入力!AM18)</f>
        <v/>
      </c>
      <c r="AE98" s="159" t="str">
        <f>IF(入力!AN18="","",入力!AN18)</f>
        <v/>
      </c>
      <c r="AF98" s="255" t="str">
        <f>IF(入力!AO18="","",入力!AO18)</f>
        <v/>
      </c>
      <c r="AG98" s="164" t="str">
        <f>IF(入力!AP18="","",入力!AP18)</f>
        <v/>
      </c>
      <c r="AH98" s="158" t="str">
        <f>IF(入力!AQ18="","",入力!AQ18)</f>
        <v/>
      </c>
      <c r="AI98" s="80" t="str">
        <f>IF(入力!AR18="","",入力!AR18)</f>
        <v/>
      </c>
      <c r="AJ98" s="346" t="str">
        <f>IF(入力!AS18="","",入力!AS18)</f>
        <v/>
      </c>
      <c r="AK98" s="159" t="str">
        <f>IF(入力!AT18="","",入力!AT18)</f>
        <v/>
      </c>
      <c r="AL98" s="262" t="str">
        <f>IF(入力!AU18="",IF(入力!AV18="","",入力!AV18),IF(入力!AV18="",入力!AU18,IF(入力!AU18&gt;入力!AV18,入力!AU18,入力!AV18)))</f>
        <v/>
      </c>
      <c r="AM98" s="347" t="str">
        <f>IF(入力!AW18="",IF(入力!AX18="","",入力!AX18),IF(入力!AX18="",入力!AW18,IF(入力!AW18&gt;入力!AX18,入力!AW18,入力!AX18)))</f>
        <v/>
      </c>
      <c r="AN98" s="204" t="str">
        <f>IF(入力!K18="","", IF(入力!AC18="","", IF(入力!Z18="","", K98/243*((X98-243)+(V98-243)))))</f>
        <v/>
      </c>
    </row>
    <row r="99" spans="1:40">
      <c r="A99" s="95">
        <f>IF(入力!A19="","",入力!A19)</f>
        <v>6</v>
      </c>
      <c r="B99" s="189" t="str">
        <f>IF(入力!B19="","",入力!B19)</f>
        <v/>
      </c>
      <c r="C99" s="189" t="str">
        <f>IF(入力!C19="","",入力!C19)</f>
        <v/>
      </c>
      <c r="D99" s="252" t="str">
        <f>IF(入力!D19="","",入力!D19)</f>
        <v/>
      </c>
      <c r="E99" s="400" t="str">
        <f>IF(入力!E19="", IF(D99="","",DATEDIF(D99,入力!$C$3,"Y")),入力!E19)</f>
        <v/>
      </c>
      <c r="F99" s="345" t="str">
        <f>IF(入力!F19="","",入力!F19)</f>
        <v/>
      </c>
      <c r="G99" s="189" t="str">
        <f>IF(入力!G19="","",入力!G19)</f>
        <v/>
      </c>
      <c r="H99" s="189" t="str">
        <f>IF(入力!H19="","",入力!H19)</f>
        <v/>
      </c>
      <c r="I99" s="345" t="str">
        <f>IF(入力!I19="","",入力!I19)</f>
        <v/>
      </c>
      <c r="J99" s="159" t="str">
        <f>IF(入力!J19="","",入力!J19)</f>
        <v/>
      </c>
      <c r="K99" s="161" t="str">
        <f>IF(入力!K19="","",入力!K19)</f>
        <v/>
      </c>
      <c r="L99" s="79" t="str">
        <f>IF(入力!L19="","",入力!L19)</f>
        <v/>
      </c>
      <c r="M99" s="214" t="str">
        <f>IF(OR(入力!M19="",入力!N19=""),"",((4.57/(1.0868-0.00133*(入力!M19+入力!N19))-4.142)*100))</f>
        <v/>
      </c>
      <c r="N99" s="79" t="str">
        <f>IF(OR(入力!L19="",入力!M19="",入力!N19=""),"",(入力!L19-(入力!L19*(4.57/(1.0868-0.00133*(入力!M19+入力!N19))-4.142)*100)/100))</f>
        <v/>
      </c>
      <c r="O99" s="79" t="str">
        <f>IF(入力!P19="", IF(入力!K19="","",入力!L19/POWER(入力!K19/100,2)),入力!P19)</f>
        <v/>
      </c>
      <c r="P99" s="79" t="str">
        <f>IF(入力!Q19="","",入力!Q19)</f>
        <v/>
      </c>
      <c r="Q99" s="194" t="str">
        <f>IF(入力!R19="","",入力!R19)</f>
        <v/>
      </c>
      <c r="R99" s="256" t="str">
        <f xml:space="preserve"> IF(入力!S19="",IF(入力!T19="","",入力!T19),IF(入力!T19="",入力!S19,IF(入力!S19&gt;入力!T19,入力!T19,入力!S19)))</f>
        <v/>
      </c>
      <c r="S99" s="481" t="str">
        <f>IF(入力!U19="",IF(入力!V19="","",入力!V19),IF(入力!V19="",入力!U19,IF(入力!U19&gt;入力!V19,入力!V19,入力!U19)))</f>
        <v/>
      </c>
      <c r="T99" s="250" t="str">
        <f>IF(入力!W19="",IF(入力!X19="","",入力!X19),IF(入力!X19="",入力!W19,IF(入力!W19&gt;入力!X19,入力!W19,入力!X19)))</f>
        <v/>
      </c>
      <c r="U99" s="258" t="str">
        <f>IF(入力!Y19="", IF(入力!W19="",IF(入力!X19="","",入力!X19-入力!Q19),IF(入力!X19="",入力!W19-入力!Q19,IF(入力!W19&gt;入力!X19,入力!W19-入力!Q19,入力!X19-入力!Q19))),入力!Y19)</f>
        <v/>
      </c>
      <c r="V99" s="258" t="str">
        <f>IF(入力!Z19="",IF(入力!AA19="","",入力!AA19),IF(入力!AA19="",入力!Z19,IF(入力!Z19&gt;入力!AA19,入力!Z19,入力!AA19)))</f>
        <v/>
      </c>
      <c r="W99" s="258" t="str">
        <f>IF(入力!AB19="", IF(入力!Z19="",IF(入力!AA19="","",入力!AA19-入力!Q19),IF(入力!AA19="",入力!Z19-入力!Q19,IF(入力!Z19&gt;入力!AA19,入力!Z19-入力!Q19,入力!AA19-入力!Q19))),入力!AB19)</f>
        <v/>
      </c>
      <c r="X99" s="258" t="str">
        <f>IF(入力!AC19="",IF(入力!AD19="","",入力!AD19),IF(入力!AD19="",入力!AC19,IF(入力!AC19&gt;入力!AD19,入力!AC19,入力!AD19)))</f>
        <v/>
      </c>
      <c r="Y99" s="258" t="str">
        <f>IF(入力!AE19="", IF(入力!AC19="",IF(入力!AD19="","",入力!AD19-入力!Q19),IF(入力!AD19="",入力!AC19-入力!Q19,IF(入力!AC19&gt;入力!AD19,入力!AC19-入力!Q19,入力!AD19-入力!Q19))),入力!AE19)</f>
        <v/>
      </c>
      <c r="Z99" s="258" t="str">
        <f>IF(入力!AF19="",IF(入力!AG19="","",入力!AG19),IF(入力!AG19="",入力!AF19,IF(入力!AF19&gt;入力!AG19,入力!AF19,入力!AG19)))</f>
        <v/>
      </c>
      <c r="AA99" s="258" t="str">
        <f>IF(入力!AH19="", IF(入力!AF19="",IF(入力!AG19="","",入力!AG19-入力!Q19),IF(入力!AG19="",入力!AF19-入力!Q19,IF(入力!AF19&gt;入力!AG19,入力!AF19-入力!Q19,入力!AG19-入力!Q19))),入力!AH19)</f>
        <v/>
      </c>
      <c r="AB99" s="126" t="str">
        <f>IF(入力!AI19="",IF(入力!AJ19="","",入力!AJ19),IF(入力!AJ19="",入力!AI19,IF(入力!AI19&gt;入力!AJ19,入力!AI19,入力!AJ19)))</f>
        <v/>
      </c>
      <c r="AC99" s="256" t="str">
        <f>IF(入力!AK19="",IF(入力!AL19="","",入力!AL19),IF(入力!AL19="",入力!AK19,IF(入力!AK19&gt;入力!AL19,入力!AK19,入力!AL19)))</f>
        <v/>
      </c>
      <c r="AD99" s="255" t="str">
        <f>IF(入力!AM19="","",入力!AM19)</f>
        <v/>
      </c>
      <c r="AE99" s="159" t="str">
        <f>IF(入力!AN19="","",入力!AN19)</f>
        <v/>
      </c>
      <c r="AF99" s="255" t="str">
        <f>IF(入力!AO19="","",入力!AO19)</f>
        <v/>
      </c>
      <c r="AG99" s="164" t="str">
        <f>IF(入力!AP19="","",入力!AP19)</f>
        <v/>
      </c>
      <c r="AH99" s="158" t="str">
        <f>IF(入力!AQ19="","",入力!AQ19)</f>
        <v/>
      </c>
      <c r="AI99" s="80" t="str">
        <f>IF(入力!AR19="","",入力!AR19)</f>
        <v/>
      </c>
      <c r="AJ99" s="346" t="str">
        <f>IF(入力!AS19="","",入力!AS19)</f>
        <v/>
      </c>
      <c r="AK99" s="159" t="str">
        <f>IF(入力!AT19="","",入力!AT19)</f>
        <v/>
      </c>
      <c r="AL99" s="262" t="str">
        <f>IF(入力!AU19="",IF(入力!AV19="","",入力!AV19),IF(入力!AV19="",入力!AU19,IF(入力!AU19&gt;入力!AV19,入力!AU19,入力!AV19)))</f>
        <v/>
      </c>
      <c r="AM99" s="347" t="str">
        <f>IF(入力!AW19="",IF(入力!AX19="","",入力!AX19),IF(入力!AX19="",入力!AW19,IF(入力!AW19&gt;入力!AX19,入力!AW19,入力!AX19)))</f>
        <v/>
      </c>
      <c r="AN99" s="204" t="str">
        <f>IF(入力!K19="","", IF(入力!AC19="","", IF(入力!Z19="","", K99/243*((X99-243)+(V99-243)))))</f>
        <v/>
      </c>
    </row>
    <row r="100" spans="1:40">
      <c r="A100" s="95">
        <f>IF(入力!A20="","",入力!A20)</f>
        <v>7</v>
      </c>
      <c r="B100" s="189" t="str">
        <f>IF(入力!B20="","",入力!B20)</f>
        <v/>
      </c>
      <c r="C100" s="189" t="str">
        <f>IF(入力!C20="","",入力!C20)</f>
        <v/>
      </c>
      <c r="D100" s="252" t="str">
        <f>IF(入力!D20="","",入力!D20)</f>
        <v/>
      </c>
      <c r="E100" s="400" t="str">
        <f>IF(入力!E20="", IF(D100="","",DATEDIF(D100,入力!$C$3,"Y")),入力!E20)</f>
        <v/>
      </c>
      <c r="F100" s="345" t="str">
        <f>IF(入力!F20="","",入力!F20)</f>
        <v/>
      </c>
      <c r="G100" s="189" t="str">
        <f>IF(入力!G20="","",入力!G20)</f>
        <v/>
      </c>
      <c r="H100" s="189" t="str">
        <f>IF(入力!H20="","",入力!H20)</f>
        <v/>
      </c>
      <c r="I100" s="345" t="str">
        <f>IF(入力!I20="","",入力!I20)</f>
        <v/>
      </c>
      <c r="J100" s="159" t="str">
        <f>IF(入力!J20="","",入力!J20)</f>
        <v/>
      </c>
      <c r="K100" s="161" t="str">
        <f>IF(入力!K20="","",入力!K20)</f>
        <v/>
      </c>
      <c r="L100" s="79" t="str">
        <f>IF(入力!L20="","",入力!L20)</f>
        <v/>
      </c>
      <c r="M100" s="214" t="str">
        <f>IF(OR(入力!M20="",入力!N20=""),"",((4.57/(1.0868-0.00133*(入力!M20+入力!N20))-4.142)*100))</f>
        <v/>
      </c>
      <c r="N100" s="79" t="str">
        <f>IF(OR(入力!L20="",入力!M20="",入力!N20=""),"",(入力!L20-(入力!L20*(4.57/(1.0868-0.00133*(入力!M20+入力!N20))-4.142)*100)/100))</f>
        <v/>
      </c>
      <c r="O100" s="79" t="str">
        <f>IF(入力!P20="", IF(入力!K20="","",入力!L20/POWER(入力!K20/100,2)),入力!P20)</f>
        <v/>
      </c>
      <c r="P100" s="79" t="str">
        <f>IF(入力!Q20="","",入力!Q20)</f>
        <v/>
      </c>
      <c r="Q100" s="194" t="str">
        <f>IF(入力!R20="","",入力!R20)</f>
        <v/>
      </c>
      <c r="R100" s="256" t="str">
        <f xml:space="preserve"> IF(入力!S20="",IF(入力!T20="","",入力!T20),IF(入力!T20="",入力!S20,IF(入力!S20&gt;入力!T20,入力!T20,入力!S20)))</f>
        <v/>
      </c>
      <c r="S100" s="481" t="str">
        <f>IF(入力!U20="",IF(入力!V20="","",入力!V20),IF(入力!V20="",入力!U20,IF(入力!U20&gt;入力!V20,入力!V20,入力!U20)))</f>
        <v/>
      </c>
      <c r="T100" s="250" t="str">
        <f>IF(入力!W20="",IF(入力!X20="","",入力!X20),IF(入力!X20="",入力!W20,IF(入力!W20&gt;入力!X20,入力!W20,入力!X20)))</f>
        <v/>
      </c>
      <c r="U100" s="258" t="str">
        <f>IF(入力!Y20="", IF(入力!W20="",IF(入力!X20="","",入力!X20-入力!Q20),IF(入力!X20="",入力!W20-入力!Q20,IF(入力!W20&gt;入力!X20,入力!W20-入力!Q20,入力!X20-入力!Q20))),入力!Y20)</f>
        <v/>
      </c>
      <c r="V100" s="258" t="str">
        <f>IF(入力!Z20="",IF(入力!AA20="","",入力!AA20),IF(入力!AA20="",入力!Z20,IF(入力!Z20&gt;入力!AA20,入力!Z20,入力!AA20)))</f>
        <v/>
      </c>
      <c r="W100" s="258" t="str">
        <f>IF(入力!AB20="", IF(入力!Z20="",IF(入力!AA20="","",入力!AA20-入力!Q20),IF(入力!AA20="",入力!Z20-入力!Q20,IF(入力!Z20&gt;入力!AA20,入力!Z20-入力!Q20,入力!AA20-入力!Q20))),入力!AB20)</f>
        <v/>
      </c>
      <c r="X100" s="258" t="str">
        <f>IF(入力!AC20="",IF(入力!AD20="","",入力!AD20),IF(入力!AD20="",入力!AC20,IF(入力!AC20&gt;入力!AD20,入力!AC20,入力!AD20)))</f>
        <v/>
      </c>
      <c r="Y100" s="258" t="str">
        <f>IF(入力!AE20="", IF(入力!AC20="",IF(入力!AD20="","",入力!AD20-入力!Q20),IF(入力!AD20="",入力!AC20-入力!Q20,IF(入力!AC20&gt;入力!AD20,入力!AC20-入力!Q20,入力!AD20-入力!Q20))),入力!AE20)</f>
        <v/>
      </c>
      <c r="Z100" s="258" t="str">
        <f>IF(入力!AF20="",IF(入力!AG20="","",入力!AG20),IF(入力!AG20="",入力!AF20,IF(入力!AF20&gt;入力!AG20,入力!AF20,入力!AG20)))</f>
        <v/>
      </c>
      <c r="AA100" s="258" t="str">
        <f>IF(入力!AH20="", IF(入力!AF20="",IF(入力!AG20="","",入力!AG20-入力!Q20),IF(入力!AG20="",入力!AF20-入力!Q20,IF(入力!AF20&gt;入力!AG20,入力!AF20-入力!Q20,入力!AG20-入力!Q20))),入力!AH20)</f>
        <v/>
      </c>
      <c r="AB100" s="126" t="str">
        <f>IF(入力!AI20="",IF(入力!AJ20="","",入力!AJ20),IF(入力!AJ20="",入力!AI20,IF(入力!AI20&gt;入力!AJ20,入力!AI20,入力!AJ20)))</f>
        <v/>
      </c>
      <c r="AC100" s="256" t="str">
        <f>IF(入力!AK20="",IF(入力!AL20="","",入力!AL20),IF(入力!AL20="",入力!AK20,IF(入力!AK20&gt;入力!AL20,入力!AK20,入力!AL20)))</f>
        <v/>
      </c>
      <c r="AD100" s="255" t="str">
        <f>IF(入力!AM20="","",入力!AM20)</f>
        <v/>
      </c>
      <c r="AE100" s="159" t="str">
        <f>IF(入力!AN20="","",入力!AN20)</f>
        <v/>
      </c>
      <c r="AF100" s="255" t="str">
        <f>IF(入力!AO20="","",入力!AO20)</f>
        <v/>
      </c>
      <c r="AG100" s="164" t="str">
        <f>IF(入力!AP20="","",入力!AP20)</f>
        <v/>
      </c>
      <c r="AH100" s="158" t="str">
        <f>IF(入力!AQ20="","",入力!AQ20)</f>
        <v/>
      </c>
      <c r="AI100" s="80" t="str">
        <f>IF(入力!AR20="","",入力!AR20)</f>
        <v/>
      </c>
      <c r="AJ100" s="346" t="str">
        <f>IF(入力!AS20="","",入力!AS20)</f>
        <v/>
      </c>
      <c r="AK100" s="159" t="str">
        <f>IF(入力!AT20="","",入力!AT20)</f>
        <v/>
      </c>
      <c r="AL100" s="262" t="str">
        <f>IF(入力!AU20="",IF(入力!AV20="","",入力!AV20),IF(入力!AV20="",入力!AU20,IF(入力!AU20&gt;入力!AV20,入力!AU20,入力!AV20)))</f>
        <v/>
      </c>
      <c r="AM100" s="347" t="str">
        <f>IF(入力!AW20="",IF(入力!AX20="","",入力!AX20),IF(入力!AX20="",入力!AW20,IF(入力!AW20&gt;入力!AX20,入力!AW20,入力!AX20)))</f>
        <v/>
      </c>
      <c r="AN100" s="204" t="str">
        <f>IF(入力!K20="","", IF(入力!AC20="","", IF(入力!Z20="","", K100/243*((X100-243)+(V100-243)))))</f>
        <v/>
      </c>
    </row>
    <row r="101" spans="1:40">
      <c r="A101" s="95">
        <f>IF(入力!A21="","",入力!A21)</f>
        <v>8</v>
      </c>
      <c r="B101" s="189" t="str">
        <f>IF(入力!B21="","",入力!B21)</f>
        <v/>
      </c>
      <c r="C101" s="189" t="str">
        <f>IF(入力!C21="","",入力!C21)</f>
        <v/>
      </c>
      <c r="D101" s="252" t="str">
        <f>IF(入力!D21="","",入力!D21)</f>
        <v/>
      </c>
      <c r="E101" s="400" t="str">
        <f>IF(入力!E21="", IF(D101="","",DATEDIF(D101,入力!$C$3,"Y")),入力!E21)</f>
        <v/>
      </c>
      <c r="F101" s="345" t="str">
        <f>IF(入力!F21="","",入力!F21)</f>
        <v/>
      </c>
      <c r="G101" s="189" t="str">
        <f>IF(入力!G21="","",入力!G21)</f>
        <v/>
      </c>
      <c r="H101" s="189" t="str">
        <f>IF(入力!H21="","",入力!H21)</f>
        <v/>
      </c>
      <c r="I101" s="345" t="str">
        <f>IF(入力!I21="","",入力!I21)</f>
        <v/>
      </c>
      <c r="J101" s="159" t="str">
        <f>IF(入力!J21="","",入力!J21)</f>
        <v/>
      </c>
      <c r="K101" s="161" t="str">
        <f>IF(入力!K21="","",入力!K21)</f>
        <v/>
      </c>
      <c r="L101" s="79" t="str">
        <f>IF(入力!L21="","",入力!L21)</f>
        <v/>
      </c>
      <c r="M101" s="214" t="str">
        <f>IF(OR(入力!M21="",入力!N21=""),"",((4.57/(1.0868-0.00133*(入力!M21+入力!N21))-4.142)*100))</f>
        <v/>
      </c>
      <c r="N101" s="79" t="str">
        <f>IF(OR(入力!L21="",入力!M21="",入力!N21=""),"",(入力!L21-(入力!L21*(4.57/(1.0868-0.00133*(入力!M21+入力!N21))-4.142)*100)/100))</f>
        <v/>
      </c>
      <c r="O101" s="79" t="str">
        <f>IF(入力!P21="", IF(入力!K21="","",入力!L21/POWER(入力!K21/100,2)),入力!P21)</f>
        <v/>
      </c>
      <c r="P101" s="79" t="str">
        <f>IF(入力!Q21="","",入力!Q21)</f>
        <v/>
      </c>
      <c r="Q101" s="194" t="str">
        <f>IF(入力!R21="","",入力!R21)</f>
        <v/>
      </c>
      <c r="R101" s="256" t="str">
        <f xml:space="preserve"> IF(入力!S21="",IF(入力!T21="","",入力!T21),IF(入力!T21="",入力!S21,IF(入力!S21&gt;入力!T21,入力!T21,入力!S21)))</f>
        <v/>
      </c>
      <c r="S101" s="481" t="str">
        <f>IF(入力!U21="",IF(入力!V21="","",入力!V21),IF(入力!V21="",入力!U21,IF(入力!U21&gt;入力!V21,入力!V21,入力!U21)))</f>
        <v/>
      </c>
      <c r="T101" s="250" t="str">
        <f>IF(入力!W21="",IF(入力!X21="","",入力!X21),IF(入力!X21="",入力!W21,IF(入力!W21&gt;入力!X21,入力!W21,入力!X21)))</f>
        <v/>
      </c>
      <c r="U101" s="258" t="str">
        <f>IF(入力!Y21="", IF(入力!W21="",IF(入力!X21="","",入力!X21-入力!Q21),IF(入力!X21="",入力!W21-入力!Q21,IF(入力!W21&gt;入力!X21,入力!W21-入力!Q21,入力!X21-入力!Q21))),入力!Y21)</f>
        <v/>
      </c>
      <c r="V101" s="258" t="str">
        <f>IF(入力!Z21="",IF(入力!AA21="","",入力!AA21),IF(入力!AA21="",入力!Z21,IF(入力!Z21&gt;入力!AA21,入力!Z21,入力!AA21)))</f>
        <v/>
      </c>
      <c r="W101" s="258" t="str">
        <f>IF(入力!AB21="", IF(入力!Z21="",IF(入力!AA21="","",入力!AA21-入力!Q21),IF(入力!AA21="",入力!Z21-入力!Q21,IF(入力!Z21&gt;入力!AA21,入力!Z21-入力!Q21,入力!AA21-入力!Q21))),入力!AB21)</f>
        <v/>
      </c>
      <c r="X101" s="258" t="str">
        <f>IF(入力!AC21="",IF(入力!AD21="","",入力!AD21),IF(入力!AD21="",入力!AC21,IF(入力!AC21&gt;入力!AD21,入力!AC21,入力!AD21)))</f>
        <v/>
      </c>
      <c r="Y101" s="258" t="str">
        <f>IF(入力!AE21="", IF(入力!AC21="",IF(入力!AD21="","",入力!AD21-入力!Q21),IF(入力!AD21="",入力!AC21-入力!Q21,IF(入力!AC21&gt;入力!AD21,入力!AC21-入力!Q21,入力!AD21-入力!Q21))),入力!AE21)</f>
        <v/>
      </c>
      <c r="Z101" s="258" t="str">
        <f>IF(入力!AF21="",IF(入力!AG21="","",入力!AG21),IF(入力!AG21="",入力!AF21,IF(入力!AF21&gt;入力!AG21,入力!AF21,入力!AG21)))</f>
        <v/>
      </c>
      <c r="AA101" s="258" t="str">
        <f>IF(入力!AH21="", IF(入力!AF21="",IF(入力!AG21="","",入力!AG21-入力!Q21),IF(入力!AG21="",入力!AF21-入力!Q21,IF(入力!AF21&gt;入力!AG21,入力!AF21-入力!Q21,入力!AG21-入力!Q21))),入力!AH21)</f>
        <v/>
      </c>
      <c r="AB101" s="126" t="str">
        <f>IF(入力!AI21="",IF(入力!AJ21="","",入力!AJ21),IF(入力!AJ21="",入力!AI21,IF(入力!AI21&gt;入力!AJ21,入力!AI21,入力!AJ21)))</f>
        <v/>
      </c>
      <c r="AC101" s="256" t="str">
        <f>IF(入力!AK21="",IF(入力!AL21="","",入力!AL21),IF(入力!AL21="",入力!AK21,IF(入力!AK21&gt;入力!AL21,入力!AK21,入力!AL21)))</f>
        <v/>
      </c>
      <c r="AD101" s="255" t="str">
        <f>IF(入力!AM21="","",入力!AM21)</f>
        <v/>
      </c>
      <c r="AE101" s="159" t="str">
        <f>IF(入力!AN21="","",入力!AN21)</f>
        <v/>
      </c>
      <c r="AF101" s="255" t="str">
        <f>IF(入力!AO21="","",入力!AO21)</f>
        <v/>
      </c>
      <c r="AG101" s="164" t="str">
        <f>IF(入力!AP21="","",入力!AP21)</f>
        <v/>
      </c>
      <c r="AH101" s="158" t="str">
        <f>IF(入力!AQ21="","",入力!AQ21)</f>
        <v/>
      </c>
      <c r="AI101" s="80" t="str">
        <f>IF(入力!AR21="","",入力!AR21)</f>
        <v/>
      </c>
      <c r="AJ101" s="346" t="str">
        <f>IF(入力!AS21="","",入力!AS21)</f>
        <v/>
      </c>
      <c r="AK101" s="159" t="str">
        <f>IF(入力!AT21="","",入力!AT21)</f>
        <v/>
      </c>
      <c r="AL101" s="262" t="str">
        <f>IF(入力!AU21="",IF(入力!AV21="","",入力!AV21),IF(入力!AV21="",入力!AU21,IF(入力!AU21&gt;入力!AV21,入力!AU21,入力!AV21)))</f>
        <v/>
      </c>
      <c r="AM101" s="347" t="str">
        <f>IF(入力!AW21="",IF(入力!AX21="","",入力!AX21),IF(入力!AX21="",入力!AW21,IF(入力!AW21&gt;入力!AX21,入力!AW21,入力!AX21)))</f>
        <v/>
      </c>
      <c r="AN101" s="204" t="str">
        <f>IF(入力!K21="","", IF(入力!AC21="","", IF(入力!Z21="","", K101/243*((X101-243)+(V101-243)))))</f>
        <v/>
      </c>
    </row>
    <row r="102" spans="1:40">
      <c r="A102" s="95">
        <f>IF(入力!A22="","",入力!A22)</f>
        <v>9</v>
      </c>
      <c r="B102" s="189" t="str">
        <f>IF(入力!B22="","",入力!B22)</f>
        <v/>
      </c>
      <c r="C102" s="189" t="str">
        <f>IF(入力!C22="","",入力!C22)</f>
        <v/>
      </c>
      <c r="D102" s="252" t="str">
        <f>IF(入力!D22="","",入力!D22)</f>
        <v/>
      </c>
      <c r="E102" s="400" t="str">
        <f>IF(入力!E22="", IF(D102="","",DATEDIF(D102,入力!$C$3,"Y")),入力!E22)</f>
        <v/>
      </c>
      <c r="F102" s="345" t="str">
        <f>IF(入力!F22="","",入力!F22)</f>
        <v/>
      </c>
      <c r="G102" s="189" t="str">
        <f>IF(入力!G22="","",入力!G22)</f>
        <v/>
      </c>
      <c r="H102" s="189" t="str">
        <f>IF(入力!H22="","",入力!H22)</f>
        <v/>
      </c>
      <c r="I102" s="345" t="str">
        <f>IF(入力!I22="","",入力!I22)</f>
        <v/>
      </c>
      <c r="J102" s="159" t="str">
        <f>IF(入力!J22="","",入力!J22)</f>
        <v/>
      </c>
      <c r="K102" s="161" t="str">
        <f>IF(入力!K22="","",入力!K22)</f>
        <v/>
      </c>
      <c r="L102" s="79" t="str">
        <f>IF(入力!L22="","",入力!L22)</f>
        <v/>
      </c>
      <c r="M102" s="214" t="str">
        <f>IF(OR(入力!M22="",入力!N22=""),"",((4.57/(1.0868-0.00133*(入力!M22+入力!N22))-4.142)*100))</f>
        <v/>
      </c>
      <c r="N102" s="79" t="str">
        <f>IF(OR(入力!L22="",入力!M22="",入力!N22=""),"",(入力!L22-(入力!L22*(4.57/(1.0868-0.00133*(入力!M22+入力!N22))-4.142)*100)/100))</f>
        <v/>
      </c>
      <c r="O102" s="79" t="str">
        <f>IF(入力!P22="", IF(入力!K22="","",入力!L22/POWER(入力!K22/100,2)),入力!P22)</f>
        <v/>
      </c>
      <c r="P102" s="79" t="str">
        <f>IF(入力!Q22="","",入力!Q22)</f>
        <v/>
      </c>
      <c r="Q102" s="194" t="str">
        <f>IF(入力!R22="","",入力!R22)</f>
        <v/>
      </c>
      <c r="R102" s="256" t="str">
        <f xml:space="preserve"> IF(入力!S22="",IF(入力!T22="","",入力!T22),IF(入力!T22="",入力!S22,IF(入力!S22&gt;入力!T22,入力!T22,入力!S22)))</f>
        <v/>
      </c>
      <c r="S102" s="481" t="str">
        <f>IF(入力!U22="",IF(入力!V22="","",入力!V22),IF(入力!V22="",入力!U22,IF(入力!U22&gt;入力!V22,入力!V22,入力!U22)))</f>
        <v/>
      </c>
      <c r="T102" s="250" t="str">
        <f>IF(入力!W22="",IF(入力!X22="","",入力!X22),IF(入力!X22="",入力!W22,IF(入力!W22&gt;入力!X22,入力!W22,入力!X22)))</f>
        <v/>
      </c>
      <c r="U102" s="258" t="str">
        <f>IF(入力!Y22="", IF(入力!W22="",IF(入力!X22="","",入力!X22-入力!Q22),IF(入力!X22="",入力!W22-入力!Q22,IF(入力!W22&gt;入力!X22,入力!W22-入力!Q22,入力!X22-入力!Q22))),入力!Y22)</f>
        <v/>
      </c>
      <c r="V102" s="258" t="str">
        <f>IF(入力!Z22="",IF(入力!AA22="","",入力!AA22),IF(入力!AA22="",入力!Z22,IF(入力!Z22&gt;入力!AA22,入力!Z22,入力!AA22)))</f>
        <v/>
      </c>
      <c r="W102" s="258" t="str">
        <f>IF(入力!AB22="", IF(入力!Z22="",IF(入力!AA22="","",入力!AA22-入力!Q22),IF(入力!AA22="",入力!Z22-入力!Q22,IF(入力!Z22&gt;入力!AA22,入力!Z22-入力!Q22,入力!AA22-入力!Q22))),入力!AB22)</f>
        <v/>
      </c>
      <c r="X102" s="258" t="str">
        <f>IF(入力!AC22="",IF(入力!AD22="","",入力!AD22),IF(入力!AD22="",入力!AC22,IF(入力!AC22&gt;入力!AD22,入力!AC22,入力!AD22)))</f>
        <v/>
      </c>
      <c r="Y102" s="258" t="str">
        <f>IF(入力!AE22="", IF(入力!AC22="",IF(入力!AD22="","",入力!AD22-入力!Q22),IF(入力!AD22="",入力!AC22-入力!Q22,IF(入力!AC22&gt;入力!AD22,入力!AC22-入力!Q22,入力!AD22-入力!Q22))),入力!AE22)</f>
        <v/>
      </c>
      <c r="Z102" s="258" t="str">
        <f>IF(入力!AF22="",IF(入力!AG22="","",入力!AG22),IF(入力!AG22="",入力!AF22,IF(入力!AF22&gt;入力!AG22,入力!AF22,入力!AG22)))</f>
        <v/>
      </c>
      <c r="AA102" s="258" t="str">
        <f>IF(入力!AH22="", IF(入力!AF22="",IF(入力!AG22="","",入力!AG22-入力!Q22),IF(入力!AG22="",入力!AF22-入力!Q22,IF(入力!AF22&gt;入力!AG22,入力!AF22-入力!Q22,入力!AG22-入力!Q22))),入力!AH22)</f>
        <v/>
      </c>
      <c r="AB102" s="126" t="str">
        <f>IF(入力!AI22="",IF(入力!AJ22="","",入力!AJ22),IF(入力!AJ22="",入力!AI22,IF(入力!AI22&gt;入力!AJ22,入力!AI22,入力!AJ22)))</f>
        <v/>
      </c>
      <c r="AC102" s="256" t="str">
        <f>IF(入力!AK22="",IF(入力!AL22="","",入力!AL22),IF(入力!AL22="",入力!AK22,IF(入力!AK22&gt;入力!AL22,入力!AK22,入力!AL22)))</f>
        <v/>
      </c>
      <c r="AD102" s="255" t="str">
        <f>IF(入力!AM22="","",入力!AM22)</f>
        <v/>
      </c>
      <c r="AE102" s="159" t="str">
        <f>IF(入力!AN22="","",入力!AN22)</f>
        <v/>
      </c>
      <c r="AF102" s="255" t="str">
        <f>IF(入力!AO22="","",入力!AO22)</f>
        <v/>
      </c>
      <c r="AG102" s="164" t="str">
        <f>IF(入力!AP22="","",入力!AP22)</f>
        <v/>
      </c>
      <c r="AH102" s="158" t="str">
        <f>IF(入力!AQ22="","",入力!AQ22)</f>
        <v/>
      </c>
      <c r="AI102" s="80" t="str">
        <f>IF(入力!AR22="","",入力!AR22)</f>
        <v/>
      </c>
      <c r="AJ102" s="346" t="str">
        <f>IF(入力!AS22="","",入力!AS22)</f>
        <v/>
      </c>
      <c r="AK102" s="159" t="str">
        <f>IF(入力!AT22="","",入力!AT22)</f>
        <v/>
      </c>
      <c r="AL102" s="262" t="str">
        <f>IF(入力!AU22="",IF(入力!AV22="","",入力!AV22),IF(入力!AV22="",入力!AU22,IF(入力!AU22&gt;入力!AV22,入力!AU22,入力!AV22)))</f>
        <v/>
      </c>
      <c r="AM102" s="347" t="str">
        <f>IF(入力!AW22="",IF(入力!AX22="","",入力!AX22),IF(入力!AX22="",入力!AW22,IF(入力!AW22&gt;入力!AX22,入力!AW22,入力!AX22)))</f>
        <v/>
      </c>
      <c r="AN102" s="204" t="str">
        <f>IF(入力!K22="","", IF(入力!AC22="","", IF(入力!Z22="","", K102/243*((X102-243)+(V102-243)))))</f>
        <v/>
      </c>
    </row>
    <row r="103" spans="1:40">
      <c r="A103" s="95">
        <f>IF(入力!A23="","",入力!A23)</f>
        <v>10</v>
      </c>
      <c r="B103" s="189" t="str">
        <f>IF(入力!B23="","",入力!B23)</f>
        <v/>
      </c>
      <c r="C103" s="189" t="str">
        <f>IF(入力!C23="","",入力!C23)</f>
        <v/>
      </c>
      <c r="D103" s="252" t="str">
        <f>IF(入力!D23="","",入力!D23)</f>
        <v/>
      </c>
      <c r="E103" s="400" t="str">
        <f>IF(入力!E23="", IF(D103="","",DATEDIF(D103,入力!$C$3,"Y")),入力!E23)</f>
        <v/>
      </c>
      <c r="F103" s="345" t="str">
        <f>IF(入力!F23="","",入力!F23)</f>
        <v/>
      </c>
      <c r="G103" s="189" t="str">
        <f>IF(入力!G23="","",入力!G23)</f>
        <v/>
      </c>
      <c r="H103" s="189" t="str">
        <f>IF(入力!H23="","",入力!H23)</f>
        <v/>
      </c>
      <c r="I103" s="345" t="str">
        <f>IF(入力!I23="","",入力!I23)</f>
        <v/>
      </c>
      <c r="J103" s="159" t="str">
        <f>IF(入力!J23="","",入力!J23)</f>
        <v/>
      </c>
      <c r="K103" s="161" t="str">
        <f>IF(入力!K23="","",入力!K23)</f>
        <v/>
      </c>
      <c r="L103" s="79" t="str">
        <f>IF(入力!L23="","",入力!L23)</f>
        <v/>
      </c>
      <c r="M103" s="214" t="str">
        <f>IF(OR(入力!M23="",入力!N23=""),"",((4.57/(1.0868-0.00133*(入力!M23+入力!N23))-4.142)*100))</f>
        <v/>
      </c>
      <c r="N103" s="79" t="str">
        <f>IF(OR(入力!L23="",入力!M23="",入力!N23=""),"",(入力!L23-(入力!L23*(4.57/(1.0868-0.00133*(入力!M23+入力!N23))-4.142)*100)/100))</f>
        <v/>
      </c>
      <c r="O103" s="79" t="str">
        <f>IF(入力!P23="", IF(入力!K23="","",入力!L23/POWER(入力!K23/100,2)),入力!P23)</f>
        <v/>
      </c>
      <c r="P103" s="79" t="str">
        <f>IF(入力!Q23="","",入力!Q23)</f>
        <v/>
      </c>
      <c r="Q103" s="194" t="str">
        <f>IF(入力!R23="","",入力!R23)</f>
        <v/>
      </c>
      <c r="R103" s="256" t="str">
        <f xml:space="preserve"> IF(入力!S23="",IF(入力!T23="","",入力!T23),IF(入力!T23="",入力!S23,IF(入力!S23&gt;入力!T23,入力!T23,入力!S23)))</f>
        <v/>
      </c>
      <c r="S103" s="481" t="str">
        <f>IF(入力!U23="",IF(入力!V23="","",入力!V23),IF(入力!V23="",入力!U23,IF(入力!U23&gt;入力!V23,入力!V23,入力!U23)))</f>
        <v/>
      </c>
      <c r="T103" s="250" t="str">
        <f>IF(入力!W23="",IF(入力!X23="","",入力!X23),IF(入力!X23="",入力!W23,IF(入力!W23&gt;入力!X23,入力!W23,入力!X23)))</f>
        <v/>
      </c>
      <c r="U103" s="258" t="str">
        <f>IF(入力!Y23="", IF(入力!W23="",IF(入力!X23="","",入力!X23-入力!Q23),IF(入力!X23="",入力!W23-入力!Q23,IF(入力!W23&gt;入力!X23,入力!W23-入力!Q23,入力!X23-入力!Q23))),入力!Y23)</f>
        <v/>
      </c>
      <c r="V103" s="258" t="str">
        <f>IF(入力!Z23="",IF(入力!AA23="","",入力!AA23),IF(入力!AA23="",入力!Z23,IF(入力!Z23&gt;入力!AA23,入力!Z23,入力!AA23)))</f>
        <v/>
      </c>
      <c r="W103" s="258" t="str">
        <f>IF(入力!AB23="", IF(入力!Z23="",IF(入力!AA23="","",入力!AA23-入力!Q23),IF(入力!AA23="",入力!Z23-入力!Q23,IF(入力!Z23&gt;入力!AA23,入力!Z23-入力!Q23,入力!AA23-入力!Q23))),入力!AB23)</f>
        <v/>
      </c>
      <c r="X103" s="258" t="str">
        <f>IF(入力!AC23="",IF(入力!AD23="","",入力!AD23),IF(入力!AD23="",入力!AC23,IF(入力!AC23&gt;入力!AD23,入力!AC23,入力!AD23)))</f>
        <v/>
      </c>
      <c r="Y103" s="258" t="str">
        <f>IF(入力!AE23="", IF(入力!AC23="",IF(入力!AD23="","",入力!AD23-入力!Q23),IF(入力!AD23="",入力!AC23-入力!Q23,IF(入力!AC23&gt;入力!AD23,入力!AC23-入力!Q23,入力!AD23-入力!Q23))),入力!AE23)</f>
        <v/>
      </c>
      <c r="Z103" s="258" t="str">
        <f>IF(入力!AF23="",IF(入力!AG23="","",入力!AG23),IF(入力!AG23="",入力!AF23,IF(入力!AF23&gt;入力!AG23,入力!AF23,入力!AG23)))</f>
        <v/>
      </c>
      <c r="AA103" s="258" t="str">
        <f>IF(入力!AH23="", IF(入力!AF23="",IF(入力!AG23="","",入力!AG23-入力!Q23),IF(入力!AG23="",入力!AF23-入力!Q23,IF(入力!AF23&gt;入力!AG23,入力!AF23-入力!Q23,入力!AG23-入力!Q23))),入力!AH23)</f>
        <v/>
      </c>
      <c r="AB103" s="126" t="str">
        <f>IF(入力!AI23="",IF(入力!AJ23="","",入力!AJ23),IF(入力!AJ23="",入力!AI23,IF(入力!AI23&gt;入力!AJ23,入力!AI23,入力!AJ23)))</f>
        <v/>
      </c>
      <c r="AC103" s="256" t="str">
        <f>IF(入力!AK23="",IF(入力!AL23="","",入力!AL23),IF(入力!AL23="",入力!AK23,IF(入力!AK23&gt;入力!AL23,入力!AK23,入力!AL23)))</f>
        <v/>
      </c>
      <c r="AD103" s="255" t="str">
        <f>IF(入力!AM23="","",入力!AM23)</f>
        <v/>
      </c>
      <c r="AE103" s="159" t="str">
        <f>IF(入力!AN23="","",入力!AN23)</f>
        <v/>
      </c>
      <c r="AF103" s="255" t="str">
        <f>IF(入力!AO23="","",入力!AO23)</f>
        <v/>
      </c>
      <c r="AG103" s="164" t="str">
        <f>IF(入力!AP23="","",入力!AP23)</f>
        <v/>
      </c>
      <c r="AH103" s="158" t="str">
        <f>IF(入力!AQ23="","",入力!AQ23)</f>
        <v/>
      </c>
      <c r="AI103" s="80" t="str">
        <f>IF(入力!AR23="","",入力!AR23)</f>
        <v/>
      </c>
      <c r="AJ103" s="346" t="str">
        <f>IF(入力!AS23="","",入力!AS23)</f>
        <v/>
      </c>
      <c r="AK103" s="159" t="str">
        <f>IF(入力!AT23="","",入力!AT23)</f>
        <v/>
      </c>
      <c r="AL103" s="262" t="str">
        <f>IF(入力!AU23="",IF(入力!AV23="","",入力!AV23),IF(入力!AV23="",入力!AU23,IF(入力!AU23&gt;入力!AV23,入力!AU23,入力!AV23)))</f>
        <v/>
      </c>
      <c r="AM103" s="347" t="str">
        <f>IF(入力!AW23="",IF(入力!AX23="","",入力!AX23),IF(入力!AX23="",入力!AW23,IF(入力!AW23&gt;入力!AX23,入力!AW23,入力!AX23)))</f>
        <v/>
      </c>
      <c r="AN103" s="204" t="str">
        <f>IF(入力!K23="","", IF(入力!AC23="","", IF(入力!Z23="","", K103/243*((X103-243)+(V103-243)))))</f>
        <v/>
      </c>
    </row>
    <row r="104" spans="1:40">
      <c r="A104" s="95">
        <f>IF(入力!A24="","",入力!A24)</f>
        <v>11</v>
      </c>
      <c r="B104" s="189" t="str">
        <f>IF(入力!B24="","",入力!B24)</f>
        <v/>
      </c>
      <c r="C104" s="189" t="str">
        <f>IF(入力!C24="","",入力!C24)</f>
        <v/>
      </c>
      <c r="D104" s="252" t="str">
        <f>IF(入力!D24="","",入力!D24)</f>
        <v/>
      </c>
      <c r="E104" s="400" t="str">
        <f>IF(入力!E24="", IF(D104="","",DATEDIF(D104,入力!$C$3,"Y")),入力!E24)</f>
        <v/>
      </c>
      <c r="F104" s="345" t="str">
        <f>IF(入力!F24="","",入力!F24)</f>
        <v/>
      </c>
      <c r="G104" s="189" t="str">
        <f>IF(入力!G24="","",入力!G24)</f>
        <v/>
      </c>
      <c r="H104" s="189" t="str">
        <f>IF(入力!H24="","",入力!H24)</f>
        <v/>
      </c>
      <c r="I104" s="345" t="str">
        <f>IF(入力!I24="","",入力!I24)</f>
        <v/>
      </c>
      <c r="J104" s="159" t="str">
        <f>IF(入力!J24="","",入力!J24)</f>
        <v/>
      </c>
      <c r="K104" s="161" t="str">
        <f>IF(入力!K24="","",入力!K24)</f>
        <v/>
      </c>
      <c r="L104" s="79" t="str">
        <f>IF(入力!L24="","",入力!L24)</f>
        <v/>
      </c>
      <c r="M104" s="214" t="str">
        <f>IF(OR(入力!M24="",入力!N24=""),"",((4.57/(1.0868-0.00133*(入力!M24+入力!N24))-4.142)*100))</f>
        <v/>
      </c>
      <c r="N104" s="79" t="str">
        <f>IF(OR(入力!L24="",入力!M24="",入力!N24=""),"",(入力!L24-(入力!L24*(4.57/(1.0868-0.00133*(入力!M24+入力!N24))-4.142)*100)/100))</f>
        <v/>
      </c>
      <c r="O104" s="79" t="str">
        <f>IF(入力!P24="", IF(入力!K24="","",入力!L24/POWER(入力!K24/100,2)),入力!P24)</f>
        <v/>
      </c>
      <c r="P104" s="79" t="str">
        <f>IF(入力!Q24="","",入力!Q24)</f>
        <v/>
      </c>
      <c r="Q104" s="194" t="str">
        <f>IF(入力!R24="","",入力!R24)</f>
        <v/>
      </c>
      <c r="R104" s="256" t="str">
        <f xml:space="preserve"> IF(入力!S24="",IF(入力!T24="","",入力!T24),IF(入力!T24="",入力!S24,IF(入力!S24&gt;入力!T24,入力!T24,入力!S24)))</f>
        <v/>
      </c>
      <c r="S104" s="481" t="str">
        <f>IF(入力!U24="",IF(入力!V24="","",入力!V24),IF(入力!V24="",入力!U24,IF(入力!U24&gt;入力!V24,入力!V24,入力!U24)))</f>
        <v/>
      </c>
      <c r="T104" s="250" t="str">
        <f>IF(入力!W24="",IF(入力!X24="","",入力!X24),IF(入力!X24="",入力!W24,IF(入力!W24&gt;入力!X24,入力!W24,入力!X24)))</f>
        <v/>
      </c>
      <c r="U104" s="258" t="str">
        <f>IF(入力!Y24="", IF(入力!W24="",IF(入力!X24="","",入力!X24-入力!Q24),IF(入力!X24="",入力!W24-入力!Q24,IF(入力!W24&gt;入力!X24,入力!W24-入力!Q24,入力!X24-入力!Q24))),入力!Y24)</f>
        <v/>
      </c>
      <c r="V104" s="258" t="str">
        <f>IF(入力!Z24="",IF(入力!AA24="","",入力!AA24),IF(入力!AA24="",入力!Z24,IF(入力!Z24&gt;入力!AA24,入力!Z24,入力!AA24)))</f>
        <v/>
      </c>
      <c r="W104" s="258" t="str">
        <f>IF(入力!AB24="", IF(入力!Z24="",IF(入力!AA24="","",入力!AA24-入力!Q24),IF(入力!AA24="",入力!Z24-入力!Q24,IF(入力!Z24&gt;入力!AA24,入力!Z24-入力!Q24,入力!AA24-入力!Q24))),入力!AB24)</f>
        <v/>
      </c>
      <c r="X104" s="258" t="str">
        <f>IF(入力!AC24="",IF(入力!AD24="","",入力!AD24),IF(入力!AD24="",入力!AC24,IF(入力!AC24&gt;入力!AD24,入力!AC24,入力!AD24)))</f>
        <v/>
      </c>
      <c r="Y104" s="258" t="str">
        <f>IF(入力!AE24="", IF(入力!AC24="",IF(入力!AD24="","",入力!AD24-入力!Q24),IF(入力!AD24="",入力!AC24-入力!Q24,IF(入力!AC24&gt;入力!AD24,入力!AC24-入力!Q24,入力!AD24-入力!Q24))),入力!AE24)</f>
        <v/>
      </c>
      <c r="Z104" s="258" t="str">
        <f>IF(入力!AF24="",IF(入力!AG24="","",入力!AG24),IF(入力!AG24="",入力!AF24,IF(入力!AF24&gt;入力!AG24,入力!AF24,入力!AG24)))</f>
        <v/>
      </c>
      <c r="AA104" s="258" t="str">
        <f>IF(入力!AH24="", IF(入力!AF24="",IF(入力!AG24="","",入力!AG24-入力!Q24),IF(入力!AG24="",入力!AF24-入力!Q24,IF(入力!AF24&gt;入力!AG24,入力!AF24-入力!Q24,入力!AG24-入力!Q24))),入力!AH24)</f>
        <v/>
      </c>
      <c r="AB104" s="126" t="str">
        <f>IF(入力!AI24="",IF(入力!AJ24="","",入力!AJ24),IF(入力!AJ24="",入力!AI24,IF(入力!AI24&gt;入力!AJ24,入力!AI24,入力!AJ24)))</f>
        <v/>
      </c>
      <c r="AC104" s="256" t="str">
        <f>IF(入力!AK24="",IF(入力!AL24="","",入力!AL24),IF(入力!AL24="",入力!AK24,IF(入力!AK24&gt;入力!AL24,入力!AK24,入力!AL24)))</f>
        <v/>
      </c>
      <c r="AD104" s="255" t="str">
        <f>IF(入力!AM24="","",入力!AM24)</f>
        <v/>
      </c>
      <c r="AE104" s="159" t="str">
        <f>IF(入力!AN24="","",入力!AN24)</f>
        <v/>
      </c>
      <c r="AF104" s="255" t="str">
        <f>IF(入力!AO24="","",入力!AO24)</f>
        <v/>
      </c>
      <c r="AG104" s="164" t="str">
        <f>IF(入力!AP24="","",入力!AP24)</f>
        <v/>
      </c>
      <c r="AH104" s="158" t="str">
        <f>IF(入力!AQ24="","",入力!AQ24)</f>
        <v/>
      </c>
      <c r="AI104" s="80" t="str">
        <f>IF(入力!AR24="","",入力!AR24)</f>
        <v/>
      </c>
      <c r="AJ104" s="346" t="str">
        <f>IF(入力!AS24="","",入力!AS24)</f>
        <v/>
      </c>
      <c r="AK104" s="159" t="str">
        <f>IF(入力!AT24="","",入力!AT24)</f>
        <v/>
      </c>
      <c r="AL104" s="262" t="str">
        <f>IF(入力!AU24="",IF(入力!AV24="","",入力!AV24),IF(入力!AV24="",入力!AU24,IF(入力!AU24&gt;入力!AV24,入力!AU24,入力!AV24)))</f>
        <v/>
      </c>
      <c r="AM104" s="347" t="str">
        <f>IF(入力!AW24="",IF(入力!AX24="","",入力!AX24),IF(入力!AX24="",入力!AW24,IF(入力!AW24&gt;入力!AX24,入力!AW24,入力!AX24)))</f>
        <v/>
      </c>
      <c r="AN104" s="204" t="str">
        <f>IF(入力!K24="","", IF(入力!AC24="","", IF(入力!Z24="","", K104/243*((X104-243)+(V104-243)))))</f>
        <v/>
      </c>
    </row>
    <row r="105" spans="1:40">
      <c r="A105" s="95">
        <f>IF(入力!A25="","",入力!A25)</f>
        <v>12</v>
      </c>
      <c r="B105" s="189" t="str">
        <f>IF(入力!B25="","",入力!B25)</f>
        <v/>
      </c>
      <c r="C105" s="189" t="str">
        <f>IF(入力!C25="","",入力!C25)</f>
        <v/>
      </c>
      <c r="D105" s="252" t="str">
        <f>IF(入力!D25="","",入力!D25)</f>
        <v/>
      </c>
      <c r="E105" s="400" t="str">
        <f>IF(入力!E25="", IF(D105="","",DATEDIF(D105,入力!$C$3,"Y")),入力!E25)</f>
        <v/>
      </c>
      <c r="F105" s="345" t="str">
        <f>IF(入力!F25="","",入力!F25)</f>
        <v/>
      </c>
      <c r="G105" s="189" t="str">
        <f>IF(入力!G25="","",入力!G25)</f>
        <v/>
      </c>
      <c r="H105" s="189" t="str">
        <f>IF(入力!H25="","",入力!H25)</f>
        <v/>
      </c>
      <c r="I105" s="345" t="str">
        <f>IF(入力!I25="","",入力!I25)</f>
        <v/>
      </c>
      <c r="J105" s="159" t="str">
        <f>IF(入力!J25="","",入力!J25)</f>
        <v/>
      </c>
      <c r="K105" s="161" t="str">
        <f>IF(入力!K25="","",入力!K25)</f>
        <v/>
      </c>
      <c r="L105" s="79" t="str">
        <f>IF(入力!L25="","",入力!L25)</f>
        <v/>
      </c>
      <c r="M105" s="214" t="str">
        <f>IF(OR(入力!M25="",入力!N25=""),"",((4.57/(1.0868-0.00133*(入力!M25+入力!N25))-4.142)*100))</f>
        <v/>
      </c>
      <c r="N105" s="79" t="str">
        <f>IF(OR(入力!L25="",入力!M25="",入力!N25=""),"",(入力!L25-(入力!L25*(4.57/(1.0868-0.00133*(入力!M25+入力!N25))-4.142)*100)/100))</f>
        <v/>
      </c>
      <c r="O105" s="79" t="str">
        <f>IF(入力!P25="", IF(入力!K25="","",入力!L25/POWER(入力!K25/100,2)),入力!P25)</f>
        <v/>
      </c>
      <c r="P105" s="79" t="str">
        <f>IF(入力!Q25="","",入力!Q25)</f>
        <v/>
      </c>
      <c r="Q105" s="194" t="str">
        <f>IF(入力!R25="","",入力!R25)</f>
        <v/>
      </c>
      <c r="R105" s="256" t="str">
        <f xml:space="preserve"> IF(入力!S25="",IF(入力!T25="","",入力!T25),IF(入力!T25="",入力!S25,IF(入力!S25&gt;入力!T25,入力!T25,入力!S25)))</f>
        <v/>
      </c>
      <c r="S105" s="481" t="str">
        <f>IF(入力!U25="",IF(入力!V25="","",入力!V25),IF(入力!V25="",入力!U25,IF(入力!U25&gt;入力!V25,入力!V25,入力!U25)))</f>
        <v/>
      </c>
      <c r="T105" s="250" t="str">
        <f>IF(入力!W25="",IF(入力!X25="","",入力!X25),IF(入力!X25="",入力!W25,IF(入力!W25&gt;入力!X25,入力!W25,入力!X25)))</f>
        <v/>
      </c>
      <c r="U105" s="258" t="str">
        <f>IF(入力!Y25="", IF(入力!W25="",IF(入力!X25="","",入力!X25-入力!Q25),IF(入力!X25="",入力!W25-入力!Q25,IF(入力!W25&gt;入力!X25,入力!W25-入力!Q25,入力!X25-入力!Q25))),入力!Y25)</f>
        <v/>
      </c>
      <c r="V105" s="258" t="str">
        <f>IF(入力!Z25="",IF(入力!AA25="","",入力!AA25),IF(入力!AA25="",入力!Z25,IF(入力!Z25&gt;入力!AA25,入力!Z25,入力!AA25)))</f>
        <v/>
      </c>
      <c r="W105" s="258" t="str">
        <f>IF(入力!AB25="", IF(入力!Z25="",IF(入力!AA25="","",入力!AA25-入力!Q25),IF(入力!AA25="",入力!Z25-入力!Q25,IF(入力!Z25&gt;入力!AA25,入力!Z25-入力!Q25,入力!AA25-入力!Q25))),入力!AB25)</f>
        <v/>
      </c>
      <c r="X105" s="258" t="str">
        <f>IF(入力!AC25="",IF(入力!AD25="","",入力!AD25),IF(入力!AD25="",入力!AC25,IF(入力!AC25&gt;入力!AD25,入力!AC25,入力!AD25)))</f>
        <v/>
      </c>
      <c r="Y105" s="258" t="str">
        <f>IF(入力!AE25="", IF(入力!AC25="",IF(入力!AD25="","",入力!AD25-入力!Q25),IF(入力!AD25="",入力!AC25-入力!Q25,IF(入力!AC25&gt;入力!AD25,入力!AC25-入力!Q25,入力!AD25-入力!Q25))),入力!AE25)</f>
        <v/>
      </c>
      <c r="Z105" s="258" t="str">
        <f>IF(入力!AF25="",IF(入力!AG25="","",入力!AG25),IF(入力!AG25="",入力!AF25,IF(入力!AF25&gt;入力!AG25,入力!AF25,入力!AG25)))</f>
        <v/>
      </c>
      <c r="AA105" s="258" t="str">
        <f>IF(入力!AH25="", IF(入力!AF25="",IF(入力!AG25="","",入力!AG25-入力!Q25),IF(入力!AG25="",入力!AF25-入力!Q25,IF(入力!AF25&gt;入力!AG25,入力!AF25-入力!Q25,入力!AG25-入力!Q25))),入力!AH25)</f>
        <v/>
      </c>
      <c r="AB105" s="126" t="str">
        <f>IF(入力!AI25="",IF(入力!AJ25="","",入力!AJ25),IF(入力!AJ25="",入力!AI25,IF(入力!AI25&gt;入力!AJ25,入力!AI25,入力!AJ25)))</f>
        <v/>
      </c>
      <c r="AC105" s="256" t="str">
        <f>IF(入力!AK25="",IF(入力!AL25="","",入力!AL25),IF(入力!AL25="",入力!AK25,IF(入力!AK25&gt;入力!AL25,入力!AK25,入力!AL25)))</f>
        <v/>
      </c>
      <c r="AD105" s="255" t="str">
        <f>IF(入力!AM25="","",入力!AM25)</f>
        <v/>
      </c>
      <c r="AE105" s="159" t="str">
        <f>IF(入力!AN25="","",入力!AN25)</f>
        <v/>
      </c>
      <c r="AF105" s="255" t="str">
        <f>IF(入力!AO25="","",入力!AO25)</f>
        <v/>
      </c>
      <c r="AG105" s="164" t="str">
        <f>IF(入力!AP25="","",入力!AP25)</f>
        <v/>
      </c>
      <c r="AH105" s="158" t="str">
        <f>IF(入力!AQ25="","",入力!AQ25)</f>
        <v/>
      </c>
      <c r="AI105" s="80" t="str">
        <f>IF(入力!AR25="","",入力!AR25)</f>
        <v/>
      </c>
      <c r="AJ105" s="346" t="str">
        <f>IF(入力!AS25="","",入力!AS25)</f>
        <v/>
      </c>
      <c r="AK105" s="159" t="str">
        <f>IF(入力!AT25="","",入力!AT25)</f>
        <v/>
      </c>
      <c r="AL105" s="262" t="str">
        <f>IF(入力!AU25="",IF(入力!AV25="","",入力!AV25),IF(入力!AV25="",入力!AU25,IF(入力!AU25&gt;入力!AV25,入力!AU25,入力!AV25)))</f>
        <v/>
      </c>
      <c r="AM105" s="347" t="str">
        <f>IF(入力!AW25="",IF(入力!AX25="","",入力!AX25),IF(入力!AX25="",入力!AW25,IF(入力!AW25&gt;入力!AX25,入力!AW25,入力!AX25)))</f>
        <v/>
      </c>
      <c r="AN105" s="204" t="str">
        <f>IF(入力!K25="","", IF(入力!AC25="","", IF(入力!Z25="","", K105/243*((X105-243)+(V105-243)))))</f>
        <v/>
      </c>
    </row>
    <row r="106" spans="1:40">
      <c r="A106" s="95">
        <f>IF(入力!A26="","",入力!A26)</f>
        <v>13</v>
      </c>
      <c r="B106" s="189" t="str">
        <f>IF(入力!B26="","",入力!B26)</f>
        <v/>
      </c>
      <c r="C106" s="189" t="str">
        <f>IF(入力!C26="","",入力!C26)</f>
        <v/>
      </c>
      <c r="D106" s="252" t="str">
        <f>IF(入力!D26="","",入力!D26)</f>
        <v/>
      </c>
      <c r="E106" s="400" t="str">
        <f>IF(入力!E26="", IF(D106="","",DATEDIF(D106,入力!$C$3,"Y")),入力!E26)</f>
        <v/>
      </c>
      <c r="F106" s="345" t="str">
        <f>IF(入力!F26="","",入力!F26)</f>
        <v/>
      </c>
      <c r="G106" s="189" t="str">
        <f>IF(入力!G26="","",入力!G26)</f>
        <v/>
      </c>
      <c r="H106" s="189" t="str">
        <f>IF(入力!H26="","",入力!H26)</f>
        <v/>
      </c>
      <c r="I106" s="345" t="str">
        <f>IF(入力!I26="","",入力!I26)</f>
        <v/>
      </c>
      <c r="J106" s="159" t="str">
        <f>IF(入力!J26="","",入力!J26)</f>
        <v/>
      </c>
      <c r="K106" s="161" t="str">
        <f>IF(入力!K26="","",入力!K26)</f>
        <v/>
      </c>
      <c r="L106" s="79" t="str">
        <f>IF(入力!L26="","",入力!L26)</f>
        <v/>
      </c>
      <c r="M106" s="214" t="str">
        <f>IF(OR(入力!M26="",入力!N26=""),"",((4.57/(1.0868-0.00133*(入力!M26+入力!N26))-4.142)*100))</f>
        <v/>
      </c>
      <c r="N106" s="79" t="str">
        <f>IF(OR(入力!L26="",入力!M26="",入力!N26=""),"",(入力!L26-(入力!L26*(4.57/(1.0868-0.00133*(入力!M26+入力!N26))-4.142)*100)/100))</f>
        <v/>
      </c>
      <c r="O106" s="79" t="str">
        <f>IF(入力!P26="", IF(入力!K26="","",入力!L26/POWER(入力!K26/100,2)),入力!P26)</f>
        <v/>
      </c>
      <c r="P106" s="79" t="str">
        <f>IF(入力!Q26="","",入力!Q26)</f>
        <v/>
      </c>
      <c r="Q106" s="194" t="str">
        <f>IF(入力!R26="","",入力!R26)</f>
        <v/>
      </c>
      <c r="R106" s="256" t="str">
        <f xml:space="preserve"> IF(入力!S26="",IF(入力!T26="","",入力!T26),IF(入力!T26="",入力!S26,IF(入力!S26&gt;入力!T26,入力!T26,入力!S26)))</f>
        <v/>
      </c>
      <c r="S106" s="481" t="str">
        <f>IF(入力!U26="",IF(入力!V26="","",入力!V26),IF(入力!V26="",入力!U26,IF(入力!U26&gt;入力!V26,入力!V26,入力!U26)))</f>
        <v/>
      </c>
      <c r="T106" s="250" t="str">
        <f>IF(入力!W26="",IF(入力!X26="","",入力!X26),IF(入力!X26="",入力!W26,IF(入力!W26&gt;入力!X26,入力!W26,入力!X26)))</f>
        <v/>
      </c>
      <c r="U106" s="258" t="str">
        <f>IF(入力!Y26="", IF(入力!W26="",IF(入力!X26="","",入力!X26-入力!Q26),IF(入力!X26="",入力!W26-入力!Q26,IF(入力!W26&gt;入力!X26,入力!W26-入力!Q26,入力!X26-入力!Q26))),入力!Y26)</f>
        <v/>
      </c>
      <c r="V106" s="258" t="str">
        <f>IF(入力!Z26="",IF(入力!AA26="","",入力!AA26),IF(入力!AA26="",入力!Z26,IF(入力!Z26&gt;入力!AA26,入力!Z26,入力!AA26)))</f>
        <v/>
      </c>
      <c r="W106" s="258" t="str">
        <f>IF(入力!AB26="", IF(入力!Z26="",IF(入力!AA26="","",入力!AA26-入力!Q26),IF(入力!AA26="",入力!Z26-入力!Q26,IF(入力!Z26&gt;入力!AA26,入力!Z26-入力!Q26,入力!AA26-入力!Q26))),入力!AB26)</f>
        <v/>
      </c>
      <c r="X106" s="258" t="str">
        <f>IF(入力!AC26="",IF(入力!AD26="","",入力!AD26),IF(入力!AD26="",入力!AC26,IF(入力!AC26&gt;入力!AD26,入力!AC26,入力!AD26)))</f>
        <v/>
      </c>
      <c r="Y106" s="258" t="str">
        <f>IF(入力!AE26="", IF(入力!AC26="",IF(入力!AD26="","",入力!AD26-入力!Q26),IF(入力!AD26="",入力!AC26-入力!Q26,IF(入力!AC26&gt;入力!AD26,入力!AC26-入力!Q26,入力!AD26-入力!Q26))),入力!AE26)</f>
        <v/>
      </c>
      <c r="Z106" s="258" t="str">
        <f>IF(入力!AF26="",IF(入力!AG26="","",入力!AG26),IF(入力!AG26="",入力!AF26,IF(入力!AF26&gt;入力!AG26,入力!AF26,入力!AG26)))</f>
        <v/>
      </c>
      <c r="AA106" s="258" t="str">
        <f>IF(入力!AH26="", IF(入力!AF26="",IF(入力!AG26="","",入力!AG26-入力!Q26),IF(入力!AG26="",入力!AF26-入力!Q26,IF(入力!AF26&gt;入力!AG26,入力!AF26-入力!Q26,入力!AG26-入力!Q26))),入力!AH26)</f>
        <v/>
      </c>
      <c r="AB106" s="126" t="str">
        <f>IF(入力!AI26="",IF(入力!AJ26="","",入力!AJ26),IF(入力!AJ26="",入力!AI26,IF(入力!AI26&gt;入力!AJ26,入力!AI26,入力!AJ26)))</f>
        <v/>
      </c>
      <c r="AC106" s="256" t="str">
        <f>IF(入力!AK26="",IF(入力!AL26="","",入力!AL26),IF(入力!AL26="",入力!AK26,IF(入力!AK26&gt;入力!AL26,入力!AK26,入力!AL26)))</f>
        <v/>
      </c>
      <c r="AD106" s="255" t="str">
        <f>IF(入力!AM26="","",入力!AM26)</f>
        <v/>
      </c>
      <c r="AE106" s="159" t="str">
        <f>IF(入力!AN26="","",入力!AN26)</f>
        <v/>
      </c>
      <c r="AF106" s="255" t="str">
        <f>IF(入力!AO26="","",入力!AO26)</f>
        <v/>
      </c>
      <c r="AG106" s="164" t="str">
        <f>IF(入力!AP26="","",入力!AP26)</f>
        <v/>
      </c>
      <c r="AH106" s="158" t="str">
        <f>IF(入力!AQ26="","",入力!AQ26)</f>
        <v/>
      </c>
      <c r="AI106" s="80" t="str">
        <f>IF(入力!AR26="","",入力!AR26)</f>
        <v/>
      </c>
      <c r="AJ106" s="346" t="str">
        <f>IF(入力!AS26="","",入力!AS26)</f>
        <v/>
      </c>
      <c r="AK106" s="159" t="str">
        <f>IF(入力!AT26="","",入力!AT26)</f>
        <v/>
      </c>
      <c r="AL106" s="262" t="str">
        <f>IF(入力!AU26="",IF(入力!AV26="","",入力!AV26),IF(入力!AV26="",入力!AU26,IF(入力!AU26&gt;入力!AV26,入力!AU26,入力!AV26)))</f>
        <v/>
      </c>
      <c r="AM106" s="347" t="str">
        <f>IF(入力!AW26="",IF(入力!AX26="","",入力!AX26),IF(入力!AX26="",入力!AW26,IF(入力!AW26&gt;入力!AX26,入力!AW26,入力!AX26)))</f>
        <v/>
      </c>
      <c r="AN106" s="204" t="str">
        <f>IF(入力!K26="","", IF(入力!AC26="","", IF(入力!Z26="","", K106/243*((X106-243)+(V106-243)))))</f>
        <v/>
      </c>
    </row>
    <row r="107" spans="1:40">
      <c r="A107" s="95">
        <f>IF(入力!A27="","",入力!A27)</f>
        <v>14</v>
      </c>
      <c r="B107" s="189" t="str">
        <f>IF(入力!B27="","",入力!B27)</f>
        <v/>
      </c>
      <c r="C107" s="189" t="str">
        <f>IF(入力!C27="","",入力!C27)</f>
        <v/>
      </c>
      <c r="D107" s="252" t="str">
        <f>IF(入力!D27="","",入力!D27)</f>
        <v/>
      </c>
      <c r="E107" s="400" t="str">
        <f>IF(入力!E27="", IF(D107="","",DATEDIF(D107,入力!$C$3,"Y")),入力!E27)</f>
        <v/>
      </c>
      <c r="F107" s="345" t="str">
        <f>IF(入力!F27="","",入力!F27)</f>
        <v/>
      </c>
      <c r="G107" s="189" t="str">
        <f>IF(入力!G27="","",入力!G27)</f>
        <v/>
      </c>
      <c r="H107" s="189" t="str">
        <f>IF(入力!H27="","",入力!H27)</f>
        <v/>
      </c>
      <c r="I107" s="345" t="str">
        <f>IF(入力!I27="","",入力!I27)</f>
        <v/>
      </c>
      <c r="J107" s="159" t="str">
        <f>IF(入力!J27="","",入力!J27)</f>
        <v/>
      </c>
      <c r="K107" s="161" t="str">
        <f>IF(入力!K27="","",入力!K27)</f>
        <v/>
      </c>
      <c r="L107" s="79" t="str">
        <f>IF(入力!L27="","",入力!L27)</f>
        <v/>
      </c>
      <c r="M107" s="214" t="str">
        <f>IF(OR(入力!M27="",入力!N27=""),"",((4.57/(1.0868-0.00133*(入力!M27+入力!N27))-4.142)*100))</f>
        <v/>
      </c>
      <c r="N107" s="79" t="str">
        <f>IF(OR(入力!L27="",入力!M27="",入力!N27=""),"",(入力!L27-(入力!L27*(4.57/(1.0868-0.00133*(入力!M27+入力!N27))-4.142)*100)/100))</f>
        <v/>
      </c>
      <c r="O107" s="79" t="str">
        <f>IF(入力!P27="", IF(入力!K27="","",入力!L27/POWER(入力!K27/100,2)),入力!P27)</f>
        <v/>
      </c>
      <c r="P107" s="79" t="str">
        <f>IF(入力!Q27="","",入力!Q27)</f>
        <v/>
      </c>
      <c r="Q107" s="194" t="str">
        <f>IF(入力!R27="","",入力!R27)</f>
        <v/>
      </c>
      <c r="R107" s="256" t="str">
        <f xml:space="preserve"> IF(入力!S27="",IF(入力!T27="","",入力!T27),IF(入力!T27="",入力!S27,IF(入力!S27&gt;入力!T27,入力!T27,入力!S27)))</f>
        <v/>
      </c>
      <c r="S107" s="481" t="str">
        <f>IF(入力!U27="",IF(入力!V27="","",入力!V27),IF(入力!V27="",入力!U27,IF(入力!U27&gt;入力!V27,入力!V27,入力!U27)))</f>
        <v/>
      </c>
      <c r="T107" s="250" t="str">
        <f>IF(入力!W27="",IF(入力!X27="","",入力!X27),IF(入力!X27="",入力!W27,IF(入力!W27&gt;入力!X27,入力!W27,入力!X27)))</f>
        <v/>
      </c>
      <c r="U107" s="258" t="str">
        <f>IF(入力!Y27="", IF(入力!W27="",IF(入力!X27="","",入力!X27-入力!Q27),IF(入力!X27="",入力!W27-入力!Q27,IF(入力!W27&gt;入力!X27,入力!W27-入力!Q27,入力!X27-入力!Q27))),入力!Y27)</f>
        <v/>
      </c>
      <c r="V107" s="258" t="str">
        <f>IF(入力!Z27="",IF(入力!AA27="","",入力!AA27),IF(入力!AA27="",入力!Z27,IF(入力!Z27&gt;入力!AA27,入力!Z27,入力!AA27)))</f>
        <v/>
      </c>
      <c r="W107" s="258" t="str">
        <f>IF(入力!AB27="", IF(入力!Z27="",IF(入力!AA27="","",入力!AA27-入力!Q27),IF(入力!AA27="",入力!Z27-入力!Q27,IF(入力!Z27&gt;入力!AA27,入力!Z27-入力!Q27,入力!AA27-入力!Q27))),入力!AB27)</f>
        <v/>
      </c>
      <c r="X107" s="258" t="str">
        <f>IF(入力!AC27="",IF(入力!AD27="","",入力!AD27),IF(入力!AD27="",入力!AC27,IF(入力!AC27&gt;入力!AD27,入力!AC27,入力!AD27)))</f>
        <v/>
      </c>
      <c r="Y107" s="258" t="str">
        <f>IF(入力!AE27="", IF(入力!AC27="",IF(入力!AD27="","",入力!AD27-入力!Q27),IF(入力!AD27="",入力!AC27-入力!Q27,IF(入力!AC27&gt;入力!AD27,入力!AC27-入力!Q27,入力!AD27-入力!Q27))),入力!AE27)</f>
        <v/>
      </c>
      <c r="Z107" s="258" t="str">
        <f>IF(入力!AF27="",IF(入力!AG27="","",入力!AG27),IF(入力!AG27="",入力!AF27,IF(入力!AF27&gt;入力!AG27,入力!AF27,入力!AG27)))</f>
        <v/>
      </c>
      <c r="AA107" s="258" t="str">
        <f>IF(入力!AH27="", IF(入力!AF27="",IF(入力!AG27="","",入力!AG27-入力!Q27),IF(入力!AG27="",入力!AF27-入力!Q27,IF(入力!AF27&gt;入力!AG27,入力!AF27-入力!Q27,入力!AG27-入力!Q27))),入力!AH27)</f>
        <v/>
      </c>
      <c r="AB107" s="126" t="str">
        <f>IF(入力!AI27="",IF(入力!AJ27="","",入力!AJ27),IF(入力!AJ27="",入力!AI27,IF(入力!AI27&gt;入力!AJ27,入力!AI27,入力!AJ27)))</f>
        <v/>
      </c>
      <c r="AC107" s="256" t="str">
        <f>IF(入力!AK27="",IF(入力!AL27="","",入力!AL27),IF(入力!AL27="",入力!AK27,IF(入力!AK27&gt;入力!AL27,入力!AK27,入力!AL27)))</f>
        <v/>
      </c>
      <c r="AD107" s="255" t="str">
        <f>IF(入力!AM27="","",入力!AM27)</f>
        <v/>
      </c>
      <c r="AE107" s="159" t="str">
        <f>IF(入力!AN27="","",入力!AN27)</f>
        <v/>
      </c>
      <c r="AF107" s="255" t="str">
        <f>IF(入力!AO27="","",入力!AO27)</f>
        <v/>
      </c>
      <c r="AG107" s="164" t="str">
        <f>IF(入力!AP27="","",入力!AP27)</f>
        <v/>
      </c>
      <c r="AH107" s="158" t="str">
        <f>IF(入力!AQ27="","",入力!AQ27)</f>
        <v/>
      </c>
      <c r="AI107" s="80" t="str">
        <f>IF(入力!AR27="","",入力!AR27)</f>
        <v/>
      </c>
      <c r="AJ107" s="346" t="str">
        <f>IF(入力!AS27="","",入力!AS27)</f>
        <v/>
      </c>
      <c r="AK107" s="159" t="str">
        <f>IF(入力!AT27="","",入力!AT27)</f>
        <v/>
      </c>
      <c r="AL107" s="262" t="str">
        <f>IF(入力!AU27="",IF(入力!AV27="","",入力!AV27),IF(入力!AV27="",入力!AU27,IF(入力!AU27&gt;入力!AV27,入力!AU27,入力!AV27)))</f>
        <v/>
      </c>
      <c r="AM107" s="347" t="str">
        <f>IF(入力!AW27="",IF(入力!AX27="","",入力!AX27),IF(入力!AX27="",入力!AW27,IF(入力!AW27&gt;入力!AX27,入力!AW27,入力!AX27)))</f>
        <v/>
      </c>
      <c r="AN107" s="204" t="str">
        <f>IF(入力!K27="","", IF(入力!AC27="","", IF(入力!Z27="","", K107/243*((X107-243)+(V107-243)))))</f>
        <v/>
      </c>
    </row>
    <row r="108" spans="1:40">
      <c r="A108" s="95">
        <f>IF(入力!A28="","",入力!A28)</f>
        <v>15</v>
      </c>
      <c r="B108" s="189" t="str">
        <f>IF(入力!B28="","",入力!B28)</f>
        <v/>
      </c>
      <c r="C108" s="189" t="str">
        <f>IF(入力!C28="","",入力!C28)</f>
        <v/>
      </c>
      <c r="D108" s="252" t="str">
        <f>IF(入力!D28="","",入力!D28)</f>
        <v/>
      </c>
      <c r="E108" s="400" t="str">
        <f>IF(入力!E28="", IF(D108="","",DATEDIF(D108,入力!$C$3,"Y")),入力!E28)</f>
        <v/>
      </c>
      <c r="F108" s="345" t="str">
        <f>IF(入力!F28="","",入力!F28)</f>
        <v/>
      </c>
      <c r="G108" s="189" t="str">
        <f>IF(入力!G28="","",入力!G28)</f>
        <v/>
      </c>
      <c r="H108" s="189" t="str">
        <f>IF(入力!H28="","",入力!H28)</f>
        <v/>
      </c>
      <c r="I108" s="345" t="str">
        <f>IF(入力!I28="","",入力!I28)</f>
        <v/>
      </c>
      <c r="J108" s="159" t="str">
        <f>IF(入力!J28="","",入力!J28)</f>
        <v/>
      </c>
      <c r="K108" s="161" t="str">
        <f>IF(入力!K28="","",入力!K28)</f>
        <v/>
      </c>
      <c r="L108" s="79" t="str">
        <f>IF(入力!L28="","",入力!L28)</f>
        <v/>
      </c>
      <c r="M108" s="214" t="str">
        <f>IF(OR(入力!M28="",入力!N28=""),"",((4.57/(1.0868-0.00133*(入力!M28+入力!N28))-4.142)*100))</f>
        <v/>
      </c>
      <c r="N108" s="79" t="str">
        <f>IF(OR(入力!L28="",入力!M28="",入力!N28=""),"",(入力!L28-(入力!L28*(4.57/(1.0868-0.00133*(入力!M28+入力!N28))-4.142)*100)/100))</f>
        <v/>
      </c>
      <c r="O108" s="79" t="str">
        <f>IF(入力!P28="", IF(入力!K28="","",入力!L28/POWER(入力!K28/100,2)),入力!P28)</f>
        <v/>
      </c>
      <c r="P108" s="79" t="str">
        <f>IF(入力!Q28="","",入力!Q28)</f>
        <v/>
      </c>
      <c r="Q108" s="194" t="str">
        <f>IF(入力!R28="","",入力!R28)</f>
        <v/>
      </c>
      <c r="R108" s="256" t="str">
        <f xml:space="preserve"> IF(入力!S28="",IF(入力!T28="","",入力!T28),IF(入力!T28="",入力!S28,IF(入力!S28&gt;入力!T28,入力!T28,入力!S28)))</f>
        <v/>
      </c>
      <c r="S108" s="481" t="str">
        <f>IF(入力!U28="",IF(入力!V28="","",入力!V28),IF(入力!V28="",入力!U28,IF(入力!U28&gt;入力!V28,入力!V28,入力!U28)))</f>
        <v/>
      </c>
      <c r="T108" s="250" t="str">
        <f>IF(入力!W28="",IF(入力!X28="","",入力!X28),IF(入力!X28="",入力!W28,IF(入力!W28&gt;入力!X28,入力!W28,入力!X28)))</f>
        <v/>
      </c>
      <c r="U108" s="258" t="str">
        <f>IF(入力!Y28="", IF(入力!W28="",IF(入力!X28="","",入力!X28-入力!Q28),IF(入力!X28="",入力!W28-入力!Q28,IF(入力!W28&gt;入力!X28,入力!W28-入力!Q28,入力!X28-入力!Q28))),入力!Y28)</f>
        <v/>
      </c>
      <c r="V108" s="258" t="str">
        <f>IF(入力!Z28="",IF(入力!AA28="","",入力!AA28),IF(入力!AA28="",入力!Z28,IF(入力!Z28&gt;入力!AA28,入力!Z28,入力!AA28)))</f>
        <v/>
      </c>
      <c r="W108" s="258" t="str">
        <f>IF(入力!AB28="", IF(入力!Z28="",IF(入力!AA28="","",入力!AA28-入力!Q28),IF(入力!AA28="",入力!Z28-入力!Q28,IF(入力!Z28&gt;入力!AA28,入力!Z28-入力!Q28,入力!AA28-入力!Q28))),入力!AB28)</f>
        <v/>
      </c>
      <c r="X108" s="258" t="str">
        <f>IF(入力!AC28="",IF(入力!AD28="","",入力!AD28),IF(入力!AD28="",入力!AC28,IF(入力!AC28&gt;入力!AD28,入力!AC28,入力!AD28)))</f>
        <v/>
      </c>
      <c r="Y108" s="258" t="str">
        <f>IF(入力!AE28="", IF(入力!AC28="",IF(入力!AD28="","",入力!AD28-入力!Q28),IF(入力!AD28="",入力!AC28-入力!Q28,IF(入力!AC28&gt;入力!AD28,入力!AC28-入力!Q28,入力!AD28-入力!Q28))),入力!AE28)</f>
        <v/>
      </c>
      <c r="Z108" s="258" t="str">
        <f>IF(入力!AF28="",IF(入力!AG28="","",入力!AG28),IF(入力!AG28="",入力!AF28,IF(入力!AF28&gt;入力!AG28,入力!AF28,入力!AG28)))</f>
        <v/>
      </c>
      <c r="AA108" s="258" t="str">
        <f>IF(入力!AH28="", IF(入力!AF28="",IF(入力!AG28="","",入力!AG28-入力!Q28),IF(入力!AG28="",入力!AF28-入力!Q28,IF(入力!AF28&gt;入力!AG28,入力!AF28-入力!Q28,入力!AG28-入力!Q28))),入力!AH28)</f>
        <v/>
      </c>
      <c r="AB108" s="126" t="str">
        <f>IF(入力!AI28="",IF(入力!AJ28="","",入力!AJ28),IF(入力!AJ28="",入力!AI28,IF(入力!AI28&gt;入力!AJ28,入力!AI28,入力!AJ28)))</f>
        <v/>
      </c>
      <c r="AC108" s="256" t="str">
        <f>IF(入力!AK28="",IF(入力!AL28="","",入力!AL28),IF(入力!AL28="",入力!AK28,IF(入力!AK28&gt;入力!AL28,入力!AK28,入力!AL28)))</f>
        <v/>
      </c>
      <c r="AD108" s="255" t="str">
        <f>IF(入力!AM28="","",入力!AM28)</f>
        <v/>
      </c>
      <c r="AE108" s="159" t="str">
        <f>IF(入力!AN28="","",入力!AN28)</f>
        <v/>
      </c>
      <c r="AF108" s="255" t="str">
        <f>IF(入力!AO28="","",入力!AO28)</f>
        <v/>
      </c>
      <c r="AG108" s="164" t="str">
        <f>IF(入力!AP28="","",入力!AP28)</f>
        <v/>
      </c>
      <c r="AH108" s="158" t="str">
        <f>IF(入力!AQ28="","",入力!AQ28)</f>
        <v/>
      </c>
      <c r="AI108" s="80" t="str">
        <f>IF(入力!AR28="","",入力!AR28)</f>
        <v/>
      </c>
      <c r="AJ108" s="346" t="str">
        <f>IF(入力!AS28="","",入力!AS28)</f>
        <v/>
      </c>
      <c r="AK108" s="159" t="str">
        <f>IF(入力!AT28="","",入力!AT28)</f>
        <v/>
      </c>
      <c r="AL108" s="262" t="str">
        <f>IF(入力!AU28="",IF(入力!AV28="","",入力!AV28),IF(入力!AV28="",入力!AU28,IF(入力!AU28&gt;入力!AV28,入力!AU28,入力!AV28)))</f>
        <v/>
      </c>
      <c r="AM108" s="347" t="str">
        <f>IF(入力!AW28="",IF(入力!AX28="","",入力!AX28),IF(入力!AX28="",入力!AW28,IF(入力!AW28&gt;入力!AX28,入力!AW28,入力!AX28)))</f>
        <v/>
      </c>
      <c r="AN108" s="204" t="str">
        <f>IF(入力!K28="","", IF(入力!AC28="","", IF(入力!Z28="","", K108/243*((X108-243)+(V108-243)))))</f>
        <v/>
      </c>
    </row>
    <row r="109" spans="1:40">
      <c r="A109" s="95">
        <f>IF(入力!A29="","",入力!A29)</f>
        <v>16</v>
      </c>
      <c r="B109" s="189" t="str">
        <f>IF(入力!B29="","",入力!B29)</f>
        <v/>
      </c>
      <c r="C109" s="189" t="str">
        <f>IF(入力!C29="","",入力!C29)</f>
        <v/>
      </c>
      <c r="D109" s="252" t="str">
        <f>IF(入力!D29="","",入力!D29)</f>
        <v/>
      </c>
      <c r="E109" s="400" t="str">
        <f>IF(入力!E29="", IF(D109="","",DATEDIF(D109,入力!$C$3,"Y")),入力!E29)</f>
        <v/>
      </c>
      <c r="F109" s="345" t="str">
        <f>IF(入力!F29="","",入力!F29)</f>
        <v/>
      </c>
      <c r="G109" s="189" t="str">
        <f>IF(入力!G29="","",入力!G29)</f>
        <v/>
      </c>
      <c r="H109" s="189" t="str">
        <f>IF(入力!H29="","",入力!H29)</f>
        <v/>
      </c>
      <c r="I109" s="345" t="str">
        <f>IF(入力!I29="","",入力!I29)</f>
        <v/>
      </c>
      <c r="J109" s="159" t="str">
        <f>IF(入力!J29="","",入力!J29)</f>
        <v/>
      </c>
      <c r="K109" s="161" t="str">
        <f>IF(入力!K29="","",入力!K29)</f>
        <v/>
      </c>
      <c r="L109" s="79" t="str">
        <f>IF(入力!L29="","",入力!L29)</f>
        <v/>
      </c>
      <c r="M109" s="214" t="str">
        <f>IF(OR(入力!M29="",入力!N29=""),"",((4.57/(1.0868-0.00133*(入力!M29+入力!N29))-4.142)*100))</f>
        <v/>
      </c>
      <c r="N109" s="79" t="str">
        <f>IF(OR(入力!L29="",入力!M29="",入力!N29=""),"",(入力!L29-(入力!L29*(4.57/(1.0868-0.00133*(入力!M29+入力!N29))-4.142)*100)/100))</f>
        <v/>
      </c>
      <c r="O109" s="79" t="str">
        <f>IF(入力!P29="", IF(入力!K29="","",入力!L29/POWER(入力!K29/100,2)),入力!P29)</f>
        <v/>
      </c>
      <c r="P109" s="79" t="str">
        <f>IF(入力!Q29="","",入力!Q29)</f>
        <v/>
      </c>
      <c r="Q109" s="194" t="str">
        <f>IF(入力!R29="","",入力!R29)</f>
        <v/>
      </c>
      <c r="R109" s="256" t="str">
        <f xml:space="preserve"> IF(入力!S29="",IF(入力!T29="","",入力!T29),IF(入力!T29="",入力!S29,IF(入力!S29&gt;入力!T29,入力!T29,入力!S29)))</f>
        <v/>
      </c>
      <c r="S109" s="481" t="str">
        <f>IF(入力!U29="",IF(入力!V29="","",入力!V29),IF(入力!V29="",入力!U29,IF(入力!U29&gt;入力!V29,入力!V29,入力!U29)))</f>
        <v/>
      </c>
      <c r="T109" s="250" t="str">
        <f>IF(入力!W29="",IF(入力!X29="","",入力!X29),IF(入力!X29="",入力!W29,IF(入力!W29&gt;入力!X29,入力!W29,入力!X29)))</f>
        <v/>
      </c>
      <c r="U109" s="258" t="str">
        <f>IF(入力!Y29="", IF(入力!W29="",IF(入力!X29="","",入力!X29-入力!Q29),IF(入力!X29="",入力!W29-入力!Q29,IF(入力!W29&gt;入力!X29,入力!W29-入力!Q29,入力!X29-入力!Q29))),入力!Y29)</f>
        <v/>
      </c>
      <c r="V109" s="258" t="str">
        <f>IF(入力!Z29="",IF(入力!AA29="","",入力!AA29),IF(入力!AA29="",入力!Z29,IF(入力!Z29&gt;入力!AA29,入力!Z29,入力!AA29)))</f>
        <v/>
      </c>
      <c r="W109" s="258" t="str">
        <f>IF(入力!AB29="", IF(入力!Z29="",IF(入力!AA29="","",入力!AA29-入力!Q29),IF(入力!AA29="",入力!Z29-入力!Q29,IF(入力!Z29&gt;入力!AA29,入力!Z29-入力!Q29,入力!AA29-入力!Q29))),入力!AB29)</f>
        <v/>
      </c>
      <c r="X109" s="258" t="str">
        <f>IF(入力!AC29="",IF(入力!AD29="","",入力!AD29),IF(入力!AD29="",入力!AC29,IF(入力!AC29&gt;入力!AD29,入力!AC29,入力!AD29)))</f>
        <v/>
      </c>
      <c r="Y109" s="258" t="str">
        <f>IF(入力!AE29="", IF(入力!AC29="",IF(入力!AD29="","",入力!AD29-入力!Q29),IF(入力!AD29="",入力!AC29-入力!Q29,IF(入力!AC29&gt;入力!AD29,入力!AC29-入力!Q29,入力!AD29-入力!Q29))),入力!AE29)</f>
        <v/>
      </c>
      <c r="Z109" s="258" t="str">
        <f>IF(入力!AF29="",IF(入力!AG29="","",入力!AG29),IF(入力!AG29="",入力!AF29,IF(入力!AF29&gt;入力!AG29,入力!AF29,入力!AG29)))</f>
        <v/>
      </c>
      <c r="AA109" s="258" t="str">
        <f>IF(入力!AH29="", IF(入力!AF29="",IF(入力!AG29="","",入力!AG29-入力!Q29),IF(入力!AG29="",入力!AF29-入力!Q29,IF(入力!AF29&gt;入力!AG29,入力!AF29-入力!Q29,入力!AG29-入力!Q29))),入力!AH29)</f>
        <v/>
      </c>
      <c r="AB109" s="126" t="str">
        <f>IF(入力!AI29="",IF(入力!AJ29="","",入力!AJ29),IF(入力!AJ29="",入力!AI29,IF(入力!AI29&gt;入力!AJ29,入力!AI29,入力!AJ29)))</f>
        <v/>
      </c>
      <c r="AC109" s="256" t="str">
        <f>IF(入力!AK29="",IF(入力!AL29="","",入力!AL29),IF(入力!AL29="",入力!AK29,IF(入力!AK29&gt;入力!AL29,入力!AK29,入力!AL29)))</f>
        <v/>
      </c>
      <c r="AD109" s="255" t="str">
        <f>IF(入力!AM29="","",入力!AM29)</f>
        <v/>
      </c>
      <c r="AE109" s="159" t="str">
        <f>IF(入力!AN29="","",入力!AN29)</f>
        <v/>
      </c>
      <c r="AF109" s="255" t="str">
        <f>IF(入力!AO29="","",入力!AO29)</f>
        <v/>
      </c>
      <c r="AG109" s="164" t="str">
        <f>IF(入力!AP29="","",入力!AP29)</f>
        <v/>
      </c>
      <c r="AH109" s="158" t="str">
        <f>IF(入力!AQ29="","",入力!AQ29)</f>
        <v/>
      </c>
      <c r="AI109" s="80" t="str">
        <f>IF(入力!AR29="","",入力!AR29)</f>
        <v/>
      </c>
      <c r="AJ109" s="346" t="str">
        <f>IF(入力!AS29="","",入力!AS29)</f>
        <v/>
      </c>
      <c r="AK109" s="159" t="str">
        <f>IF(入力!AT29="","",入力!AT29)</f>
        <v/>
      </c>
      <c r="AL109" s="262" t="str">
        <f>IF(入力!AU29="",IF(入力!AV29="","",入力!AV29),IF(入力!AV29="",入力!AU29,IF(入力!AU29&gt;入力!AV29,入力!AU29,入力!AV29)))</f>
        <v/>
      </c>
      <c r="AM109" s="347" t="str">
        <f>IF(入力!AW29="",IF(入力!AX29="","",入力!AX29),IF(入力!AX29="",入力!AW29,IF(入力!AW29&gt;入力!AX29,入力!AW29,入力!AX29)))</f>
        <v/>
      </c>
      <c r="AN109" s="204" t="str">
        <f>IF(入力!K29="","", IF(入力!AC29="","", IF(入力!Z29="","", K109/243*((X109-243)+(V109-243)))))</f>
        <v/>
      </c>
    </row>
    <row r="110" spans="1:40">
      <c r="A110" s="95">
        <f>IF(入力!A30="","",入力!A30)</f>
        <v>17</v>
      </c>
      <c r="B110" s="189" t="str">
        <f>IF(入力!B30="","",入力!B30)</f>
        <v/>
      </c>
      <c r="C110" s="189" t="str">
        <f>IF(入力!C30="","",入力!C30)</f>
        <v/>
      </c>
      <c r="D110" s="252" t="str">
        <f>IF(入力!D30="","",入力!D30)</f>
        <v/>
      </c>
      <c r="E110" s="400" t="str">
        <f>IF(入力!E30="", IF(D110="","",DATEDIF(D110,入力!$C$3,"Y")),入力!E30)</f>
        <v/>
      </c>
      <c r="F110" s="345" t="str">
        <f>IF(入力!F30="","",入力!F30)</f>
        <v/>
      </c>
      <c r="G110" s="189" t="str">
        <f>IF(入力!G30="","",入力!G30)</f>
        <v/>
      </c>
      <c r="H110" s="189" t="str">
        <f>IF(入力!H30="","",入力!H30)</f>
        <v/>
      </c>
      <c r="I110" s="345" t="str">
        <f>IF(入力!I30="","",入力!I30)</f>
        <v/>
      </c>
      <c r="J110" s="159" t="str">
        <f>IF(入力!J30="","",入力!J30)</f>
        <v/>
      </c>
      <c r="K110" s="161" t="str">
        <f>IF(入力!K30="","",入力!K30)</f>
        <v/>
      </c>
      <c r="L110" s="79" t="str">
        <f>IF(入力!L30="","",入力!L30)</f>
        <v/>
      </c>
      <c r="M110" s="214" t="str">
        <f>IF(OR(入力!M30="",入力!N30=""),"",((4.57/(1.0868-0.00133*(入力!M30+入力!N30))-4.142)*100))</f>
        <v/>
      </c>
      <c r="N110" s="79" t="str">
        <f>IF(OR(入力!L30="",入力!M30="",入力!N30=""),"",(入力!L30-(入力!L30*(4.57/(1.0868-0.00133*(入力!M30+入力!N30))-4.142)*100)/100))</f>
        <v/>
      </c>
      <c r="O110" s="79" t="str">
        <f>IF(入力!P30="", IF(入力!K30="","",入力!L30/POWER(入力!K30/100,2)),入力!P30)</f>
        <v/>
      </c>
      <c r="P110" s="79" t="str">
        <f>IF(入力!Q30="","",入力!Q30)</f>
        <v/>
      </c>
      <c r="Q110" s="194" t="str">
        <f>IF(入力!R30="","",入力!R30)</f>
        <v/>
      </c>
      <c r="R110" s="256" t="str">
        <f xml:space="preserve"> IF(入力!S30="",IF(入力!T30="","",入力!T30),IF(入力!T30="",入力!S30,IF(入力!S30&gt;入力!T30,入力!T30,入力!S30)))</f>
        <v/>
      </c>
      <c r="S110" s="481" t="str">
        <f>IF(入力!U30="",IF(入力!V30="","",入力!V30),IF(入力!V30="",入力!U30,IF(入力!U30&gt;入力!V30,入力!V30,入力!U30)))</f>
        <v/>
      </c>
      <c r="T110" s="250" t="str">
        <f>IF(入力!W30="",IF(入力!X30="","",入力!X30),IF(入力!X30="",入力!W30,IF(入力!W30&gt;入力!X30,入力!W30,入力!X30)))</f>
        <v/>
      </c>
      <c r="U110" s="258" t="str">
        <f>IF(入力!Y30="", IF(入力!W30="",IF(入力!X30="","",入力!X30-入力!Q30),IF(入力!X30="",入力!W30-入力!Q30,IF(入力!W30&gt;入力!X30,入力!W30-入力!Q30,入力!X30-入力!Q30))),入力!Y30)</f>
        <v/>
      </c>
      <c r="V110" s="258" t="str">
        <f>IF(入力!Z30="",IF(入力!AA30="","",入力!AA30),IF(入力!AA30="",入力!Z30,IF(入力!Z30&gt;入力!AA30,入力!Z30,入力!AA30)))</f>
        <v/>
      </c>
      <c r="W110" s="258" t="str">
        <f>IF(入力!AB30="", IF(入力!Z30="",IF(入力!AA30="","",入力!AA30-入力!Q30),IF(入力!AA30="",入力!Z30-入力!Q30,IF(入力!Z30&gt;入力!AA30,入力!Z30-入力!Q30,入力!AA30-入力!Q30))),入力!AB30)</f>
        <v/>
      </c>
      <c r="X110" s="258" t="str">
        <f>IF(入力!AC30="",IF(入力!AD30="","",入力!AD30),IF(入力!AD30="",入力!AC30,IF(入力!AC30&gt;入力!AD30,入力!AC30,入力!AD30)))</f>
        <v/>
      </c>
      <c r="Y110" s="258" t="str">
        <f>IF(入力!AE30="", IF(入力!AC30="",IF(入力!AD30="","",入力!AD30-入力!Q30),IF(入力!AD30="",入力!AC30-入力!Q30,IF(入力!AC30&gt;入力!AD30,入力!AC30-入力!Q30,入力!AD30-入力!Q30))),入力!AE30)</f>
        <v/>
      </c>
      <c r="Z110" s="258" t="str">
        <f>IF(入力!AF30="",IF(入力!AG30="","",入力!AG30),IF(入力!AG30="",入力!AF30,IF(入力!AF30&gt;入力!AG30,入力!AF30,入力!AG30)))</f>
        <v/>
      </c>
      <c r="AA110" s="258" t="str">
        <f>IF(入力!AH30="", IF(入力!AF30="",IF(入力!AG30="","",入力!AG30-入力!Q30),IF(入力!AG30="",入力!AF30-入力!Q30,IF(入力!AF30&gt;入力!AG30,入力!AF30-入力!Q30,入力!AG30-入力!Q30))),入力!AH30)</f>
        <v/>
      </c>
      <c r="AB110" s="126" t="str">
        <f>IF(入力!AI30="",IF(入力!AJ30="","",入力!AJ30),IF(入力!AJ30="",入力!AI30,IF(入力!AI30&gt;入力!AJ30,入力!AI30,入力!AJ30)))</f>
        <v/>
      </c>
      <c r="AC110" s="256" t="str">
        <f>IF(入力!AK30="",IF(入力!AL30="","",入力!AL30),IF(入力!AL30="",入力!AK30,IF(入力!AK30&gt;入力!AL30,入力!AK30,入力!AL30)))</f>
        <v/>
      </c>
      <c r="AD110" s="255" t="str">
        <f>IF(入力!AM30="","",入力!AM30)</f>
        <v/>
      </c>
      <c r="AE110" s="159" t="str">
        <f>IF(入力!AN30="","",入力!AN30)</f>
        <v/>
      </c>
      <c r="AF110" s="255" t="str">
        <f>IF(入力!AO30="","",入力!AO30)</f>
        <v/>
      </c>
      <c r="AG110" s="164" t="str">
        <f>IF(入力!AP30="","",入力!AP30)</f>
        <v/>
      </c>
      <c r="AH110" s="158" t="str">
        <f>IF(入力!AQ30="","",入力!AQ30)</f>
        <v/>
      </c>
      <c r="AI110" s="80" t="str">
        <f>IF(入力!AR30="","",入力!AR30)</f>
        <v/>
      </c>
      <c r="AJ110" s="346" t="str">
        <f>IF(入力!AS30="","",入力!AS30)</f>
        <v/>
      </c>
      <c r="AK110" s="159" t="str">
        <f>IF(入力!AT30="","",入力!AT30)</f>
        <v/>
      </c>
      <c r="AL110" s="262" t="str">
        <f>IF(入力!AU30="",IF(入力!AV30="","",入力!AV30),IF(入力!AV30="",入力!AU30,IF(入力!AU30&gt;入力!AV30,入力!AU30,入力!AV30)))</f>
        <v/>
      </c>
      <c r="AM110" s="347" t="str">
        <f>IF(入力!AW30="",IF(入力!AX30="","",入力!AX30),IF(入力!AX30="",入力!AW30,IF(入力!AW30&gt;入力!AX30,入力!AW30,入力!AX30)))</f>
        <v/>
      </c>
      <c r="AN110" s="204" t="str">
        <f>IF(入力!K30="","", IF(入力!AC30="","", IF(入力!Z30="","", K110/243*((X110-243)+(V110-243)))))</f>
        <v/>
      </c>
    </row>
    <row r="111" spans="1:40">
      <c r="A111" s="95">
        <f>IF(入力!A31="","",入力!A31)</f>
        <v>18</v>
      </c>
      <c r="B111" s="189" t="str">
        <f>IF(入力!B31="","",入力!B31)</f>
        <v/>
      </c>
      <c r="C111" s="189" t="str">
        <f>IF(入力!C31="","",入力!C31)</f>
        <v/>
      </c>
      <c r="D111" s="252" t="str">
        <f>IF(入力!D31="","",入力!D31)</f>
        <v/>
      </c>
      <c r="E111" s="400" t="str">
        <f>IF(入力!E31="", IF(D111="","",DATEDIF(D111,入力!$C$3,"Y")),入力!E31)</f>
        <v/>
      </c>
      <c r="F111" s="345" t="str">
        <f>IF(入力!F31="","",入力!F31)</f>
        <v/>
      </c>
      <c r="G111" s="189" t="str">
        <f>IF(入力!G31="","",入力!G31)</f>
        <v/>
      </c>
      <c r="H111" s="189" t="str">
        <f>IF(入力!H31="","",入力!H31)</f>
        <v/>
      </c>
      <c r="I111" s="345" t="str">
        <f>IF(入力!I31="","",入力!I31)</f>
        <v/>
      </c>
      <c r="J111" s="159" t="str">
        <f>IF(入力!J31="","",入力!J31)</f>
        <v/>
      </c>
      <c r="K111" s="161" t="str">
        <f>IF(入力!K31="","",入力!K31)</f>
        <v/>
      </c>
      <c r="L111" s="79" t="str">
        <f>IF(入力!L31="","",入力!L31)</f>
        <v/>
      </c>
      <c r="M111" s="214" t="str">
        <f>IF(OR(入力!M31="",入力!N31=""),"",((4.57/(1.0868-0.00133*(入力!M31+入力!N31))-4.142)*100))</f>
        <v/>
      </c>
      <c r="N111" s="79" t="str">
        <f>IF(OR(入力!L31="",入力!M31="",入力!N31=""),"",(入力!L31-(入力!L31*(4.57/(1.0868-0.00133*(入力!M31+入力!N31))-4.142)*100)/100))</f>
        <v/>
      </c>
      <c r="O111" s="79" t="str">
        <f>IF(入力!P31="", IF(入力!K31="","",入力!L31/POWER(入力!K31/100,2)),入力!P31)</f>
        <v/>
      </c>
      <c r="P111" s="79" t="str">
        <f>IF(入力!Q31="","",入力!Q31)</f>
        <v/>
      </c>
      <c r="Q111" s="194" t="str">
        <f>IF(入力!R31="","",入力!R31)</f>
        <v/>
      </c>
      <c r="R111" s="256" t="str">
        <f xml:space="preserve"> IF(入力!S31="",IF(入力!T31="","",入力!T31),IF(入力!T31="",入力!S31,IF(入力!S31&gt;入力!T31,入力!T31,入力!S31)))</f>
        <v/>
      </c>
      <c r="S111" s="481" t="str">
        <f>IF(入力!U31="",IF(入力!V31="","",入力!V31),IF(入力!V31="",入力!U31,IF(入力!U31&gt;入力!V31,入力!V31,入力!U31)))</f>
        <v/>
      </c>
      <c r="T111" s="250" t="str">
        <f>IF(入力!W31="",IF(入力!X31="","",入力!X31),IF(入力!X31="",入力!W31,IF(入力!W31&gt;入力!X31,入力!W31,入力!X31)))</f>
        <v/>
      </c>
      <c r="U111" s="258" t="str">
        <f>IF(入力!Y31="", IF(入力!W31="",IF(入力!X31="","",入力!X31-入力!Q31),IF(入力!X31="",入力!W31-入力!Q31,IF(入力!W31&gt;入力!X31,入力!W31-入力!Q31,入力!X31-入力!Q31))),入力!Y31)</f>
        <v/>
      </c>
      <c r="V111" s="258" t="str">
        <f>IF(入力!Z31="",IF(入力!AA31="","",入力!AA31),IF(入力!AA31="",入力!Z31,IF(入力!Z31&gt;入力!AA31,入力!Z31,入力!AA31)))</f>
        <v/>
      </c>
      <c r="W111" s="258" t="str">
        <f>IF(入力!AB31="", IF(入力!Z31="",IF(入力!AA31="","",入力!AA31-入力!Q31),IF(入力!AA31="",入力!Z31-入力!Q31,IF(入力!Z31&gt;入力!AA31,入力!Z31-入力!Q31,入力!AA31-入力!Q31))),入力!AB31)</f>
        <v/>
      </c>
      <c r="X111" s="258" t="str">
        <f>IF(入力!AC31="",IF(入力!AD31="","",入力!AD31),IF(入力!AD31="",入力!AC31,IF(入力!AC31&gt;入力!AD31,入力!AC31,入力!AD31)))</f>
        <v/>
      </c>
      <c r="Y111" s="258" t="str">
        <f>IF(入力!AE31="", IF(入力!AC31="",IF(入力!AD31="","",入力!AD31-入力!Q31),IF(入力!AD31="",入力!AC31-入力!Q31,IF(入力!AC31&gt;入力!AD31,入力!AC31-入力!Q31,入力!AD31-入力!Q31))),入力!AE31)</f>
        <v/>
      </c>
      <c r="Z111" s="258" t="str">
        <f>IF(入力!AF31="",IF(入力!AG31="","",入力!AG31),IF(入力!AG31="",入力!AF31,IF(入力!AF31&gt;入力!AG31,入力!AF31,入力!AG31)))</f>
        <v/>
      </c>
      <c r="AA111" s="258" t="str">
        <f>IF(入力!AH31="", IF(入力!AF31="",IF(入力!AG31="","",入力!AG31-入力!Q31),IF(入力!AG31="",入力!AF31-入力!Q31,IF(入力!AF31&gt;入力!AG31,入力!AF31-入力!Q31,入力!AG31-入力!Q31))),入力!AH31)</f>
        <v/>
      </c>
      <c r="AB111" s="126" t="str">
        <f>IF(入力!AI31="",IF(入力!AJ31="","",入力!AJ31),IF(入力!AJ31="",入力!AI31,IF(入力!AI31&gt;入力!AJ31,入力!AI31,入力!AJ31)))</f>
        <v/>
      </c>
      <c r="AC111" s="256" t="str">
        <f>IF(入力!AK31="",IF(入力!AL31="","",入力!AL31),IF(入力!AL31="",入力!AK31,IF(入力!AK31&gt;入力!AL31,入力!AK31,入力!AL31)))</f>
        <v/>
      </c>
      <c r="AD111" s="255" t="str">
        <f>IF(入力!AM31="","",入力!AM31)</f>
        <v/>
      </c>
      <c r="AE111" s="159" t="str">
        <f>IF(入力!AN31="","",入力!AN31)</f>
        <v/>
      </c>
      <c r="AF111" s="255" t="str">
        <f>IF(入力!AO31="","",入力!AO31)</f>
        <v/>
      </c>
      <c r="AG111" s="164" t="str">
        <f>IF(入力!AP31="","",入力!AP31)</f>
        <v/>
      </c>
      <c r="AH111" s="158" t="str">
        <f>IF(入力!AQ31="","",入力!AQ31)</f>
        <v/>
      </c>
      <c r="AI111" s="80" t="str">
        <f>IF(入力!AR31="","",入力!AR31)</f>
        <v/>
      </c>
      <c r="AJ111" s="346" t="str">
        <f>IF(入力!AS31="","",入力!AS31)</f>
        <v/>
      </c>
      <c r="AK111" s="159" t="str">
        <f>IF(入力!AT31="","",入力!AT31)</f>
        <v/>
      </c>
      <c r="AL111" s="262" t="str">
        <f>IF(入力!AU31="",IF(入力!AV31="","",入力!AV31),IF(入力!AV31="",入力!AU31,IF(入力!AU31&gt;入力!AV31,入力!AU31,入力!AV31)))</f>
        <v/>
      </c>
      <c r="AM111" s="347" t="str">
        <f>IF(入力!AW31="",IF(入力!AX31="","",入力!AX31),IF(入力!AX31="",入力!AW31,IF(入力!AW31&gt;入力!AX31,入力!AW31,入力!AX31)))</f>
        <v/>
      </c>
      <c r="AN111" s="204" t="str">
        <f>IF(入力!K31="","", IF(入力!AC31="","", IF(入力!Z31="","", K111/243*((X111-243)+(V111-243)))))</f>
        <v/>
      </c>
    </row>
    <row r="112" spans="1:40">
      <c r="A112" s="95">
        <f>IF(入力!A32="","",入力!A32)</f>
        <v>19</v>
      </c>
      <c r="B112" s="189" t="str">
        <f>IF(入力!B32="","",入力!B32)</f>
        <v/>
      </c>
      <c r="C112" s="189" t="str">
        <f>IF(入力!C32="","",入力!C32)</f>
        <v/>
      </c>
      <c r="D112" s="252" t="str">
        <f>IF(入力!D32="","",入力!D32)</f>
        <v/>
      </c>
      <c r="E112" s="400" t="str">
        <f>IF(入力!E32="", IF(D112="","",DATEDIF(D112,入力!$C$3,"Y")),入力!E32)</f>
        <v/>
      </c>
      <c r="F112" s="345" t="str">
        <f>IF(入力!F32="","",入力!F32)</f>
        <v/>
      </c>
      <c r="G112" s="189" t="str">
        <f>IF(入力!G32="","",入力!G32)</f>
        <v/>
      </c>
      <c r="H112" s="189" t="str">
        <f>IF(入力!H32="","",入力!H32)</f>
        <v/>
      </c>
      <c r="I112" s="345" t="str">
        <f>IF(入力!I32="","",入力!I32)</f>
        <v/>
      </c>
      <c r="J112" s="159" t="str">
        <f>IF(入力!J32="","",入力!J32)</f>
        <v/>
      </c>
      <c r="K112" s="161" t="str">
        <f>IF(入力!K32="","",入力!K32)</f>
        <v/>
      </c>
      <c r="L112" s="79" t="str">
        <f>IF(入力!L32="","",入力!L32)</f>
        <v/>
      </c>
      <c r="M112" s="214" t="str">
        <f>IF(OR(入力!M32="",入力!N32=""),"",((4.57/(1.0868-0.00133*(入力!M32+入力!N32))-4.142)*100))</f>
        <v/>
      </c>
      <c r="N112" s="79" t="str">
        <f>IF(OR(入力!L32="",入力!M32="",入力!N32=""),"",(入力!L32-(入力!L32*(4.57/(1.0868-0.00133*(入力!M32+入力!N32))-4.142)*100)/100))</f>
        <v/>
      </c>
      <c r="O112" s="79" t="str">
        <f>IF(入力!P32="", IF(入力!K32="","",入力!L32/POWER(入力!K32/100,2)),入力!P32)</f>
        <v/>
      </c>
      <c r="P112" s="79" t="str">
        <f>IF(入力!Q32="","",入力!Q32)</f>
        <v/>
      </c>
      <c r="Q112" s="194" t="str">
        <f>IF(入力!R32="","",入力!R32)</f>
        <v/>
      </c>
      <c r="R112" s="256" t="str">
        <f xml:space="preserve"> IF(入力!S32="",IF(入力!T32="","",入力!T32),IF(入力!T32="",入力!S32,IF(入力!S32&gt;入力!T32,入力!T32,入力!S32)))</f>
        <v/>
      </c>
      <c r="S112" s="481" t="str">
        <f>IF(入力!U32="",IF(入力!V32="","",入力!V32),IF(入力!V32="",入力!U32,IF(入力!U32&gt;入力!V32,入力!V32,入力!U32)))</f>
        <v/>
      </c>
      <c r="T112" s="250" t="str">
        <f>IF(入力!W32="",IF(入力!X32="","",入力!X32),IF(入力!X32="",入力!W32,IF(入力!W32&gt;入力!X32,入力!W32,入力!X32)))</f>
        <v/>
      </c>
      <c r="U112" s="258" t="str">
        <f>IF(入力!Y32="", IF(入力!W32="",IF(入力!X32="","",入力!X32-入力!Q32),IF(入力!X32="",入力!W32-入力!Q32,IF(入力!W32&gt;入力!X32,入力!W32-入力!Q32,入力!X32-入力!Q32))),入力!Y32)</f>
        <v/>
      </c>
      <c r="V112" s="258" t="str">
        <f>IF(入力!Z32="",IF(入力!AA32="","",入力!AA32),IF(入力!AA32="",入力!Z32,IF(入力!Z32&gt;入力!AA32,入力!Z32,入力!AA32)))</f>
        <v/>
      </c>
      <c r="W112" s="258" t="str">
        <f>IF(入力!AB32="", IF(入力!Z32="",IF(入力!AA32="","",入力!AA32-入力!Q32),IF(入力!AA32="",入力!Z32-入力!Q32,IF(入力!Z32&gt;入力!AA32,入力!Z32-入力!Q32,入力!AA32-入力!Q32))),入力!AB32)</f>
        <v/>
      </c>
      <c r="X112" s="258" t="str">
        <f>IF(入力!AC32="",IF(入力!AD32="","",入力!AD32),IF(入力!AD32="",入力!AC32,IF(入力!AC32&gt;入力!AD32,入力!AC32,入力!AD32)))</f>
        <v/>
      </c>
      <c r="Y112" s="258" t="str">
        <f>IF(入力!AE32="", IF(入力!AC32="",IF(入力!AD32="","",入力!AD32-入力!Q32),IF(入力!AD32="",入力!AC32-入力!Q32,IF(入力!AC32&gt;入力!AD32,入力!AC32-入力!Q32,入力!AD32-入力!Q32))),入力!AE32)</f>
        <v/>
      </c>
      <c r="Z112" s="258" t="str">
        <f>IF(入力!AF32="",IF(入力!AG32="","",入力!AG32),IF(入力!AG32="",入力!AF32,IF(入力!AF32&gt;入力!AG32,入力!AF32,入力!AG32)))</f>
        <v/>
      </c>
      <c r="AA112" s="258" t="str">
        <f>IF(入力!AH32="", IF(入力!AF32="",IF(入力!AG32="","",入力!AG32-入力!Q32),IF(入力!AG32="",入力!AF32-入力!Q32,IF(入力!AF32&gt;入力!AG32,入力!AF32-入力!Q32,入力!AG32-入力!Q32))),入力!AH32)</f>
        <v/>
      </c>
      <c r="AB112" s="126" t="str">
        <f>IF(入力!AI32="",IF(入力!AJ32="","",入力!AJ32),IF(入力!AJ32="",入力!AI32,IF(入力!AI32&gt;入力!AJ32,入力!AI32,入力!AJ32)))</f>
        <v/>
      </c>
      <c r="AC112" s="256" t="str">
        <f>IF(入力!AK32="",IF(入力!AL32="","",入力!AL32),IF(入力!AL32="",入力!AK32,IF(入力!AK32&gt;入力!AL32,入力!AK32,入力!AL32)))</f>
        <v/>
      </c>
      <c r="AD112" s="255" t="str">
        <f>IF(入力!AM32="","",入力!AM32)</f>
        <v/>
      </c>
      <c r="AE112" s="159" t="str">
        <f>IF(入力!AN32="","",入力!AN32)</f>
        <v/>
      </c>
      <c r="AF112" s="255" t="str">
        <f>IF(入力!AO32="","",入力!AO32)</f>
        <v/>
      </c>
      <c r="AG112" s="164" t="str">
        <f>IF(入力!AP32="","",入力!AP32)</f>
        <v/>
      </c>
      <c r="AH112" s="158" t="str">
        <f>IF(入力!AQ32="","",入力!AQ32)</f>
        <v/>
      </c>
      <c r="AI112" s="80" t="str">
        <f>IF(入力!AR32="","",入力!AR32)</f>
        <v/>
      </c>
      <c r="AJ112" s="346" t="str">
        <f>IF(入力!AS32="","",入力!AS32)</f>
        <v/>
      </c>
      <c r="AK112" s="159" t="str">
        <f>IF(入力!AT32="","",入力!AT32)</f>
        <v/>
      </c>
      <c r="AL112" s="262" t="str">
        <f>IF(入力!AU32="",IF(入力!AV32="","",入力!AV32),IF(入力!AV32="",入力!AU32,IF(入力!AU32&gt;入力!AV32,入力!AU32,入力!AV32)))</f>
        <v/>
      </c>
      <c r="AM112" s="347" t="str">
        <f>IF(入力!AW32="",IF(入力!AX32="","",入力!AX32),IF(入力!AX32="",入力!AW32,IF(入力!AW32&gt;入力!AX32,入力!AW32,入力!AX32)))</f>
        <v/>
      </c>
      <c r="AN112" s="204" t="str">
        <f>IF(入力!K32="","", IF(入力!AC32="","", IF(入力!Z32="","", K112/243*((X112-243)+(V112-243)))))</f>
        <v/>
      </c>
    </row>
    <row r="113" spans="1:40">
      <c r="A113" s="95">
        <f>IF(入力!A33="","",入力!A33)</f>
        <v>20</v>
      </c>
      <c r="B113" s="189" t="str">
        <f>IF(入力!B33="","",入力!B33)</f>
        <v/>
      </c>
      <c r="C113" s="189" t="str">
        <f>IF(入力!C33="","",入力!C33)</f>
        <v/>
      </c>
      <c r="D113" s="252" t="str">
        <f>IF(入力!D33="","",入力!D33)</f>
        <v/>
      </c>
      <c r="E113" s="400" t="str">
        <f>IF(入力!E33="", IF(D113="","",DATEDIF(D113,入力!$C$3,"Y")),入力!E33)</f>
        <v/>
      </c>
      <c r="F113" s="345" t="str">
        <f>IF(入力!F33="","",入力!F33)</f>
        <v/>
      </c>
      <c r="G113" s="189" t="str">
        <f>IF(入力!G33="","",入力!G33)</f>
        <v/>
      </c>
      <c r="H113" s="189" t="str">
        <f>IF(入力!H33="","",入力!H33)</f>
        <v/>
      </c>
      <c r="I113" s="345" t="str">
        <f>IF(入力!I33="","",入力!I33)</f>
        <v/>
      </c>
      <c r="J113" s="159" t="str">
        <f>IF(入力!J33="","",入力!J33)</f>
        <v/>
      </c>
      <c r="K113" s="161" t="str">
        <f>IF(入力!K33="","",入力!K33)</f>
        <v/>
      </c>
      <c r="L113" s="79" t="str">
        <f>IF(入力!L33="","",入力!L33)</f>
        <v/>
      </c>
      <c r="M113" s="214" t="str">
        <f>IF(OR(入力!M33="",入力!N33=""),"",((4.57/(1.0868-0.00133*(入力!M33+入力!N33))-4.142)*100))</f>
        <v/>
      </c>
      <c r="N113" s="79" t="str">
        <f>IF(OR(入力!L33="",入力!M33="",入力!N33=""),"",(入力!L33-(入力!L33*(4.57/(1.0868-0.00133*(入力!M33+入力!N33))-4.142)*100)/100))</f>
        <v/>
      </c>
      <c r="O113" s="79" t="str">
        <f>IF(入力!P33="", IF(入力!K33="","",入力!L33/POWER(入力!K33/100,2)),入力!P33)</f>
        <v/>
      </c>
      <c r="P113" s="79" t="str">
        <f>IF(入力!Q33="","",入力!Q33)</f>
        <v/>
      </c>
      <c r="Q113" s="194" t="str">
        <f>IF(入力!R33="","",入力!R33)</f>
        <v/>
      </c>
      <c r="R113" s="256" t="str">
        <f xml:space="preserve"> IF(入力!S33="",IF(入力!T33="","",入力!T33),IF(入力!T33="",入力!S33,IF(入力!S33&gt;入力!T33,入力!T33,入力!S33)))</f>
        <v/>
      </c>
      <c r="S113" s="481" t="str">
        <f>IF(入力!U33="",IF(入力!V33="","",入力!V33),IF(入力!V33="",入力!U33,IF(入力!U33&gt;入力!V33,入力!V33,入力!U33)))</f>
        <v/>
      </c>
      <c r="T113" s="250" t="str">
        <f>IF(入力!W33="",IF(入力!X33="","",入力!X33),IF(入力!X33="",入力!W33,IF(入力!W33&gt;入力!X33,入力!W33,入力!X33)))</f>
        <v/>
      </c>
      <c r="U113" s="258" t="str">
        <f>IF(入力!Y33="", IF(入力!W33="",IF(入力!X33="","",入力!X33-入力!Q33),IF(入力!X33="",入力!W33-入力!Q33,IF(入力!W33&gt;入力!X33,入力!W33-入力!Q33,入力!X33-入力!Q33))),入力!Y33)</f>
        <v/>
      </c>
      <c r="V113" s="258" t="str">
        <f>IF(入力!Z33="",IF(入力!AA33="","",入力!AA33),IF(入力!AA33="",入力!Z33,IF(入力!Z33&gt;入力!AA33,入力!Z33,入力!AA33)))</f>
        <v/>
      </c>
      <c r="W113" s="258" t="str">
        <f>IF(入力!AB33="", IF(入力!Z33="",IF(入力!AA33="","",入力!AA33-入力!Q33),IF(入力!AA33="",入力!Z33-入力!Q33,IF(入力!Z33&gt;入力!AA33,入力!Z33-入力!Q33,入力!AA33-入力!Q33))),入力!AB33)</f>
        <v/>
      </c>
      <c r="X113" s="258" t="str">
        <f>IF(入力!AC33="",IF(入力!AD33="","",入力!AD33),IF(入力!AD33="",入力!AC33,IF(入力!AC33&gt;入力!AD33,入力!AC33,入力!AD33)))</f>
        <v/>
      </c>
      <c r="Y113" s="258" t="str">
        <f>IF(入力!AE33="", IF(入力!AC33="",IF(入力!AD33="","",入力!AD33-入力!Q33),IF(入力!AD33="",入力!AC33-入力!Q33,IF(入力!AC33&gt;入力!AD33,入力!AC33-入力!Q33,入力!AD33-入力!Q33))),入力!AE33)</f>
        <v/>
      </c>
      <c r="Z113" s="258" t="str">
        <f>IF(入力!AF33="",IF(入力!AG33="","",入力!AG33),IF(入力!AG33="",入力!AF33,IF(入力!AF33&gt;入力!AG33,入力!AF33,入力!AG33)))</f>
        <v/>
      </c>
      <c r="AA113" s="258" t="str">
        <f>IF(入力!AH33="", IF(入力!AF33="",IF(入力!AG33="","",入力!AG33-入力!Q33),IF(入力!AG33="",入力!AF33-入力!Q33,IF(入力!AF33&gt;入力!AG33,入力!AF33-入力!Q33,入力!AG33-入力!Q33))),入力!AH33)</f>
        <v/>
      </c>
      <c r="AB113" s="126" t="str">
        <f>IF(入力!AI33="",IF(入力!AJ33="","",入力!AJ33),IF(入力!AJ33="",入力!AI33,IF(入力!AI33&gt;入力!AJ33,入力!AI33,入力!AJ33)))</f>
        <v/>
      </c>
      <c r="AC113" s="256" t="str">
        <f>IF(入力!AK33="",IF(入力!AL33="","",入力!AL33),IF(入力!AL33="",入力!AK33,IF(入力!AK33&gt;入力!AL33,入力!AK33,入力!AL33)))</f>
        <v/>
      </c>
      <c r="AD113" s="255" t="str">
        <f>IF(入力!AM33="","",入力!AM33)</f>
        <v/>
      </c>
      <c r="AE113" s="159" t="str">
        <f>IF(入力!AN33="","",入力!AN33)</f>
        <v/>
      </c>
      <c r="AF113" s="255" t="str">
        <f>IF(入力!AO33="","",入力!AO33)</f>
        <v/>
      </c>
      <c r="AG113" s="164" t="str">
        <f>IF(入力!AP33="","",入力!AP33)</f>
        <v/>
      </c>
      <c r="AH113" s="158" t="str">
        <f>IF(入力!AQ33="","",入力!AQ33)</f>
        <v/>
      </c>
      <c r="AI113" s="80" t="str">
        <f>IF(入力!AR33="","",入力!AR33)</f>
        <v/>
      </c>
      <c r="AJ113" s="346" t="str">
        <f>IF(入力!AS33="","",入力!AS33)</f>
        <v/>
      </c>
      <c r="AK113" s="159" t="str">
        <f>IF(入力!AT33="","",入力!AT33)</f>
        <v/>
      </c>
      <c r="AL113" s="262" t="str">
        <f>IF(入力!AU33="",IF(入力!AV33="","",入力!AV33),IF(入力!AV33="",入力!AU33,IF(入力!AU33&gt;入力!AV33,入力!AU33,入力!AV33)))</f>
        <v/>
      </c>
      <c r="AM113" s="347" t="str">
        <f>IF(入力!AW33="",IF(入力!AX33="","",入力!AX33),IF(入力!AX33="",入力!AW33,IF(入力!AW33&gt;入力!AX33,入力!AW33,入力!AX33)))</f>
        <v/>
      </c>
      <c r="AN113" s="204" t="str">
        <f>IF(入力!K33="","", IF(入力!AC33="","", IF(入力!Z33="","", K113/243*((X113-243)+(V113-243)))))</f>
        <v/>
      </c>
    </row>
    <row r="114" spans="1:40">
      <c r="A114" s="95">
        <f>IF(入力!A34="","",入力!A34)</f>
        <v>21</v>
      </c>
      <c r="B114" s="189" t="str">
        <f>IF(入力!B34="","",入力!B34)</f>
        <v/>
      </c>
      <c r="C114" s="189" t="str">
        <f>IF(入力!C34="","",入力!C34)</f>
        <v/>
      </c>
      <c r="D114" s="252" t="str">
        <f>IF(入力!D34="","",入力!D34)</f>
        <v/>
      </c>
      <c r="E114" s="400" t="str">
        <f>IF(入力!E34="", IF(D114="","",DATEDIF(D114,入力!$C$3,"Y")),入力!E34)</f>
        <v/>
      </c>
      <c r="F114" s="345" t="str">
        <f>IF(入力!F34="","",入力!F34)</f>
        <v/>
      </c>
      <c r="G114" s="189" t="str">
        <f>IF(入力!G34="","",入力!G34)</f>
        <v/>
      </c>
      <c r="H114" s="189" t="str">
        <f>IF(入力!H34="","",入力!H34)</f>
        <v/>
      </c>
      <c r="I114" s="345" t="str">
        <f>IF(入力!I34="","",入力!I34)</f>
        <v/>
      </c>
      <c r="J114" s="159" t="str">
        <f>IF(入力!J34="","",入力!J34)</f>
        <v/>
      </c>
      <c r="K114" s="161" t="str">
        <f>IF(入力!K34="","",入力!K34)</f>
        <v/>
      </c>
      <c r="L114" s="79" t="str">
        <f>IF(入力!L34="","",入力!L34)</f>
        <v/>
      </c>
      <c r="M114" s="214" t="str">
        <f>IF(OR(入力!M34="",入力!N34=""),"",((4.57/(1.0868-0.00133*(入力!M34+入力!N34))-4.142)*100))</f>
        <v/>
      </c>
      <c r="N114" s="79" t="str">
        <f>IF(OR(入力!L34="",入力!M34="",入力!N34=""),"",(入力!L34-(入力!L34*(4.57/(1.0868-0.00133*(入力!M34+入力!N34))-4.142)*100)/100))</f>
        <v/>
      </c>
      <c r="O114" s="79" t="str">
        <f>IF(入力!P34="", IF(入力!K34="","",入力!L34/POWER(入力!K34/100,2)),入力!P34)</f>
        <v/>
      </c>
      <c r="P114" s="79" t="str">
        <f>IF(入力!Q34="","",入力!Q34)</f>
        <v/>
      </c>
      <c r="Q114" s="194" t="str">
        <f>IF(入力!R34="","",入力!R34)</f>
        <v/>
      </c>
      <c r="R114" s="256" t="str">
        <f xml:space="preserve"> IF(入力!S34="",IF(入力!T34="","",入力!T34),IF(入力!T34="",入力!S34,IF(入力!S34&gt;入力!T34,入力!T34,入力!S34)))</f>
        <v/>
      </c>
      <c r="S114" s="481" t="str">
        <f>IF(入力!U34="",IF(入力!V34="","",入力!V34),IF(入力!V34="",入力!U34,IF(入力!U34&gt;入力!V34,入力!V34,入力!U34)))</f>
        <v/>
      </c>
      <c r="T114" s="250" t="str">
        <f>IF(入力!W34="",IF(入力!X34="","",入力!X34),IF(入力!X34="",入力!W34,IF(入力!W34&gt;入力!X34,入力!W34,入力!X34)))</f>
        <v/>
      </c>
      <c r="U114" s="258" t="str">
        <f>IF(入力!Y34="", IF(入力!W34="",IF(入力!X34="","",入力!X34-入力!Q34),IF(入力!X34="",入力!W34-入力!Q34,IF(入力!W34&gt;入力!X34,入力!W34-入力!Q34,入力!X34-入力!Q34))),入力!Y34)</f>
        <v/>
      </c>
      <c r="V114" s="258" t="str">
        <f>IF(入力!Z34="",IF(入力!AA34="","",入力!AA34),IF(入力!AA34="",入力!Z34,IF(入力!Z34&gt;入力!AA34,入力!Z34,入力!AA34)))</f>
        <v/>
      </c>
      <c r="W114" s="258" t="str">
        <f>IF(入力!AB34="", IF(入力!Z34="",IF(入力!AA34="","",入力!AA34-入力!Q34),IF(入力!AA34="",入力!Z34-入力!Q34,IF(入力!Z34&gt;入力!AA34,入力!Z34-入力!Q34,入力!AA34-入力!Q34))),入力!AB34)</f>
        <v/>
      </c>
      <c r="X114" s="258" t="str">
        <f>IF(入力!AC34="",IF(入力!AD34="","",入力!AD34),IF(入力!AD34="",入力!AC34,IF(入力!AC34&gt;入力!AD34,入力!AC34,入力!AD34)))</f>
        <v/>
      </c>
      <c r="Y114" s="258" t="str">
        <f>IF(入力!AE34="", IF(入力!AC34="",IF(入力!AD34="","",入力!AD34-入力!Q34),IF(入力!AD34="",入力!AC34-入力!Q34,IF(入力!AC34&gt;入力!AD34,入力!AC34-入力!Q34,入力!AD34-入力!Q34))),入力!AE34)</f>
        <v/>
      </c>
      <c r="Z114" s="258" t="str">
        <f>IF(入力!AF34="",IF(入力!AG34="","",入力!AG34),IF(入力!AG34="",入力!AF34,IF(入力!AF34&gt;入力!AG34,入力!AF34,入力!AG34)))</f>
        <v/>
      </c>
      <c r="AA114" s="258" t="str">
        <f>IF(入力!AH34="", IF(入力!AF34="",IF(入力!AG34="","",入力!AG34-入力!Q34),IF(入力!AG34="",入力!AF34-入力!Q34,IF(入力!AF34&gt;入力!AG34,入力!AF34-入力!Q34,入力!AG34-入力!Q34))),入力!AH34)</f>
        <v/>
      </c>
      <c r="AB114" s="126" t="str">
        <f>IF(入力!AI34="",IF(入力!AJ34="","",入力!AJ34),IF(入力!AJ34="",入力!AI34,IF(入力!AI34&gt;入力!AJ34,入力!AI34,入力!AJ34)))</f>
        <v/>
      </c>
      <c r="AC114" s="256" t="str">
        <f>IF(入力!AK34="",IF(入力!AL34="","",入力!AL34),IF(入力!AL34="",入力!AK34,IF(入力!AK34&gt;入力!AL34,入力!AK34,入力!AL34)))</f>
        <v/>
      </c>
      <c r="AD114" s="255" t="str">
        <f>IF(入力!AM34="","",入力!AM34)</f>
        <v/>
      </c>
      <c r="AE114" s="159" t="str">
        <f>IF(入力!AN34="","",入力!AN34)</f>
        <v/>
      </c>
      <c r="AF114" s="255" t="str">
        <f>IF(入力!AO34="","",入力!AO34)</f>
        <v/>
      </c>
      <c r="AG114" s="164" t="str">
        <f>IF(入力!AP34="","",入力!AP34)</f>
        <v/>
      </c>
      <c r="AH114" s="158" t="str">
        <f>IF(入力!AQ34="","",入力!AQ34)</f>
        <v/>
      </c>
      <c r="AI114" s="80" t="str">
        <f>IF(入力!AR34="","",入力!AR34)</f>
        <v/>
      </c>
      <c r="AJ114" s="346" t="str">
        <f>IF(入力!AS34="","",入力!AS34)</f>
        <v/>
      </c>
      <c r="AK114" s="159" t="str">
        <f>IF(入力!AT34="","",入力!AT34)</f>
        <v/>
      </c>
      <c r="AL114" s="262" t="str">
        <f>IF(入力!AU34="",IF(入力!AV34="","",入力!AV34),IF(入力!AV34="",入力!AU34,IF(入力!AU34&gt;入力!AV34,入力!AU34,入力!AV34)))</f>
        <v/>
      </c>
      <c r="AM114" s="347" t="str">
        <f>IF(入力!AW34="",IF(入力!AX34="","",入力!AX34),IF(入力!AX34="",入力!AW34,IF(入力!AW34&gt;入力!AX34,入力!AW34,入力!AX34)))</f>
        <v/>
      </c>
      <c r="AN114" s="204" t="str">
        <f>IF(入力!K34="","", IF(入力!AC34="","", IF(入力!Z34="","", K114/243*((X114-243)+(V114-243)))))</f>
        <v/>
      </c>
    </row>
    <row r="115" spans="1:40">
      <c r="A115" s="95">
        <f>IF(入力!A35="","",入力!A35)</f>
        <v>22</v>
      </c>
      <c r="B115" s="189" t="str">
        <f>IF(入力!B35="","",入力!B35)</f>
        <v/>
      </c>
      <c r="C115" s="189" t="str">
        <f>IF(入力!C35="","",入力!C35)</f>
        <v/>
      </c>
      <c r="D115" s="252" t="str">
        <f>IF(入力!D35="","",入力!D35)</f>
        <v/>
      </c>
      <c r="E115" s="400" t="str">
        <f>IF(入力!E35="", IF(D115="","",DATEDIF(D115,入力!$C$3,"Y")),入力!E35)</f>
        <v/>
      </c>
      <c r="F115" s="345" t="str">
        <f>IF(入力!F35="","",入力!F35)</f>
        <v/>
      </c>
      <c r="G115" s="189" t="str">
        <f>IF(入力!G35="","",入力!G35)</f>
        <v/>
      </c>
      <c r="H115" s="189" t="str">
        <f>IF(入力!H35="","",入力!H35)</f>
        <v/>
      </c>
      <c r="I115" s="345" t="str">
        <f>IF(入力!I35="","",入力!I35)</f>
        <v/>
      </c>
      <c r="J115" s="159" t="str">
        <f>IF(入力!J35="","",入力!J35)</f>
        <v/>
      </c>
      <c r="K115" s="161" t="str">
        <f>IF(入力!K35="","",入力!K35)</f>
        <v/>
      </c>
      <c r="L115" s="79" t="str">
        <f>IF(入力!L35="","",入力!L35)</f>
        <v/>
      </c>
      <c r="M115" s="214" t="str">
        <f>IF(OR(入力!M35="",入力!N35=""),"",((4.57/(1.0868-0.00133*(入力!M35+入力!N35))-4.142)*100))</f>
        <v/>
      </c>
      <c r="N115" s="79" t="str">
        <f>IF(OR(入力!L35="",入力!M35="",入力!N35=""),"",(入力!L35-(入力!L35*(4.57/(1.0868-0.00133*(入力!M35+入力!N35))-4.142)*100)/100))</f>
        <v/>
      </c>
      <c r="O115" s="79" t="str">
        <f>IF(入力!P35="", IF(入力!K35="","",入力!L35/POWER(入力!K35/100,2)),入力!P35)</f>
        <v/>
      </c>
      <c r="P115" s="79" t="str">
        <f>IF(入力!Q35="","",入力!Q35)</f>
        <v/>
      </c>
      <c r="Q115" s="194" t="str">
        <f>IF(入力!R35="","",入力!R35)</f>
        <v/>
      </c>
      <c r="R115" s="256" t="str">
        <f xml:space="preserve"> IF(入力!S35="",IF(入力!T35="","",入力!T35),IF(入力!T35="",入力!S35,IF(入力!S35&gt;入力!T35,入力!T35,入力!S35)))</f>
        <v/>
      </c>
      <c r="S115" s="481" t="str">
        <f>IF(入力!U35="",IF(入力!V35="","",入力!V35),IF(入力!V35="",入力!U35,IF(入力!U35&gt;入力!V35,入力!V35,入力!U35)))</f>
        <v/>
      </c>
      <c r="T115" s="250" t="str">
        <f>IF(入力!W35="",IF(入力!X35="","",入力!X35),IF(入力!X35="",入力!W35,IF(入力!W35&gt;入力!X35,入力!W35,入力!X35)))</f>
        <v/>
      </c>
      <c r="U115" s="258" t="str">
        <f>IF(入力!Y35="", IF(入力!W35="",IF(入力!X35="","",入力!X35-入力!Q35),IF(入力!X35="",入力!W35-入力!Q35,IF(入力!W35&gt;入力!X35,入力!W35-入力!Q35,入力!X35-入力!Q35))),入力!Y35)</f>
        <v/>
      </c>
      <c r="V115" s="258" t="str">
        <f>IF(入力!Z35="",IF(入力!AA35="","",入力!AA35),IF(入力!AA35="",入力!Z35,IF(入力!Z35&gt;入力!AA35,入力!Z35,入力!AA35)))</f>
        <v/>
      </c>
      <c r="W115" s="258" t="str">
        <f>IF(入力!AB35="", IF(入力!Z35="",IF(入力!AA35="","",入力!AA35-入力!Q35),IF(入力!AA35="",入力!Z35-入力!Q35,IF(入力!Z35&gt;入力!AA35,入力!Z35-入力!Q35,入力!AA35-入力!Q35))),入力!AB35)</f>
        <v/>
      </c>
      <c r="X115" s="258" t="str">
        <f>IF(入力!AC35="",IF(入力!AD35="","",入力!AD35),IF(入力!AD35="",入力!AC35,IF(入力!AC35&gt;入力!AD35,入力!AC35,入力!AD35)))</f>
        <v/>
      </c>
      <c r="Y115" s="258" t="str">
        <f>IF(入力!AE35="", IF(入力!AC35="",IF(入力!AD35="","",入力!AD35-入力!Q35),IF(入力!AD35="",入力!AC35-入力!Q35,IF(入力!AC35&gt;入力!AD35,入力!AC35-入力!Q35,入力!AD35-入力!Q35))),入力!AE35)</f>
        <v/>
      </c>
      <c r="Z115" s="258" t="str">
        <f>IF(入力!AF35="",IF(入力!AG35="","",入力!AG35),IF(入力!AG35="",入力!AF35,IF(入力!AF35&gt;入力!AG35,入力!AF35,入力!AG35)))</f>
        <v/>
      </c>
      <c r="AA115" s="258" t="str">
        <f>IF(入力!AH35="", IF(入力!AF35="",IF(入力!AG35="","",入力!AG35-入力!Q35),IF(入力!AG35="",入力!AF35-入力!Q35,IF(入力!AF35&gt;入力!AG35,入力!AF35-入力!Q35,入力!AG35-入力!Q35))),入力!AH35)</f>
        <v/>
      </c>
      <c r="AB115" s="126" t="str">
        <f>IF(入力!AI35="",IF(入力!AJ35="","",入力!AJ35),IF(入力!AJ35="",入力!AI35,IF(入力!AI35&gt;入力!AJ35,入力!AI35,入力!AJ35)))</f>
        <v/>
      </c>
      <c r="AC115" s="256" t="str">
        <f>IF(入力!AK35="",IF(入力!AL35="","",入力!AL35),IF(入力!AL35="",入力!AK35,IF(入力!AK35&gt;入力!AL35,入力!AK35,入力!AL35)))</f>
        <v/>
      </c>
      <c r="AD115" s="255" t="str">
        <f>IF(入力!AM35="","",入力!AM35)</f>
        <v/>
      </c>
      <c r="AE115" s="159" t="str">
        <f>IF(入力!AN35="","",入力!AN35)</f>
        <v/>
      </c>
      <c r="AF115" s="255" t="str">
        <f>IF(入力!AO35="","",入力!AO35)</f>
        <v/>
      </c>
      <c r="AG115" s="164" t="str">
        <f>IF(入力!AP35="","",入力!AP35)</f>
        <v/>
      </c>
      <c r="AH115" s="158" t="str">
        <f>IF(入力!AQ35="","",入力!AQ35)</f>
        <v/>
      </c>
      <c r="AI115" s="80" t="str">
        <f>IF(入力!AR35="","",入力!AR35)</f>
        <v/>
      </c>
      <c r="AJ115" s="346" t="str">
        <f>IF(入力!AS35="","",入力!AS35)</f>
        <v/>
      </c>
      <c r="AK115" s="159" t="str">
        <f>IF(入力!AT35="","",入力!AT35)</f>
        <v/>
      </c>
      <c r="AL115" s="262" t="str">
        <f>IF(入力!AU35="",IF(入力!AV35="","",入力!AV35),IF(入力!AV35="",入力!AU35,IF(入力!AU35&gt;入力!AV35,入力!AU35,入力!AV35)))</f>
        <v/>
      </c>
      <c r="AM115" s="347" t="str">
        <f>IF(入力!AW35="",IF(入力!AX35="","",入力!AX35),IF(入力!AX35="",入力!AW35,IF(入力!AW35&gt;入力!AX35,入力!AW35,入力!AX35)))</f>
        <v/>
      </c>
      <c r="AN115" s="204" t="str">
        <f>IF(入力!K35="","", IF(入力!AC35="","", IF(入力!Z35="","", K115/243*((X115-243)+(V115-243)))))</f>
        <v/>
      </c>
    </row>
    <row r="116" spans="1:40">
      <c r="A116" s="95">
        <f>IF(入力!A36="","",入力!A36)</f>
        <v>23</v>
      </c>
      <c r="B116" s="189" t="str">
        <f>IF(入力!B36="","",入力!B36)</f>
        <v/>
      </c>
      <c r="C116" s="189" t="str">
        <f>IF(入力!C36="","",入力!C36)</f>
        <v/>
      </c>
      <c r="D116" s="252" t="str">
        <f>IF(入力!D36="","",入力!D36)</f>
        <v/>
      </c>
      <c r="E116" s="400" t="str">
        <f>IF(入力!E36="", IF(D116="","",DATEDIF(D116,入力!$C$3,"Y")),入力!E36)</f>
        <v/>
      </c>
      <c r="F116" s="345" t="str">
        <f>IF(入力!F36="","",入力!F36)</f>
        <v/>
      </c>
      <c r="G116" s="189" t="str">
        <f>IF(入力!G36="","",入力!G36)</f>
        <v/>
      </c>
      <c r="H116" s="189" t="str">
        <f>IF(入力!H36="","",入力!H36)</f>
        <v/>
      </c>
      <c r="I116" s="345" t="str">
        <f>IF(入力!I36="","",入力!I36)</f>
        <v/>
      </c>
      <c r="J116" s="159" t="str">
        <f>IF(入力!J36="","",入力!J36)</f>
        <v/>
      </c>
      <c r="K116" s="161" t="str">
        <f>IF(入力!K36="","",入力!K36)</f>
        <v/>
      </c>
      <c r="L116" s="79" t="str">
        <f>IF(入力!L36="","",入力!L36)</f>
        <v/>
      </c>
      <c r="M116" s="214" t="str">
        <f>IF(OR(入力!M36="",入力!N36=""),"",((4.57/(1.0868-0.00133*(入力!M36+入力!N36))-4.142)*100))</f>
        <v/>
      </c>
      <c r="N116" s="79" t="str">
        <f>IF(OR(入力!L36="",入力!M36="",入力!N36=""),"",(入力!L36-(入力!L36*(4.57/(1.0868-0.00133*(入力!M36+入力!N36))-4.142)*100)/100))</f>
        <v/>
      </c>
      <c r="O116" s="79" t="str">
        <f>IF(入力!P36="", IF(入力!K36="","",入力!L36/POWER(入力!K36/100,2)),入力!P36)</f>
        <v/>
      </c>
      <c r="P116" s="79" t="str">
        <f>IF(入力!Q36="","",入力!Q36)</f>
        <v/>
      </c>
      <c r="Q116" s="194" t="str">
        <f>IF(入力!R36="","",入力!R36)</f>
        <v/>
      </c>
      <c r="R116" s="256" t="str">
        <f xml:space="preserve"> IF(入力!S36="",IF(入力!T36="","",入力!T36),IF(入力!T36="",入力!S36,IF(入力!S36&gt;入力!T36,入力!T36,入力!S36)))</f>
        <v/>
      </c>
      <c r="S116" s="481" t="str">
        <f>IF(入力!U36="",IF(入力!V36="","",入力!V36),IF(入力!V36="",入力!U36,IF(入力!U36&gt;入力!V36,入力!V36,入力!U36)))</f>
        <v/>
      </c>
      <c r="T116" s="250" t="str">
        <f>IF(入力!W36="",IF(入力!X36="","",入力!X36),IF(入力!X36="",入力!W36,IF(入力!W36&gt;入力!X36,入力!W36,入力!X36)))</f>
        <v/>
      </c>
      <c r="U116" s="258" t="str">
        <f>IF(入力!Y36="", IF(入力!W36="",IF(入力!X36="","",入力!X36-入力!Q36),IF(入力!X36="",入力!W36-入力!Q36,IF(入力!W36&gt;入力!X36,入力!W36-入力!Q36,入力!X36-入力!Q36))),入力!Y36)</f>
        <v/>
      </c>
      <c r="V116" s="258" t="str">
        <f>IF(入力!Z36="",IF(入力!AA36="","",入力!AA36),IF(入力!AA36="",入力!Z36,IF(入力!Z36&gt;入力!AA36,入力!Z36,入力!AA36)))</f>
        <v/>
      </c>
      <c r="W116" s="258" t="str">
        <f>IF(入力!AB36="", IF(入力!Z36="",IF(入力!AA36="","",入力!AA36-入力!Q36),IF(入力!AA36="",入力!Z36-入力!Q36,IF(入力!Z36&gt;入力!AA36,入力!Z36-入力!Q36,入力!AA36-入力!Q36))),入力!AB36)</f>
        <v/>
      </c>
      <c r="X116" s="258" t="str">
        <f>IF(入力!AC36="",IF(入力!AD36="","",入力!AD36),IF(入力!AD36="",入力!AC36,IF(入力!AC36&gt;入力!AD36,入力!AC36,入力!AD36)))</f>
        <v/>
      </c>
      <c r="Y116" s="258" t="str">
        <f>IF(入力!AE36="", IF(入力!AC36="",IF(入力!AD36="","",入力!AD36-入力!Q36),IF(入力!AD36="",入力!AC36-入力!Q36,IF(入力!AC36&gt;入力!AD36,入力!AC36-入力!Q36,入力!AD36-入力!Q36))),入力!AE36)</f>
        <v/>
      </c>
      <c r="Z116" s="258" t="str">
        <f>IF(入力!AF36="",IF(入力!AG36="","",入力!AG36),IF(入力!AG36="",入力!AF36,IF(入力!AF36&gt;入力!AG36,入力!AF36,入力!AG36)))</f>
        <v/>
      </c>
      <c r="AA116" s="258" t="str">
        <f>IF(入力!AH36="", IF(入力!AF36="",IF(入力!AG36="","",入力!AG36-入力!Q36),IF(入力!AG36="",入力!AF36-入力!Q36,IF(入力!AF36&gt;入力!AG36,入力!AF36-入力!Q36,入力!AG36-入力!Q36))),入力!AH36)</f>
        <v/>
      </c>
      <c r="AB116" s="126" t="str">
        <f>IF(入力!AI36="",IF(入力!AJ36="","",入力!AJ36),IF(入力!AJ36="",入力!AI36,IF(入力!AI36&gt;入力!AJ36,入力!AI36,入力!AJ36)))</f>
        <v/>
      </c>
      <c r="AC116" s="256" t="str">
        <f>IF(入力!AK36="",IF(入力!AL36="","",入力!AL36),IF(入力!AL36="",入力!AK36,IF(入力!AK36&gt;入力!AL36,入力!AK36,入力!AL36)))</f>
        <v/>
      </c>
      <c r="AD116" s="255" t="str">
        <f>IF(入力!AM36="","",入力!AM36)</f>
        <v/>
      </c>
      <c r="AE116" s="159" t="str">
        <f>IF(入力!AN36="","",入力!AN36)</f>
        <v/>
      </c>
      <c r="AF116" s="255" t="str">
        <f>IF(入力!AO36="","",入力!AO36)</f>
        <v/>
      </c>
      <c r="AG116" s="164" t="str">
        <f>IF(入力!AP36="","",入力!AP36)</f>
        <v/>
      </c>
      <c r="AH116" s="158" t="str">
        <f>IF(入力!AQ36="","",入力!AQ36)</f>
        <v/>
      </c>
      <c r="AI116" s="80" t="str">
        <f>IF(入力!AR36="","",入力!AR36)</f>
        <v/>
      </c>
      <c r="AJ116" s="346" t="str">
        <f>IF(入力!AS36="","",入力!AS36)</f>
        <v/>
      </c>
      <c r="AK116" s="159" t="str">
        <f>IF(入力!AT36="","",入力!AT36)</f>
        <v/>
      </c>
      <c r="AL116" s="262" t="str">
        <f>IF(入力!AU36="",IF(入力!AV36="","",入力!AV36),IF(入力!AV36="",入力!AU36,IF(入力!AU36&gt;入力!AV36,入力!AU36,入力!AV36)))</f>
        <v/>
      </c>
      <c r="AM116" s="347" t="str">
        <f>IF(入力!AW36="",IF(入力!AX36="","",入力!AX36),IF(入力!AX36="",入力!AW36,IF(入力!AW36&gt;入力!AX36,入力!AW36,入力!AX36)))</f>
        <v/>
      </c>
      <c r="AN116" s="204" t="str">
        <f>IF(入力!K36="","", IF(入力!AC36="","", IF(入力!Z36="","", K116/243*((X116-243)+(V116-243)))))</f>
        <v/>
      </c>
    </row>
    <row r="117" spans="1:40">
      <c r="A117" s="95">
        <f>IF(入力!A37="","",入力!A37)</f>
        <v>24</v>
      </c>
      <c r="B117" s="189" t="str">
        <f>IF(入力!B37="","",入力!B37)</f>
        <v/>
      </c>
      <c r="C117" s="189" t="str">
        <f>IF(入力!C37="","",入力!C37)</f>
        <v/>
      </c>
      <c r="D117" s="252" t="str">
        <f>IF(入力!D37="","",入力!D37)</f>
        <v/>
      </c>
      <c r="E117" s="400" t="str">
        <f>IF(入力!E37="", IF(D117="","",DATEDIF(D117,入力!$C$3,"Y")),入力!E37)</f>
        <v/>
      </c>
      <c r="F117" s="345" t="str">
        <f>IF(入力!F37="","",入力!F37)</f>
        <v/>
      </c>
      <c r="G117" s="189" t="str">
        <f>IF(入力!G37="","",入力!G37)</f>
        <v/>
      </c>
      <c r="H117" s="189" t="str">
        <f>IF(入力!H37="","",入力!H37)</f>
        <v/>
      </c>
      <c r="I117" s="345" t="str">
        <f>IF(入力!I37="","",入力!I37)</f>
        <v/>
      </c>
      <c r="J117" s="159" t="str">
        <f>IF(入力!J37="","",入力!J37)</f>
        <v/>
      </c>
      <c r="K117" s="161" t="str">
        <f>IF(入力!K37="","",入力!K37)</f>
        <v/>
      </c>
      <c r="L117" s="79" t="str">
        <f>IF(入力!L37="","",入力!L37)</f>
        <v/>
      </c>
      <c r="M117" s="214" t="str">
        <f>IF(OR(入力!M37="",入力!N37=""),"",((4.57/(1.0868-0.00133*(入力!M37+入力!N37))-4.142)*100))</f>
        <v/>
      </c>
      <c r="N117" s="79" t="str">
        <f>IF(OR(入力!L37="",入力!M37="",入力!N37=""),"",(入力!L37-(入力!L37*(4.57/(1.0868-0.00133*(入力!M37+入力!N37))-4.142)*100)/100))</f>
        <v/>
      </c>
      <c r="O117" s="79" t="str">
        <f>IF(入力!P37="", IF(入力!K37="","",入力!L37/POWER(入力!K37/100,2)),入力!P37)</f>
        <v/>
      </c>
      <c r="P117" s="79" t="str">
        <f>IF(入力!Q37="","",入力!Q37)</f>
        <v/>
      </c>
      <c r="Q117" s="194" t="str">
        <f>IF(入力!R37="","",入力!R37)</f>
        <v/>
      </c>
      <c r="R117" s="256" t="str">
        <f xml:space="preserve"> IF(入力!S37="",IF(入力!T37="","",入力!T37),IF(入力!T37="",入力!S37,IF(入力!S37&gt;入力!T37,入力!T37,入力!S37)))</f>
        <v/>
      </c>
      <c r="S117" s="481" t="str">
        <f>IF(入力!U37="",IF(入力!V37="","",入力!V37),IF(入力!V37="",入力!U37,IF(入力!U37&gt;入力!V37,入力!V37,入力!U37)))</f>
        <v/>
      </c>
      <c r="T117" s="250" t="str">
        <f>IF(入力!W37="",IF(入力!X37="","",入力!X37),IF(入力!X37="",入力!W37,IF(入力!W37&gt;入力!X37,入力!W37,入力!X37)))</f>
        <v/>
      </c>
      <c r="U117" s="258" t="str">
        <f>IF(入力!Y37="", IF(入力!W37="",IF(入力!X37="","",入力!X37-入力!Q37),IF(入力!X37="",入力!W37-入力!Q37,IF(入力!W37&gt;入力!X37,入力!W37-入力!Q37,入力!X37-入力!Q37))),入力!Y37)</f>
        <v/>
      </c>
      <c r="V117" s="258" t="str">
        <f>IF(入力!Z37="",IF(入力!AA37="","",入力!AA37),IF(入力!AA37="",入力!Z37,IF(入力!Z37&gt;入力!AA37,入力!Z37,入力!AA37)))</f>
        <v/>
      </c>
      <c r="W117" s="258" t="str">
        <f>IF(入力!AB37="", IF(入力!Z37="",IF(入力!AA37="","",入力!AA37-入力!Q37),IF(入力!AA37="",入力!Z37-入力!Q37,IF(入力!Z37&gt;入力!AA37,入力!Z37-入力!Q37,入力!AA37-入力!Q37))),入力!AB37)</f>
        <v/>
      </c>
      <c r="X117" s="258" t="str">
        <f>IF(入力!AC37="",IF(入力!AD37="","",入力!AD37),IF(入力!AD37="",入力!AC37,IF(入力!AC37&gt;入力!AD37,入力!AC37,入力!AD37)))</f>
        <v/>
      </c>
      <c r="Y117" s="258" t="str">
        <f>IF(入力!AE37="", IF(入力!AC37="",IF(入力!AD37="","",入力!AD37-入力!Q37),IF(入力!AD37="",入力!AC37-入力!Q37,IF(入力!AC37&gt;入力!AD37,入力!AC37-入力!Q37,入力!AD37-入力!Q37))),入力!AE37)</f>
        <v/>
      </c>
      <c r="Z117" s="258" t="str">
        <f>IF(入力!AF37="",IF(入力!AG37="","",入力!AG37),IF(入力!AG37="",入力!AF37,IF(入力!AF37&gt;入力!AG37,入力!AF37,入力!AG37)))</f>
        <v/>
      </c>
      <c r="AA117" s="258" t="str">
        <f>IF(入力!AH37="", IF(入力!AF37="",IF(入力!AG37="","",入力!AG37-入力!Q37),IF(入力!AG37="",入力!AF37-入力!Q37,IF(入力!AF37&gt;入力!AG37,入力!AF37-入力!Q37,入力!AG37-入力!Q37))),入力!AH37)</f>
        <v/>
      </c>
      <c r="AB117" s="126" t="str">
        <f>IF(入力!AI37="",IF(入力!AJ37="","",入力!AJ37),IF(入力!AJ37="",入力!AI37,IF(入力!AI37&gt;入力!AJ37,入力!AI37,入力!AJ37)))</f>
        <v/>
      </c>
      <c r="AC117" s="256" t="str">
        <f>IF(入力!AK37="",IF(入力!AL37="","",入力!AL37),IF(入力!AL37="",入力!AK37,IF(入力!AK37&gt;入力!AL37,入力!AK37,入力!AL37)))</f>
        <v/>
      </c>
      <c r="AD117" s="255" t="str">
        <f>IF(入力!AM37="","",入力!AM37)</f>
        <v/>
      </c>
      <c r="AE117" s="159" t="str">
        <f>IF(入力!AN37="","",入力!AN37)</f>
        <v/>
      </c>
      <c r="AF117" s="255" t="str">
        <f>IF(入力!AO37="","",入力!AO37)</f>
        <v/>
      </c>
      <c r="AG117" s="164" t="str">
        <f>IF(入力!AP37="","",入力!AP37)</f>
        <v/>
      </c>
      <c r="AH117" s="158" t="str">
        <f>IF(入力!AQ37="","",入力!AQ37)</f>
        <v/>
      </c>
      <c r="AI117" s="80" t="str">
        <f>IF(入力!AR37="","",入力!AR37)</f>
        <v/>
      </c>
      <c r="AJ117" s="346" t="str">
        <f>IF(入力!AS37="","",入力!AS37)</f>
        <v/>
      </c>
      <c r="AK117" s="159" t="str">
        <f>IF(入力!AT37="","",入力!AT37)</f>
        <v/>
      </c>
      <c r="AL117" s="262" t="str">
        <f>IF(入力!AU37="",IF(入力!AV37="","",入力!AV37),IF(入力!AV37="",入力!AU37,IF(入力!AU37&gt;入力!AV37,入力!AU37,入力!AV37)))</f>
        <v/>
      </c>
      <c r="AM117" s="347" t="str">
        <f>IF(入力!AW37="",IF(入力!AX37="","",入力!AX37),IF(入力!AX37="",入力!AW37,IF(入力!AW37&gt;入力!AX37,入力!AW37,入力!AX37)))</f>
        <v/>
      </c>
      <c r="AN117" s="204" t="str">
        <f>IF(入力!K37="","", IF(入力!AC37="","", IF(入力!Z37="","", K117/243*((X117-243)+(V117-243)))))</f>
        <v/>
      </c>
    </row>
    <row r="118" spans="1:40">
      <c r="A118" s="95">
        <f>IF(入力!A38="","",入力!A38)</f>
        <v>25</v>
      </c>
      <c r="B118" s="189" t="str">
        <f>IF(入力!B38="","",入力!B38)</f>
        <v/>
      </c>
      <c r="C118" s="189" t="str">
        <f>IF(入力!C38="","",入力!C38)</f>
        <v/>
      </c>
      <c r="D118" s="252" t="str">
        <f>IF(入力!D38="","",入力!D38)</f>
        <v/>
      </c>
      <c r="E118" s="400" t="str">
        <f>IF(入力!E38="", IF(D118="","",DATEDIF(D118,入力!$C$3,"Y")),入力!E38)</f>
        <v/>
      </c>
      <c r="F118" s="345" t="str">
        <f>IF(入力!F38="","",入力!F38)</f>
        <v/>
      </c>
      <c r="G118" s="189" t="str">
        <f>IF(入力!G38="","",入力!G38)</f>
        <v/>
      </c>
      <c r="H118" s="189" t="str">
        <f>IF(入力!H38="","",入力!H38)</f>
        <v/>
      </c>
      <c r="I118" s="345" t="str">
        <f>IF(入力!I38="","",入力!I38)</f>
        <v/>
      </c>
      <c r="J118" s="159" t="str">
        <f>IF(入力!J38="","",入力!J38)</f>
        <v/>
      </c>
      <c r="K118" s="161" t="str">
        <f>IF(入力!K38="","",入力!K38)</f>
        <v/>
      </c>
      <c r="L118" s="79" t="str">
        <f>IF(入力!L38="","",入力!L38)</f>
        <v/>
      </c>
      <c r="M118" s="214" t="str">
        <f>IF(OR(入力!M38="",入力!N38=""),"",((4.57/(1.0868-0.00133*(入力!M38+入力!N38))-4.142)*100))</f>
        <v/>
      </c>
      <c r="N118" s="79" t="str">
        <f>IF(OR(入力!L38="",入力!M38="",入力!N38=""),"",(入力!L38-(入力!L38*(4.57/(1.0868-0.00133*(入力!M38+入力!N38))-4.142)*100)/100))</f>
        <v/>
      </c>
      <c r="O118" s="79" t="str">
        <f>IF(入力!P38="", IF(入力!K38="","",入力!L38/POWER(入力!K38/100,2)),入力!P38)</f>
        <v/>
      </c>
      <c r="P118" s="79" t="str">
        <f>IF(入力!Q38="","",入力!Q38)</f>
        <v/>
      </c>
      <c r="Q118" s="194" t="str">
        <f>IF(入力!R38="","",入力!R38)</f>
        <v/>
      </c>
      <c r="R118" s="256" t="str">
        <f xml:space="preserve"> IF(入力!S38="",IF(入力!T38="","",入力!T38),IF(入力!T38="",入力!S38,IF(入力!S38&gt;入力!T38,入力!T38,入力!S38)))</f>
        <v/>
      </c>
      <c r="S118" s="481" t="str">
        <f>IF(入力!U38="",IF(入力!V38="","",入力!V38),IF(入力!V38="",入力!U38,IF(入力!U38&gt;入力!V38,入力!V38,入力!U38)))</f>
        <v/>
      </c>
      <c r="T118" s="250" t="str">
        <f>IF(入力!W38="",IF(入力!X38="","",入力!X38),IF(入力!X38="",入力!W38,IF(入力!W38&gt;入力!X38,入力!W38,入力!X38)))</f>
        <v/>
      </c>
      <c r="U118" s="258" t="str">
        <f>IF(入力!Y38="", IF(入力!W38="",IF(入力!X38="","",入力!X38-入力!Q38),IF(入力!X38="",入力!W38-入力!Q38,IF(入力!W38&gt;入力!X38,入力!W38-入力!Q38,入力!X38-入力!Q38))),入力!Y38)</f>
        <v/>
      </c>
      <c r="V118" s="258" t="str">
        <f>IF(入力!Z38="",IF(入力!AA38="","",入力!AA38),IF(入力!AA38="",入力!Z38,IF(入力!Z38&gt;入力!AA38,入力!Z38,入力!AA38)))</f>
        <v/>
      </c>
      <c r="W118" s="258" t="str">
        <f>IF(入力!AB38="", IF(入力!Z38="",IF(入力!AA38="","",入力!AA38-入力!Q38),IF(入力!AA38="",入力!Z38-入力!Q38,IF(入力!Z38&gt;入力!AA38,入力!Z38-入力!Q38,入力!AA38-入力!Q38))),入力!AB38)</f>
        <v/>
      </c>
      <c r="X118" s="258" t="str">
        <f>IF(入力!AC38="",IF(入力!AD38="","",入力!AD38),IF(入力!AD38="",入力!AC38,IF(入力!AC38&gt;入力!AD38,入力!AC38,入力!AD38)))</f>
        <v/>
      </c>
      <c r="Y118" s="258" t="str">
        <f>IF(入力!AE38="", IF(入力!AC38="",IF(入力!AD38="","",入力!AD38-入力!Q38),IF(入力!AD38="",入力!AC38-入力!Q38,IF(入力!AC38&gt;入力!AD38,入力!AC38-入力!Q38,入力!AD38-入力!Q38))),入力!AE38)</f>
        <v/>
      </c>
      <c r="Z118" s="258" t="str">
        <f>IF(入力!AF38="",IF(入力!AG38="","",入力!AG38),IF(入力!AG38="",入力!AF38,IF(入力!AF38&gt;入力!AG38,入力!AF38,入力!AG38)))</f>
        <v/>
      </c>
      <c r="AA118" s="258" t="str">
        <f>IF(入力!AH38="", IF(入力!AF38="",IF(入力!AG38="","",入力!AG38-入力!Q38),IF(入力!AG38="",入力!AF38-入力!Q38,IF(入力!AF38&gt;入力!AG38,入力!AF38-入力!Q38,入力!AG38-入力!Q38))),入力!AH38)</f>
        <v/>
      </c>
      <c r="AB118" s="126" t="str">
        <f>IF(入力!AI38="",IF(入力!AJ38="","",入力!AJ38),IF(入力!AJ38="",入力!AI38,IF(入力!AI38&gt;入力!AJ38,入力!AI38,入力!AJ38)))</f>
        <v/>
      </c>
      <c r="AC118" s="256" t="str">
        <f>IF(入力!AK38="",IF(入力!AL38="","",入力!AL38),IF(入力!AL38="",入力!AK38,IF(入力!AK38&gt;入力!AL38,入力!AK38,入力!AL38)))</f>
        <v/>
      </c>
      <c r="AD118" s="255" t="str">
        <f>IF(入力!AM38="","",入力!AM38)</f>
        <v/>
      </c>
      <c r="AE118" s="159" t="str">
        <f>IF(入力!AN38="","",入力!AN38)</f>
        <v/>
      </c>
      <c r="AF118" s="255" t="str">
        <f>IF(入力!AO38="","",入力!AO38)</f>
        <v/>
      </c>
      <c r="AG118" s="164" t="str">
        <f>IF(入力!AP38="","",入力!AP38)</f>
        <v/>
      </c>
      <c r="AH118" s="158" t="str">
        <f>IF(入力!AQ38="","",入力!AQ38)</f>
        <v/>
      </c>
      <c r="AI118" s="80" t="str">
        <f>IF(入力!AR38="","",入力!AR38)</f>
        <v/>
      </c>
      <c r="AJ118" s="346" t="str">
        <f>IF(入力!AS38="","",入力!AS38)</f>
        <v/>
      </c>
      <c r="AK118" s="159" t="str">
        <f>IF(入力!AT38="","",入力!AT38)</f>
        <v/>
      </c>
      <c r="AL118" s="262" t="str">
        <f>IF(入力!AU38="",IF(入力!AV38="","",入力!AV38),IF(入力!AV38="",入力!AU38,IF(入力!AU38&gt;入力!AV38,入力!AU38,入力!AV38)))</f>
        <v/>
      </c>
      <c r="AM118" s="347" t="str">
        <f>IF(入力!AW38="",IF(入力!AX38="","",入力!AX38),IF(入力!AX38="",入力!AW38,IF(入力!AW38&gt;入力!AX38,入力!AW38,入力!AX38)))</f>
        <v/>
      </c>
      <c r="AN118" s="204" t="str">
        <f>IF(入力!K38="","", IF(入力!AC38="","", IF(入力!Z38="","", K118/243*((X118-243)+(V118-243)))))</f>
        <v/>
      </c>
    </row>
    <row r="119" spans="1:40">
      <c r="A119" s="95">
        <f>IF(入力!A39="","",入力!A39)</f>
        <v>26</v>
      </c>
      <c r="B119" s="189" t="str">
        <f>IF(入力!B39="","",入力!B39)</f>
        <v/>
      </c>
      <c r="C119" s="189" t="str">
        <f>IF(入力!C39="","",入力!C39)</f>
        <v/>
      </c>
      <c r="D119" s="252" t="str">
        <f>IF(入力!D39="","",入力!D39)</f>
        <v/>
      </c>
      <c r="E119" s="400" t="str">
        <f>IF(入力!E39="", IF(D119="","",DATEDIF(D119,入力!$C$3,"Y")),入力!E39)</f>
        <v/>
      </c>
      <c r="F119" s="345" t="str">
        <f>IF(入力!F39="","",入力!F39)</f>
        <v/>
      </c>
      <c r="G119" s="189" t="str">
        <f>IF(入力!G39="","",入力!G39)</f>
        <v/>
      </c>
      <c r="H119" s="189" t="str">
        <f>IF(入力!H39="","",入力!H39)</f>
        <v/>
      </c>
      <c r="I119" s="345" t="str">
        <f>IF(入力!I39="","",入力!I39)</f>
        <v/>
      </c>
      <c r="J119" s="159" t="str">
        <f>IF(入力!J39="","",入力!J39)</f>
        <v/>
      </c>
      <c r="K119" s="161" t="str">
        <f>IF(入力!K39="","",入力!K39)</f>
        <v/>
      </c>
      <c r="L119" s="79" t="str">
        <f>IF(入力!L39="","",入力!L39)</f>
        <v/>
      </c>
      <c r="M119" s="214" t="str">
        <f>IF(OR(入力!M39="",入力!N39=""),"",((4.57/(1.0868-0.00133*(入力!M39+入力!N39))-4.142)*100))</f>
        <v/>
      </c>
      <c r="N119" s="79" t="str">
        <f>IF(OR(入力!L39="",入力!M39="",入力!N39=""),"",(入力!L39-(入力!L39*(4.57/(1.0868-0.00133*(入力!M39+入力!N39))-4.142)*100)/100))</f>
        <v/>
      </c>
      <c r="O119" s="79" t="str">
        <f>IF(入力!P39="", IF(入力!K39="","",入力!L39/POWER(入力!K39/100,2)),入力!P39)</f>
        <v/>
      </c>
      <c r="P119" s="79" t="str">
        <f>IF(入力!Q39="","",入力!Q39)</f>
        <v/>
      </c>
      <c r="Q119" s="194" t="str">
        <f>IF(入力!R39="","",入力!R39)</f>
        <v/>
      </c>
      <c r="R119" s="256" t="str">
        <f xml:space="preserve"> IF(入力!S39="",IF(入力!T39="","",入力!T39),IF(入力!T39="",入力!S39,IF(入力!S39&gt;入力!T39,入力!T39,入力!S39)))</f>
        <v/>
      </c>
      <c r="S119" s="481" t="str">
        <f>IF(入力!U39="",IF(入力!V39="","",入力!V39),IF(入力!V39="",入力!U39,IF(入力!U39&gt;入力!V39,入力!V39,入力!U39)))</f>
        <v/>
      </c>
      <c r="T119" s="250" t="str">
        <f>IF(入力!W39="",IF(入力!X39="","",入力!X39),IF(入力!X39="",入力!W39,IF(入力!W39&gt;入力!X39,入力!W39,入力!X39)))</f>
        <v/>
      </c>
      <c r="U119" s="258" t="str">
        <f>IF(入力!Y39="", IF(入力!W39="",IF(入力!X39="","",入力!X39-入力!Q39),IF(入力!X39="",入力!W39-入力!Q39,IF(入力!W39&gt;入力!X39,入力!W39-入力!Q39,入力!X39-入力!Q39))),入力!Y39)</f>
        <v/>
      </c>
      <c r="V119" s="258" t="str">
        <f>IF(入力!Z39="",IF(入力!AA39="","",入力!AA39),IF(入力!AA39="",入力!Z39,IF(入力!Z39&gt;入力!AA39,入力!Z39,入力!AA39)))</f>
        <v/>
      </c>
      <c r="W119" s="258" t="str">
        <f>IF(入力!AB39="", IF(入力!Z39="",IF(入力!AA39="","",入力!AA39-入力!Q39),IF(入力!AA39="",入力!Z39-入力!Q39,IF(入力!Z39&gt;入力!AA39,入力!Z39-入力!Q39,入力!AA39-入力!Q39))),入力!AB39)</f>
        <v/>
      </c>
      <c r="X119" s="258" t="str">
        <f>IF(入力!AC39="",IF(入力!AD39="","",入力!AD39),IF(入力!AD39="",入力!AC39,IF(入力!AC39&gt;入力!AD39,入力!AC39,入力!AD39)))</f>
        <v/>
      </c>
      <c r="Y119" s="258" t="str">
        <f>IF(入力!AE39="", IF(入力!AC39="",IF(入力!AD39="","",入力!AD39-入力!Q39),IF(入力!AD39="",入力!AC39-入力!Q39,IF(入力!AC39&gt;入力!AD39,入力!AC39-入力!Q39,入力!AD39-入力!Q39))),入力!AE39)</f>
        <v/>
      </c>
      <c r="Z119" s="258" t="str">
        <f>IF(入力!AF39="",IF(入力!AG39="","",入力!AG39),IF(入力!AG39="",入力!AF39,IF(入力!AF39&gt;入力!AG39,入力!AF39,入力!AG39)))</f>
        <v/>
      </c>
      <c r="AA119" s="258" t="str">
        <f>IF(入力!AH39="", IF(入力!AF39="",IF(入力!AG39="","",入力!AG39-入力!Q39),IF(入力!AG39="",入力!AF39-入力!Q39,IF(入力!AF39&gt;入力!AG39,入力!AF39-入力!Q39,入力!AG39-入力!Q39))),入力!AH39)</f>
        <v/>
      </c>
      <c r="AB119" s="126" t="str">
        <f>IF(入力!AI39="",IF(入力!AJ39="","",入力!AJ39),IF(入力!AJ39="",入力!AI39,IF(入力!AI39&gt;入力!AJ39,入力!AI39,入力!AJ39)))</f>
        <v/>
      </c>
      <c r="AC119" s="256" t="str">
        <f>IF(入力!AK39="",IF(入力!AL39="","",入力!AL39),IF(入力!AL39="",入力!AK39,IF(入力!AK39&gt;入力!AL39,入力!AK39,入力!AL39)))</f>
        <v/>
      </c>
      <c r="AD119" s="255" t="str">
        <f>IF(入力!AM39="","",入力!AM39)</f>
        <v/>
      </c>
      <c r="AE119" s="159" t="str">
        <f>IF(入力!AN39="","",入力!AN39)</f>
        <v/>
      </c>
      <c r="AF119" s="255" t="str">
        <f>IF(入力!AO39="","",入力!AO39)</f>
        <v/>
      </c>
      <c r="AG119" s="164" t="str">
        <f>IF(入力!AP39="","",入力!AP39)</f>
        <v/>
      </c>
      <c r="AH119" s="158" t="str">
        <f>IF(入力!AQ39="","",入力!AQ39)</f>
        <v/>
      </c>
      <c r="AI119" s="80" t="str">
        <f>IF(入力!AR39="","",入力!AR39)</f>
        <v/>
      </c>
      <c r="AJ119" s="346" t="str">
        <f>IF(入力!AS39="","",入力!AS39)</f>
        <v/>
      </c>
      <c r="AK119" s="159" t="str">
        <f>IF(入力!AT39="","",入力!AT39)</f>
        <v/>
      </c>
      <c r="AL119" s="262" t="str">
        <f>IF(入力!AU39="",IF(入力!AV39="","",入力!AV39),IF(入力!AV39="",入力!AU39,IF(入力!AU39&gt;入力!AV39,入力!AU39,入力!AV39)))</f>
        <v/>
      </c>
      <c r="AM119" s="347" t="str">
        <f>IF(入力!AW39="",IF(入力!AX39="","",入力!AX39),IF(入力!AX39="",入力!AW39,IF(入力!AW39&gt;入力!AX39,入力!AW39,入力!AX39)))</f>
        <v/>
      </c>
      <c r="AN119" s="204" t="str">
        <f>IF(入力!K39="","", IF(入力!AC39="","", IF(入力!Z39="","", K119/243*((X119-243)+(V119-243)))))</f>
        <v/>
      </c>
    </row>
    <row r="120" spans="1:40">
      <c r="A120" s="95">
        <f>IF(入力!A40="","",入力!A40)</f>
        <v>27</v>
      </c>
      <c r="B120" s="189" t="str">
        <f>IF(入力!B40="","",入力!B40)</f>
        <v/>
      </c>
      <c r="C120" s="189" t="str">
        <f>IF(入力!C40="","",入力!C40)</f>
        <v/>
      </c>
      <c r="D120" s="252" t="str">
        <f>IF(入力!D40="","",入力!D40)</f>
        <v/>
      </c>
      <c r="E120" s="400" t="str">
        <f>IF(入力!E40="", IF(D120="","",DATEDIF(D120,入力!$C$3,"Y")),入力!E40)</f>
        <v/>
      </c>
      <c r="F120" s="345" t="str">
        <f>IF(入力!F40="","",入力!F40)</f>
        <v/>
      </c>
      <c r="G120" s="189" t="str">
        <f>IF(入力!G40="","",入力!G40)</f>
        <v/>
      </c>
      <c r="H120" s="189" t="str">
        <f>IF(入力!H40="","",入力!H40)</f>
        <v/>
      </c>
      <c r="I120" s="345" t="str">
        <f>IF(入力!I40="","",入力!I40)</f>
        <v/>
      </c>
      <c r="J120" s="159" t="str">
        <f>IF(入力!J40="","",入力!J40)</f>
        <v/>
      </c>
      <c r="K120" s="161" t="str">
        <f>IF(入力!K40="","",入力!K40)</f>
        <v/>
      </c>
      <c r="L120" s="79" t="str">
        <f>IF(入力!L40="","",入力!L40)</f>
        <v/>
      </c>
      <c r="M120" s="214" t="str">
        <f>IF(OR(入力!M40="",入力!N40=""),"",((4.57/(1.0868-0.00133*(入力!M40+入力!N40))-4.142)*100))</f>
        <v/>
      </c>
      <c r="N120" s="79" t="str">
        <f>IF(OR(入力!L40="",入力!M40="",入力!N40=""),"",(入力!L40-(入力!L40*(4.57/(1.0868-0.00133*(入力!M40+入力!N40))-4.142)*100)/100))</f>
        <v/>
      </c>
      <c r="O120" s="79" t="str">
        <f>IF(入力!P40="", IF(入力!K40="","",入力!L40/POWER(入力!K40/100,2)),入力!P40)</f>
        <v/>
      </c>
      <c r="P120" s="79" t="str">
        <f>IF(入力!Q40="","",入力!Q40)</f>
        <v/>
      </c>
      <c r="Q120" s="194" t="str">
        <f>IF(入力!R40="","",入力!R40)</f>
        <v/>
      </c>
      <c r="R120" s="256" t="str">
        <f xml:space="preserve"> IF(入力!S40="",IF(入力!T40="","",入力!T40),IF(入力!T40="",入力!S40,IF(入力!S40&gt;入力!T40,入力!T40,入力!S40)))</f>
        <v/>
      </c>
      <c r="S120" s="481" t="str">
        <f>IF(入力!U40="",IF(入力!V40="","",入力!V40),IF(入力!V40="",入力!U40,IF(入力!U40&gt;入力!V40,入力!V40,入力!U40)))</f>
        <v/>
      </c>
      <c r="T120" s="250" t="str">
        <f>IF(入力!W40="",IF(入力!X40="","",入力!X40),IF(入力!X40="",入力!W40,IF(入力!W40&gt;入力!X40,入力!W40,入力!X40)))</f>
        <v/>
      </c>
      <c r="U120" s="258" t="str">
        <f>IF(入力!Y40="", IF(入力!W40="",IF(入力!X40="","",入力!X40-入力!Q40),IF(入力!X40="",入力!W40-入力!Q40,IF(入力!W40&gt;入力!X40,入力!W40-入力!Q40,入力!X40-入力!Q40))),入力!Y40)</f>
        <v/>
      </c>
      <c r="V120" s="258" t="str">
        <f>IF(入力!Z40="",IF(入力!AA40="","",入力!AA40),IF(入力!AA40="",入力!Z40,IF(入力!Z40&gt;入力!AA40,入力!Z40,入力!AA40)))</f>
        <v/>
      </c>
      <c r="W120" s="258" t="str">
        <f>IF(入力!AB40="", IF(入力!Z40="",IF(入力!AA40="","",入力!AA40-入力!Q40),IF(入力!AA40="",入力!Z40-入力!Q40,IF(入力!Z40&gt;入力!AA40,入力!Z40-入力!Q40,入力!AA40-入力!Q40))),入力!AB40)</f>
        <v/>
      </c>
      <c r="X120" s="258" t="str">
        <f>IF(入力!AC40="",IF(入力!AD40="","",入力!AD40),IF(入力!AD40="",入力!AC40,IF(入力!AC40&gt;入力!AD40,入力!AC40,入力!AD40)))</f>
        <v/>
      </c>
      <c r="Y120" s="258" t="str">
        <f>IF(入力!AE40="", IF(入力!AC40="",IF(入力!AD40="","",入力!AD40-入力!Q40),IF(入力!AD40="",入力!AC40-入力!Q40,IF(入力!AC40&gt;入力!AD40,入力!AC40-入力!Q40,入力!AD40-入力!Q40))),入力!AE40)</f>
        <v/>
      </c>
      <c r="Z120" s="258" t="str">
        <f>IF(入力!AF40="",IF(入力!AG40="","",入力!AG40),IF(入力!AG40="",入力!AF40,IF(入力!AF40&gt;入力!AG40,入力!AF40,入力!AG40)))</f>
        <v/>
      </c>
      <c r="AA120" s="258" t="str">
        <f>IF(入力!AH40="", IF(入力!AF40="",IF(入力!AG40="","",入力!AG40-入力!Q40),IF(入力!AG40="",入力!AF40-入力!Q40,IF(入力!AF40&gt;入力!AG40,入力!AF40-入力!Q40,入力!AG40-入力!Q40))),入力!AH40)</f>
        <v/>
      </c>
      <c r="AB120" s="126" t="str">
        <f>IF(入力!AI40="",IF(入力!AJ40="","",入力!AJ40),IF(入力!AJ40="",入力!AI40,IF(入力!AI40&gt;入力!AJ40,入力!AI40,入力!AJ40)))</f>
        <v/>
      </c>
      <c r="AC120" s="256" t="str">
        <f>IF(入力!AK40="",IF(入力!AL40="","",入力!AL40),IF(入力!AL40="",入力!AK40,IF(入力!AK40&gt;入力!AL40,入力!AK40,入力!AL40)))</f>
        <v/>
      </c>
      <c r="AD120" s="255" t="str">
        <f>IF(入力!AM40="","",入力!AM40)</f>
        <v/>
      </c>
      <c r="AE120" s="159" t="str">
        <f>IF(入力!AN40="","",入力!AN40)</f>
        <v/>
      </c>
      <c r="AF120" s="255" t="str">
        <f>IF(入力!AO40="","",入力!AO40)</f>
        <v/>
      </c>
      <c r="AG120" s="164" t="str">
        <f>IF(入力!AP40="","",入力!AP40)</f>
        <v/>
      </c>
      <c r="AH120" s="158" t="str">
        <f>IF(入力!AQ40="","",入力!AQ40)</f>
        <v/>
      </c>
      <c r="AI120" s="80" t="str">
        <f>IF(入力!AR40="","",入力!AR40)</f>
        <v/>
      </c>
      <c r="AJ120" s="346" t="str">
        <f>IF(入力!AS40="","",入力!AS40)</f>
        <v/>
      </c>
      <c r="AK120" s="159" t="str">
        <f>IF(入力!AT40="","",入力!AT40)</f>
        <v/>
      </c>
      <c r="AL120" s="262" t="str">
        <f>IF(入力!AU40="",IF(入力!AV40="","",入力!AV40),IF(入力!AV40="",入力!AU40,IF(入力!AU40&gt;入力!AV40,入力!AU40,入力!AV40)))</f>
        <v/>
      </c>
      <c r="AM120" s="347" t="str">
        <f>IF(入力!AW40="",IF(入力!AX40="","",入力!AX40),IF(入力!AX40="",入力!AW40,IF(入力!AW40&gt;入力!AX40,入力!AW40,入力!AX40)))</f>
        <v/>
      </c>
      <c r="AN120" s="204" t="str">
        <f>IF(入力!K40="","", IF(入力!AC40="","", IF(入力!Z40="","", K120/243*((X120-243)+(V120-243)))))</f>
        <v/>
      </c>
    </row>
    <row r="121" spans="1:40">
      <c r="A121" s="95">
        <f>IF(入力!A41="","",入力!A41)</f>
        <v>28</v>
      </c>
      <c r="B121" s="189" t="str">
        <f>IF(入力!B41="","",入力!B41)</f>
        <v/>
      </c>
      <c r="C121" s="189" t="str">
        <f>IF(入力!C41="","",入力!C41)</f>
        <v/>
      </c>
      <c r="D121" s="252" t="str">
        <f>IF(入力!D41="","",入力!D41)</f>
        <v/>
      </c>
      <c r="E121" s="400" t="str">
        <f>IF(入力!E41="", IF(D121="","",DATEDIF(D121,入力!$C$3,"Y")),入力!E41)</f>
        <v/>
      </c>
      <c r="F121" s="345" t="str">
        <f>IF(入力!F41="","",入力!F41)</f>
        <v/>
      </c>
      <c r="G121" s="189" t="str">
        <f>IF(入力!G41="","",入力!G41)</f>
        <v/>
      </c>
      <c r="H121" s="189" t="str">
        <f>IF(入力!H41="","",入力!H41)</f>
        <v/>
      </c>
      <c r="I121" s="345" t="str">
        <f>IF(入力!I41="","",入力!I41)</f>
        <v/>
      </c>
      <c r="J121" s="159" t="str">
        <f>IF(入力!J41="","",入力!J41)</f>
        <v/>
      </c>
      <c r="K121" s="161" t="str">
        <f>IF(入力!K41="","",入力!K41)</f>
        <v/>
      </c>
      <c r="L121" s="79" t="str">
        <f>IF(入力!L41="","",入力!L41)</f>
        <v/>
      </c>
      <c r="M121" s="214" t="str">
        <f>IF(OR(入力!M41="",入力!N41=""),"",((4.57/(1.0868-0.00133*(入力!M41+入力!N41))-4.142)*100))</f>
        <v/>
      </c>
      <c r="N121" s="79" t="str">
        <f>IF(OR(入力!L41="",入力!M41="",入力!N41=""),"",(入力!L41-(入力!L41*(4.57/(1.0868-0.00133*(入力!M41+入力!N41))-4.142)*100)/100))</f>
        <v/>
      </c>
      <c r="O121" s="79" t="str">
        <f>IF(入力!P41="", IF(入力!K41="","",入力!L41/POWER(入力!K41/100,2)),入力!P41)</f>
        <v/>
      </c>
      <c r="P121" s="79" t="str">
        <f>IF(入力!Q41="","",入力!Q41)</f>
        <v/>
      </c>
      <c r="Q121" s="194" t="str">
        <f>IF(入力!R41="","",入力!R41)</f>
        <v/>
      </c>
      <c r="R121" s="256" t="str">
        <f xml:space="preserve"> IF(入力!S41="",IF(入力!T41="","",入力!T41),IF(入力!T41="",入力!S41,IF(入力!S41&gt;入力!T41,入力!T41,入力!S41)))</f>
        <v/>
      </c>
      <c r="S121" s="481" t="str">
        <f>IF(入力!U41="",IF(入力!V41="","",入力!V41),IF(入力!V41="",入力!U41,IF(入力!U41&gt;入力!V41,入力!V41,入力!U41)))</f>
        <v/>
      </c>
      <c r="T121" s="250" t="str">
        <f>IF(入力!W41="",IF(入力!X41="","",入力!X41),IF(入力!X41="",入力!W41,IF(入力!W41&gt;入力!X41,入力!W41,入力!X41)))</f>
        <v/>
      </c>
      <c r="U121" s="258" t="str">
        <f>IF(入力!Y41="", IF(入力!W41="",IF(入力!X41="","",入力!X41-入力!Q41),IF(入力!X41="",入力!W41-入力!Q41,IF(入力!W41&gt;入力!X41,入力!W41-入力!Q41,入力!X41-入力!Q41))),入力!Y41)</f>
        <v/>
      </c>
      <c r="V121" s="258" t="str">
        <f>IF(入力!Z41="",IF(入力!AA41="","",入力!AA41),IF(入力!AA41="",入力!Z41,IF(入力!Z41&gt;入力!AA41,入力!Z41,入力!AA41)))</f>
        <v/>
      </c>
      <c r="W121" s="258" t="str">
        <f>IF(入力!AB41="", IF(入力!Z41="",IF(入力!AA41="","",入力!AA41-入力!Q41),IF(入力!AA41="",入力!Z41-入力!Q41,IF(入力!Z41&gt;入力!AA41,入力!Z41-入力!Q41,入力!AA41-入力!Q41))),入力!AB41)</f>
        <v/>
      </c>
      <c r="X121" s="258" t="str">
        <f>IF(入力!AC41="",IF(入力!AD41="","",入力!AD41),IF(入力!AD41="",入力!AC41,IF(入力!AC41&gt;入力!AD41,入力!AC41,入力!AD41)))</f>
        <v/>
      </c>
      <c r="Y121" s="258" t="str">
        <f>IF(入力!AE41="", IF(入力!AC41="",IF(入力!AD41="","",入力!AD41-入力!Q41),IF(入力!AD41="",入力!AC41-入力!Q41,IF(入力!AC41&gt;入力!AD41,入力!AC41-入力!Q41,入力!AD41-入力!Q41))),入力!AE41)</f>
        <v/>
      </c>
      <c r="Z121" s="258" t="str">
        <f>IF(入力!AF41="",IF(入力!AG41="","",入力!AG41),IF(入力!AG41="",入力!AF41,IF(入力!AF41&gt;入力!AG41,入力!AF41,入力!AG41)))</f>
        <v/>
      </c>
      <c r="AA121" s="258" t="str">
        <f>IF(入力!AH41="", IF(入力!AF41="",IF(入力!AG41="","",入力!AG41-入力!Q41),IF(入力!AG41="",入力!AF41-入力!Q41,IF(入力!AF41&gt;入力!AG41,入力!AF41-入力!Q41,入力!AG41-入力!Q41))),入力!AH41)</f>
        <v/>
      </c>
      <c r="AB121" s="126" t="str">
        <f>IF(入力!AI41="",IF(入力!AJ41="","",入力!AJ41),IF(入力!AJ41="",入力!AI41,IF(入力!AI41&gt;入力!AJ41,入力!AI41,入力!AJ41)))</f>
        <v/>
      </c>
      <c r="AC121" s="256" t="str">
        <f>IF(入力!AK41="",IF(入力!AL41="","",入力!AL41),IF(入力!AL41="",入力!AK41,IF(入力!AK41&gt;入力!AL41,入力!AK41,入力!AL41)))</f>
        <v/>
      </c>
      <c r="AD121" s="255" t="str">
        <f>IF(入力!AM41="","",入力!AM41)</f>
        <v/>
      </c>
      <c r="AE121" s="159" t="str">
        <f>IF(入力!AN41="","",入力!AN41)</f>
        <v/>
      </c>
      <c r="AF121" s="255" t="str">
        <f>IF(入力!AO41="","",入力!AO41)</f>
        <v/>
      </c>
      <c r="AG121" s="164" t="str">
        <f>IF(入力!AP41="","",入力!AP41)</f>
        <v/>
      </c>
      <c r="AH121" s="158" t="str">
        <f>IF(入力!AQ41="","",入力!AQ41)</f>
        <v/>
      </c>
      <c r="AI121" s="80" t="str">
        <f>IF(入力!AR41="","",入力!AR41)</f>
        <v/>
      </c>
      <c r="AJ121" s="346" t="str">
        <f>IF(入力!AS41="","",入力!AS41)</f>
        <v/>
      </c>
      <c r="AK121" s="159" t="str">
        <f>IF(入力!AT41="","",入力!AT41)</f>
        <v/>
      </c>
      <c r="AL121" s="262" t="str">
        <f>IF(入力!AU41="",IF(入力!AV41="","",入力!AV41),IF(入力!AV41="",入力!AU41,IF(入力!AU41&gt;入力!AV41,入力!AU41,入力!AV41)))</f>
        <v/>
      </c>
      <c r="AM121" s="347" t="str">
        <f>IF(入力!AW41="",IF(入力!AX41="","",入力!AX41),IF(入力!AX41="",入力!AW41,IF(入力!AW41&gt;入力!AX41,入力!AW41,入力!AX41)))</f>
        <v/>
      </c>
      <c r="AN121" s="204" t="str">
        <f>IF(入力!K41="","", IF(入力!AC41="","", IF(入力!Z41="","", K121/243*((X121-243)+(V121-243)))))</f>
        <v/>
      </c>
    </row>
    <row r="122" spans="1:40">
      <c r="A122" s="95">
        <f>IF(入力!A42="","",入力!A42)</f>
        <v>29</v>
      </c>
      <c r="B122" s="189" t="str">
        <f>IF(入力!B42="","",入力!B42)</f>
        <v/>
      </c>
      <c r="C122" s="189" t="str">
        <f>IF(入力!C42="","",入力!C42)</f>
        <v/>
      </c>
      <c r="D122" s="252" t="str">
        <f>IF(入力!D42="","",入力!D42)</f>
        <v/>
      </c>
      <c r="E122" s="400" t="str">
        <f>IF(入力!E42="", IF(D122="","",DATEDIF(D122,入力!$C$3,"Y")),入力!E42)</f>
        <v/>
      </c>
      <c r="F122" s="345" t="str">
        <f>IF(入力!F42="","",入力!F42)</f>
        <v/>
      </c>
      <c r="G122" s="189" t="str">
        <f>IF(入力!G42="","",入力!G42)</f>
        <v/>
      </c>
      <c r="H122" s="189" t="str">
        <f>IF(入力!H42="","",入力!H42)</f>
        <v/>
      </c>
      <c r="I122" s="345" t="str">
        <f>IF(入力!I42="","",入力!I42)</f>
        <v/>
      </c>
      <c r="J122" s="159" t="str">
        <f>IF(入力!J42="","",入力!J42)</f>
        <v/>
      </c>
      <c r="K122" s="161" t="str">
        <f>IF(入力!K42="","",入力!K42)</f>
        <v/>
      </c>
      <c r="L122" s="79" t="str">
        <f>IF(入力!L42="","",入力!L42)</f>
        <v/>
      </c>
      <c r="M122" s="214" t="str">
        <f>IF(OR(入力!M42="",入力!N42=""),"",((4.57/(1.0868-0.00133*(入力!M42+入力!N42))-4.142)*100))</f>
        <v/>
      </c>
      <c r="N122" s="79" t="str">
        <f>IF(OR(入力!L42="",入力!M42="",入力!N42=""),"",(入力!L42-(入力!L42*(4.57/(1.0868-0.00133*(入力!M42+入力!N42))-4.142)*100)/100))</f>
        <v/>
      </c>
      <c r="O122" s="79" t="str">
        <f>IF(入力!P42="", IF(入力!K42="","",入力!L42/POWER(入力!K42/100,2)),入力!P42)</f>
        <v/>
      </c>
      <c r="P122" s="79" t="str">
        <f>IF(入力!Q42="","",入力!Q42)</f>
        <v/>
      </c>
      <c r="Q122" s="194" t="str">
        <f>IF(入力!R42="","",入力!R42)</f>
        <v/>
      </c>
      <c r="R122" s="256" t="str">
        <f xml:space="preserve"> IF(入力!S42="",IF(入力!T42="","",入力!T42),IF(入力!T42="",入力!S42,IF(入力!S42&gt;入力!T42,入力!T42,入力!S42)))</f>
        <v/>
      </c>
      <c r="S122" s="481" t="str">
        <f>IF(入力!U42="",IF(入力!V42="","",入力!V42),IF(入力!V42="",入力!U42,IF(入力!U42&gt;入力!V42,入力!V42,入力!U42)))</f>
        <v/>
      </c>
      <c r="T122" s="250" t="str">
        <f>IF(入力!W42="",IF(入力!X42="","",入力!X42),IF(入力!X42="",入力!W42,IF(入力!W42&gt;入力!X42,入力!W42,入力!X42)))</f>
        <v/>
      </c>
      <c r="U122" s="258" t="str">
        <f>IF(入力!Y42="", IF(入力!W42="",IF(入力!X42="","",入力!X42-入力!Q42),IF(入力!X42="",入力!W42-入力!Q42,IF(入力!W42&gt;入力!X42,入力!W42-入力!Q42,入力!X42-入力!Q42))),入力!Y42)</f>
        <v/>
      </c>
      <c r="V122" s="258" t="str">
        <f>IF(入力!Z42="",IF(入力!AA42="","",入力!AA42),IF(入力!AA42="",入力!Z42,IF(入力!Z42&gt;入力!AA42,入力!Z42,入力!AA42)))</f>
        <v/>
      </c>
      <c r="W122" s="258" t="str">
        <f>IF(入力!AB42="", IF(入力!Z42="",IF(入力!AA42="","",入力!AA42-入力!Q42),IF(入力!AA42="",入力!Z42-入力!Q42,IF(入力!Z42&gt;入力!AA42,入力!Z42-入力!Q42,入力!AA42-入力!Q42))),入力!AB42)</f>
        <v/>
      </c>
      <c r="X122" s="258" t="str">
        <f>IF(入力!AC42="",IF(入力!AD42="","",入力!AD42),IF(入力!AD42="",入力!AC42,IF(入力!AC42&gt;入力!AD42,入力!AC42,入力!AD42)))</f>
        <v/>
      </c>
      <c r="Y122" s="258" t="str">
        <f>IF(入力!AE42="", IF(入力!AC42="",IF(入力!AD42="","",入力!AD42-入力!Q42),IF(入力!AD42="",入力!AC42-入力!Q42,IF(入力!AC42&gt;入力!AD42,入力!AC42-入力!Q42,入力!AD42-入力!Q42))),入力!AE42)</f>
        <v/>
      </c>
      <c r="Z122" s="258" t="str">
        <f>IF(入力!AF42="",IF(入力!AG42="","",入力!AG42),IF(入力!AG42="",入力!AF42,IF(入力!AF42&gt;入力!AG42,入力!AF42,入力!AG42)))</f>
        <v/>
      </c>
      <c r="AA122" s="258" t="str">
        <f>IF(入力!AH42="", IF(入力!AF42="",IF(入力!AG42="","",入力!AG42-入力!Q42),IF(入力!AG42="",入力!AF42-入力!Q42,IF(入力!AF42&gt;入力!AG42,入力!AF42-入力!Q42,入力!AG42-入力!Q42))),入力!AH42)</f>
        <v/>
      </c>
      <c r="AB122" s="126" t="str">
        <f>IF(入力!AI42="",IF(入力!AJ42="","",入力!AJ42),IF(入力!AJ42="",入力!AI42,IF(入力!AI42&gt;入力!AJ42,入力!AI42,入力!AJ42)))</f>
        <v/>
      </c>
      <c r="AC122" s="256" t="str">
        <f>IF(入力!AK42="",IF(入力!AL42="","",入力!AL42),IF(入力!AL42="",入力!AK42,IF(入力!AK42&gt;入力!AL42,入力!AK42,入力!AL42)))</f>
        <v/>
      </c>
      <c r="AD122" s="255" t="str">
        <f>IF(入力!AM42="","",入力!AM42)</f>
        <v/>
      </c>
      <c r="AE122" s="159" t="str">
        <f>IF(入力!AN42="","",入力!AN42)</f>
        <v/>
      </c>
      <c r="AF122" s="255" t="str">
        <f>IF(入力!AO42="","",入力!AO42)</f>
        <v/>
      </c>
      <c r="AG122" s="164" t="str">
        <f>IF(入力!AP42="","",入力!AP42)</f>
        <v/>
      </c>
      <c r="AH122" s="158" t="str">
        <f>IF(入力!AQ42="","",入力!AQ42)</f>
        <v/>
      </c>
      <c r="AI122" s="80" t="str">
        <f>IF(入力!AR42="","",入力!AR42)</f>
        <v/>
      </c>
      <c r="AJ122" s="346" t="str">
        <f>IF(入力!AS42="","",入力!AS42)</f>
        <v/>
      </c>
      <c r="AK122" s="159" t="str">
        <f>IF(入力!AT42="","",入力!AT42)</f>
        <v/>
      </c>
      <c r="AL122" s="262" t="str">
        <f>IF(入力!AU42="",IF(入力!AV42="","",入力!AV42),IF(入力!AV42="",入力!AU42,IF(入力!AU42&gt;入力!AV42,入力!AU42,入力!AV42)))</f>
        <v/>
      </c>
      <c r="AM122" s="347" t="str">
        <f>IF(入力!AW42="",IF(入力!AX42="","",入力!AX42),IF(入力!AX42="",入力!AW42,IF(入力!AW42&gt;入力!AX42,入力!AW42,入力!AX42)))</f>
        <v/>
      </c>
      <c r="AN122" s="204" t="str">
        <f>IF(入力!K42="","", IF(入力!AC42="","", IF(入力!Z42="","", K122/243*((X122-243)+(V122-243)))))</f>
        <v/>
      </c>
    </row>
    <row r="123" spans="1:40">
      <c r="A123" s="95">
        <f>IF(入力!A43="","",入力!A43)</f>
        <v>30</v>
      </c>
      <c r="B123" s="189" t="str">
        <f>IF(入力!B43="","",入力!B43)</f>
        <v/>
      </c>
      <c r="C123" s="189" t="str">
        <f>IF(入力!C43="","",入力!C43)</f>
        <v/>
      </c>
      <c r="D123" s="252" t="str">
        <f>IF(入力!D43="","",入力!D43)</f>
        <v/>
      </c>
      <c r="E123" s="400" t="str">
        <f>IF(入力!E43="", IF(D123="","",DATEDIF(D123,入力!$C$3,"Y")),入力!E43)</f>
        <v/>
      </c>
      <c r="F123" s="345" t="str">
        <f>IF(入力!F43="","",入力!F43)</f>
        <v/>
      </c>
      <c r="G123" s="189" t="str">
        <f>IF(入力!G43="","",入力!G43)</f>
        <v/>
      </c>
      <c r="H123" s="189" t="str">
        <f>IF(入力!H43="","",入力!H43)</f>
        <v/>
      </c>
      <c r="I123" s="345" t="str">
        <f>IF(入力!I43="","",入力!I43)</f>
        <v/>
      </c>
      <c r="J123" s="159" t="str">
        <f>IF(入力!J43="","",入力!J43)</f>
        <v/>
      </c>
      <c r="K123" s="161" t="str">
        <f>IF(入力!K43="","",入力!K43)</f>
        <v/>
      </c>
      <c r="L123" s="79" t="str">
        <f>IF(入力!L43="","",入力!L43)</f>
        <v/>
      </c>
      <c r="M123" s="214" t="str">
        <f>IF(OR(入力!M43="",入力!N43=""),"",((4.57/(1.0868-0.00133*(入力!M43+入力!N43))-4.142)*100))</f>
        <v/>
      </c>
      <c r="N123" s="79" t="str">
        <f>IF(OR(入力!L43="",入力!M43="",入力!N43=""),"",(入力!L43-(入力!L43*(4.57/(1.0868-0.00133*(入力!M43+入力!N43))-4.142)*100)/100))</f>
        <v/>
      </c>
      <c r="O123" s="79" t="str">
        <f>IF(入力!P43="", IF(入力!K43="","",入力!L43/POWER(入力!K43/100,2)),入力!P43)</f>
        <v/>
      </c>
      <c r="P123" s="79" t="str">
        <f>IF(入力!Q43="","",入力!Q43)</f>
        <v/>
      </c>
      <c r="Q123" s="194" t="str">
        <f>IF(入力!R43="","",入力!R43)</f>
        <v/>
      </c>
      <c r="R123" s="256" t="str">
        <f xml:space="preserve"> IF(入力!S43="",IF(入力!T43="","",入力!T43),IF(入力!T43="",入力!S43,IF(入力!S43&gt;入力!T43,入力!T43,入力!S43)))</f>
        <v/>
      </c>
      <c r="S123" s="481" t="str">
        <f>IF(入力!U43="",IF(入力!V43="","",入力!V43),IF(入力!V43="",入力!U43,IF(入力!U43&gt;入力!V43,入力!V43,入力!U43)))</f>
        <v/>
      </c>
      <c r="T123" s="250" t="str">
        <f>IF(入力!W43="",IF(入力!X43="","",入力!X43),IF(入力!X43="",入力!W43,IF(入力!W43&gt;入力!X43,入力!W43,入力!X43)))</f>
        <v/>
      </c>
      <c r="U123" s="258" t="str">
        <f>IF(入力!Y43="", IF(入力!W43="",IF(入力!X43="","",入力!X43-入力!Q43),IF(入力!X43="",入力!W43-入力!Q43,IF(入力!W43&gt;入力!X43,入力!W43-入力!Q43,入力!X43-入力!Q43))),入力!Y43)</f>
        <v/>
      </c>
      <c r="V123" s="258" t="str">
        <f>IF(入力!Z43="",IF(入力!AA43="","",入力!AA43),IF(入力!AA43="",入力!Z43,IF(入力!Z43&gt;入力!AA43,入力!Z43,入力!AA43)))</f>
        <v/>
      </c>
      <c r="W123" s="258" t="str">
        <f>IF(入力!AB43="", IF(入力!Z43="",IF(入力!AA43="","",入力!AA43-入力!Q43),IF(入力!AA43="",入力!Z43-入力!Q43,IF(入力!Z43&gt;入力!AA43,入力!Z43-入力!Q43,入力!AA43-入力!Q43))),入力!AB43)</f>
        <v/>
      </c>
      <c r="X123" s="258" t="str">
        <f>IF(入力!AC43="",IF(入力!AD43="","",入力!AD43),IF(入力!AD43="",入力!AC43,IF(入力!AC43&gt;入力!AD43,入力!AC43,入力!AD43)))</f>
        <v/>
      </c>
      <c r="Y123" s="258" t="str">
        <f>IF(入力!AE43="", IF(入力!AC43="",IF(入力!AD43="","",入力!AD43-入力!Q43),IF(入力!AD43="",入力!AC43-入力!Q43,IF(入力!AC43&gt;入力!AD43,入力!AC43-入力!Q43,入力!AD43-入力!Q43))),入力!AE43)</f>
        <v/>
      </c>
      <c r="Z123" s="258" t="str">
        <f>IF(入力!AF43="",IF(入力!AG43="","",入力!AG43),IF(入力!AG43="",入力!AF43,IF(入力!AF43&gt;入力!AG43,入力!AF43,入力!AG43)))</f>
        <v/>
      </c>
      <c r="AA123" s="258" t="str">
        <f>IF(入力!AH43="", IF(入力!AF43="",IF(入力!AG43="","",入力!AG43-入力!Q43),IF(入力!AG43="",入力!AF43-入力!Q43,IF(入力!AF43&gt;入力!AG43,入力!AF43-入力!Q43,入力!AG43-入力!Q43))),入力!AH43)</f>
        <v/>
      </c>
      <c r="AB123" s="126" t="str">
        <f>IF(入力!AI43="",IF(入力!AJ43="","",入力!AJ43),IF(入力!AJ43="",入力!AI43,IF(入力!AI43&gt;入力!AJ43,入力!AI43,入力!AJ43)))</f>
        <v/>
      </c>
      <c r="AC123" s="256" t="str">
        <f>IF(入力!AK43="",IF(入力!AL43="","",入力!AL43),IF(入力!AL43="",入力!AK43,IF(入力!AK43&gt;入力!AL43,入力!AK43,入力!AL43)))</f>
        <v/>
      </c>
      <c r="AD123" s="255" t="str">
        <f>IF(入力!AM43="","",入力!AM43)</f>
        <v/>
      </c>
      <c r="AE123" s="159" t="str">
        <f>IF(入力!AN43="","",入力!AN43)</f>
        <v/>
      </c>
      <c r="AF123" s="255" t="str">
        <f>IF(入力!AO43="","",入力!AO43)</f>
        <v/>
      </c>
      <c r="AG123" s="164" t="str">
        <f>IF(入力!AP43="","",入力!AP43)</f>
        <v/>
      </c>
      <c r="AH123" s="158" t="str">
        <f>IF(入力!AQ43="","",入力!AQ43)</f>
        <v/>
      </c>
      <c r="AI123" s="80" t="str">
        <f>IF(入力!AR43="","",入力!AR43)</f>
        <v/>
      </c>
      <c r="AJ123" s="346" t="str">
        <f>IF(入力!AS43="","",入力!AS43)</f>
        <v/>
      </c>
      <c r="AK123" s="159" t="str">
        <f>IF(入力!AT43="","",入力!AT43)</f>
        <v/>
      </c>
      <c r="AL123" s="262" t="str">
        <f>IF(入力!AU43="",IF(入力!AV43="","",入力!AV43),IF(入力!AV43="",入力!AU43,IF(入力!AU43&gt;入力!AV43,入力!AU43,入力!AV43)))</f>
        <v/>
      </c>
      <c r="AM123" s="347" t="str">
        <f>IF(入力!AW43="",IF(入力!AX43="","",入力!AX43),IF(入力!AX43="",入力!AW43,IF(入力!AW43&gt;入力!AX43,入力!AW43,入力!AX43)))</f>
        <v/>
      </c>
      <c r="AN123" s="204" t="str">
        <f>IF(入力!K43="","", IF(入力!AC43="","", IF(入力!Z43="","", K123/243*((X123-243)+(V123-243)))))</f>
        <v/>
      </c>
    </row>
    <row r="124" spans="1:40">
      <c r="A124" s="95">
        <f>IF(入力!A44="","",入力!A44)</f>
        <v>31</v>
      </c>
      <c r="B124" s="189" t="str">
        <f>IF(入力!B44="","",入力!B44)</f>
        <v/>
      </c>
      <c r="C124" s="189" t="str">
        <f>IF(入力!C44="","",入力!C44)</f>
        <v/>
      </c>
      <c r="D124" s="252" t="str">
        <f>IF(入力!D44="","",入力!D44)</f>
        <v/>
      </c>
      <c r="E124" s="400" t="str">
        <f>IF(入力!E44="", IF(D124="","",DATEDIF(D124,入力!$C$3,"Y")),入力!E44)</f>
        <v/>
      </c>
      <c r="F124" s="345" t="str">
        <f>IF(入力!F44="","",入力!F44)</f>
        <v/>
      </c>
      <c r="G124" s="189" t="str">
        <f>IF(入力!G44="","",入力!G44)</f>
        <v/>
      </c>
      <c r="H124" s="189" t="str">
        <f>IF(入力!H44="","",入力!H44)</f>
        <v/>
      </c>
      <c r="I124" s="345" t="str">
        <f>IF(入力!I44="","",入力!I44)</f>
        <v/>
      </c>
      <c r="J124" s="159" t="str">
        <f>IF(入力!J44="","",入力!J44)</f>
        <v/>
      </c>
      <c r="K124" s="161" t="str">
        <f>IF(入力!K44="","",入力!K44)</f>
        <v/>
      </c>
      <c r="L124" s="79" t="str">
        <f>IF(入力!L44="","",入力!L44)</f>
        <v/>
      </c>
      <c r="M124" s="214" t="str">
        <f>IF(OR(入力!M44="",入力!N44=""),"",((4.57/(1.0868-0.00133*(入力!M44+入力!N44))-4.142)*100))</f>
        <v/>
      </c>
      <c r="N124" s="79" t="str">
        <f>IF(OR(入力!L44="",入力!M44="",入力!N44=""),"",(入力!L44-(入力!L44*(4.57/(1.0868-0.00133*(入力!M44+入力!N44))-4.142)*100)/100))</f>
        <v/>
      </c>
      <c r="O124" s="79" t="str">
        <f>IF(入力!P44="", IF(入力!K44="","",入力!L44/POWER(入力!K44/100,2)),入力!P44)</f>
        <v/>
      </c>
      <c r="P124" s="79" t="str">
        <f>IF(入力!Q44="","",入力!Q44)</f>
        <v/>
      </c>
      <c r="Q124" s="194" t="str">
        <f>IF(入力!R44="","",入力!R44)</f>
        <v/>
      </c>
      <c r="R124" s="256" t="str">
        <f xml:space="preserve"> IF(入力!S44="",IF(入力!T44="","",入力!T44),IF(入力!T44="",入力!S44,IF(入力!S44&gt;入力!T44,入力!T44,入力!S44)))</f>
        <v/>
      </c>
      <c r="S124" s="481" t="str">
        <f>IF(入力!U44="",IF(入力!V44="","",入力!V44),IF(入力!V44="",入力!U44,IF(入力!U44&gt;入力!V44,入力!V44,入力!U44)))</f>
        <v/>
      </c>
      <c r="T124" s="250" t="str">
        <f>IF(入力!W44="",IF(入力!X44="","",入力!X44),IF(入力!X44="",入力!W44,IF(入力!W44&gt;入力!X44,入力!W44,入力!X44)))</f>
        <v/>
      </c>
      <c r="U124" s="258" t="str">
        <f>IF(入力!Y44="", IF(入力!W44="",IF(入力!X44="","",入力!X44-入力!Q44),IF(入力!X44="",入力!W44-入力!Q44,IF(入力!W44&gt;入力!X44,入力!W44-入力!Q44,入力!X44-入力!Q44))),入力!Y44)</f>
        <v/>
      </c>
      <c r="V124" s="258" t="str">
        <f>IF(入力!Z44="",IF(入力!AA44="","",入力!AA44),IF(入力!AA44="",入力!Z44,IF(入力!Z44&gt;入力!AA44,入力!Z44,入力!AA44)))</f>
        <v/>
      </c>
      <c r="W124" s="258" t="str">
        <f>IF(入力!AB44="", IF(入力!Z44="",IF(入力!AA44="","",入力!AA44-入力!Q44),IF(入力!AA44="",入力!Z44-入力!Q44,IF(入力!Z44&gt;入力!AA44,入力!Z44-入力!Q44,入力!AA44-入力!Q44))),入力!AB44)</f>
        <v/>
      </c>
      <c r="X124" s="258" t="str">
        <f>IF(入力!AC44="",IF(入力!AD44="","",入力!AD44),IF(入力!AD44="",入力!AC44,IF(入力!AC44&gt;入力!AD44,入力!AC44,入力!AD44)))</f>
        <v/>
      </c>
      <c r="Y124" s="258" t="str">
        <f>IF(入力!AE44="", IF(入力!AC44="",IF(入力!AD44="","",入力!AD44-入力!Q44),IF(入力!AD44="",入力!AC44-入力!Q44,IF(入力!AC44&gt;入力!AD44,入力!AC44-入力!Q44,入力!AD44-入力!Q44))),入力!AE44)</f>
        <v/>
      </c>
      <c r="Z124" s="258" t="str">
        <f>IF(入力!AF44="",IF(入力!AG44="","",入力!AG44),IF(入力!AG44="",入力!AF44,IF(入力!AF44&gt;入力!AG44,入力!AF44,入力!AG44)))</f>
        <v/>
      </c>
      <c r="AA124" s="258" t="str">
        <f>IF(入力!AH44="", IF(入力!AF44="",IF(入力!AG44="","",入力!AG44-入力!Q44),IF(入力!AG44="",入力!AF44-入力!Q44,IF(入力!AF44&gt;入力!AG44,入力!AF44-入力!Q44,入力!AG44-入力!Q44))),入力!AH44)</f>
        <v/>
      </c>
      <c r="AB124" s="126" t="str">
        <f>IF(入力!AI44="",IF(入力!AJ44="","",入力!AJ44),IF(入力!AJ44="",入力!AI44,IF(入力!AI44&gt;入力!AJ44,入力!AI44,入力!AJ44)))</f>
        <v/>
      </c>
      <c r="AC124" s="256" t="str">
        <f>IF(入力!AK44="",IF(入力!AL44="","",入力!AL44),IF(入力!AL44="",入力!AK44,IF(入力!AK44&gt;入力!AL44,入力!AK44,入力!AL44)))</f>
        <v/>
      </c>
      <c r="AD124" s="255" t="str">
        <f>IF(入力!AM44="","",入力!AM44)</f>
        <v/>
      </c>
      <c r="AE124" s="159" t="str">
        <f>IF(入力!AN44="","",入力!AN44)</f>
        <v/>
      </c>
      <c r="AF124" s="255" t="str">
        <f>IF(入力!AO44="","",入力!AO44)</f>
        <v/>
      </c>
      <c r="AG124" s="164" t="str">
        <f>IF(入力!AP44="","",入力!AP44)</f>
        <v/>
      </c>
      <c r="AH124" s="158" t="str">
        <f>IF(入力!AQ44="","",入力!AQ44)</f>
        <v/>
      </c>
      <c r="AI124" s="80" t="str">
        <f>IF(入力!AR44="","",入力!AR44)</f>
        <v/>
      </c>
      <c r="AJ124" s="346" t="str">
        <f>IF(入力!AS44="","",入力!AS44)</f>
        <v/>
      </c>
      <c r="AK124" s="159" t="str">
        <f>IF(入力!AT44="","",入力!AT44)</f>
        <v/>
      </c>
      <c r="AL124" s="262" t="str">
        <f>IF(入力!AU44="",IF(入力!AV44="","",入力!AV44),IF(入力!AV44="",入力!AU44,IF(入力!AU44&gt;入力!AV44,入力!AU44,入力!AV44)))</f>
        <v/>
      </c>
      <c r="AM124" s="347" t="str">
        <f>IF(入力!AW44="",IF(入力!AX44="","",入力!AX44),IF(入力!AX44="",入力!AW44,IF(入力!AW44&gt;入力!AX44,入力!AW44,入力!AX44)))</f>
        <v/>
      </c>
      <c r="AN124" s="204" t="str">
        <f>IF(入力!K44="","", IF(入力!AC44="","", IF(入力!Z44="","", K124/243*((X124-243)+(V124-243)))))</f>
        <v/>
      </c>
    </row>
    <row r="125" spans="1:40">
      <c r="A125" s="95">
        <f>IF(入力!A45="","",入力!A45)</f>
        <v>32</v>
      </c>
      <c r="B125" s="189" t="str">
        <f>IF(入力!B45="","",入力!B45)</f>
        <v/>
      </c>
      <c r="C125" s="189" t="str">
        <f>IF(入力!C45="","",入力!C45)</f>
        <v/>
      </c>
      <c r="D125" s="252" t="str">
        <f>IF(入力!D45="","",入力!D45)</f>
        <v/>
      </c>
      <c r="E125" s="400" t="str">
        <f>IF(入力!E45="", IF(D125="","",DATEDIF(D125,入力!$C$3,"Y")),入力!E45)</f>
        <v/>
      </c>
      <c r="F125" s="345" t="str">
        <f>IF(入力!F45="","",入力!F45)</f>
        <v/>
      </c>
      <c r="G125" s="189" t="str">
        <f>IF(入力!G45="","",入力!G45)</f>
        <v/>
      </c>
      <c r="H125" s="189" t="str">
        <f>IF(入力!H45="","",入力!H45)</f>
        <v/>
      </c>
      <c r="I125" s="345" t="str">
        <f>IF(入力!I45="","",入力!I45)</f>
        <v/>
      </c>
      <c r="J125" s="159" t="str">
        <f>IF(入力!J45="","",入力!J45)</f>
        <v/>
      </c>
      <c r="K125" s="161" t="str">
        <f>IF(入力!K45="","",入力!K45)</f>
        <v/>
      </c>
      <c r="L125" s="79" t="str">
        <f>IF(入力!L45="","",入力!L45)</f>
        <v/>
      </c>
      <c r="M125" s="214" t="str">
        <f>IF(OR(入力!M45="",入力!N45=""),"",((4.57/(1.0868-0.00133*(入力!M45+入力!N45))-4.142)*100))</f>
        <v/>
      </c>
      <c r="N125" s="79" t="str">
        <f>IF(OR(入力!L45="",入力!M45="",入力!N45=""),"",(入力!L45-(入力!L45*(4.57/(1.0868-0.00133*(入力!M45+入力!N45))-4.142)*100)/100))</f>
        <v/>
      </c>
      <c r="O125" s="79" t="str">
        <f>IF(入力!P45="", IF(入力!K45="","",入力!L45/POWER(入力!K45/100,2)),入力!P45)</f>
        <v/>
      </c>
      <c r="P125" s="79" t="str">
        <f>IF(入力!Q45="","",入力!Q45)</f>
        <v/>
      </c>
      <c r="Q125" s="194" t="str">
        <f>IF(入力!R45="","",入力!R45)</f>
        <v/>
      </c>
      <c r="R125" s="256" t="str">
        <f xml:space="preserve"> IF(入力!S45="",IF(入力!T45="","",入力!T45),IF(入力!T45="",入力!S45,IF(入力!S45&gt;入力!T45,入力!T45,入力!S45)))</f>
        <v/>
      </c>
      <c r="S125" s="481" t="str">
        <f>IF(入力!U45="",IF(入力!V45="","",入力!V45),IF(入力!V45="",入力!U45,IF(入力!U45&gt;入力!V45,入力!V45,入力!U45)))</f>
        <v/>
      </c>
      <c r="T125" s="250" t="str">
        <f>IF(入力!W45="",IF(入力!X45="","",入力!X45),IF(入力!X45="",入力!W45,IF(入力!W45&gt;入力!X45,入力!W45,入力!X45)))</f>
        <v/>
      </c>
      <c r="U125" s="258" t="str">
        <f>IF(入力!Y45="", IF(入力!W45="",IF(入力!X45="","",入力!X45-入力!Q45),IF(入力!X45="",入力!W45-入力!Q45,IF(入力!W45&gt;入力!X45,入力!W45-入力!Q45,入力!X45-入力!Q45))),入力!Y45)</f>
        <v/>
      </c>
      <c r="V125" s="258" t="str">
        <f>IF(入力!Z45="",IF(入力!AA45="","",入力!AA45),IF(入力!AA45="",入力!Z45,IF(入力!Z45&gt;入力!AA45,入力!Z45,入力!AA45)))</f>
        <v/>
      </c>
      <c r="W125" s="258" t="str">
        <f>IF(入力!AB45="", IF(入力!Z45="",IF(入力!AA45="","",入力!AA45-入力!Q45),IF(入力!AA45="",入力!Z45-入力!Q45,IF(入力!Z45&gt;入力!AA45,入力!Z45-入力!Q45,入力!AA45-入力!Q45))),入力!AB45)</f>
        <v/>
      </c>
      <c r="X125" s="258" t="str">
        <f>IF(入力!AC45="",IF(入力!AD45="","",入力!AD45),IF(入力!AD45="",入力!AC45,IF(入力!AC45&gt;入力!AD45,入力!AC45,入力!AD45)))</f>
        <v/>
      </c>
      <c r="Y125" s="258" t="str">
        <f>IF(入力!AE45="", IF(入力!AC45="",IF(入力!AD45="","",入力!AD45-入力!Q45),IF(入力!AD45="",入力!AC45-入力!Q45,IF(入力!AC45&gt;入力!AD45,入力!AC45-入力!Q45,入力!AD45-入力!Q45))),入力!AE45)</f>
        <v/>
      </c>
      <c r="Z125" s="258" t="str">
        <f>IF(入力!AF45="",IF(入力!AG45="","",入力!AG45),IF(入力!AG45="",入力!AF45,IF(入力!AF45&gt;入力!AG45,入力!AF45,入力!AG45)))</f>
        <v/>
      </c>
      <c r="AA125" s="258" t="str">
        <f>IF(入力!AH45="", IF(入力!AF45="",IF(入力!AG45="","",入力!AG45-入力!Q45),IF(入力!AG45="",入力!AF45-入力!Q45,IF(入力!AF45&gt;入力!AG45,入力!AF45-入力!Q45,入力!AG45-入力!Q45))),入力!AH45)</f>
        <v/>
      </c>
      <c r="AB125" s="126" t="str">
        <f>IF(入力!AI45="",IF(入力!AJ45="","",入力!AJ45),IF(入力!AJ45="",入力!AI45,IF(入力!AI45&gt;入力!AJ45,入力!AI45,入力!AJ45)))</f>
        <v/>
      </c>
      <c r="AC125" s="256" t="str">
        <f>IF(入力!AK45="",IF(入力!AL45="","",入力!AL45),IF(入力!AL45="",入力!AK45,IF(入力!AK45&gt;入力!AL45,入力!AK45,入力!AL45)))</f>
        <v/>
      </c>
      <c r="AD125" s="255" t="str">
        <f>IF(入力!AM45="","",入力!AM45)</f>
        <v/>
      </c>
      <c r="AE125" s="159" t="str">
        <f>IF(入力!AN45="","",入力!AN45)</f>
        <v/>
      </c>
      <c r="AF125" s="255" t="str">
        <f>IF(入力!AO45="","",入力!AO45)</f>
        <v/>
      </c>
      <c r="AG125" s="164" t="str">
        <f>IF(入力!AP45="","",入力!AP45)</f>
        <v/>
      </c>
      <c r="AH125" s="158" t="str">
        <f>IF(入力!AQ45="","",入力!AQ45)</f>
        <v/>
      </c>
      <c r="AI125" s="80" t="str">
        <f>IF(入力!AR45="","",入力!AR45)</f>
        <v/>
      </c>
      <c r="AJ125" s="346" t="str">
        <f>IF(入力!AS45="","",入力!AS45)</f>
        <v/>
      </c>
      <c r="AK125" s="159" t="str">
        <f>IF(入力!AT45="","",入力!AT45)</f>
        <v/>
      </c>
      <c r="AL125" s="262" t="str">
        <f>IF(入力!AU45="",IF(入力!AV45="","",入力!AV45),IF(入力!AV45="",入力!AU45,IF(入力!AU45&gt;入力!AV45,入力!AU45,入力!AV45)))</f>
        <v/>
      </c>
      <c r="AM125" s="347" t="str">
        <f>IF(入力!AW45="",IF(入力!AX45="","",入力!AX45),IF(入力!AX45="",入力!AW45,IF(入力!AW45&gt;入力!AX45,入力!AW45,入力!AX45)))</f>
        <v/>
      </c>
      <c r="AN125" s="204" t="str">
        <f>IF(入力!K45="","", IF(入力!AC45="","", IF(入力!Z45="","", K125/243*((X125-243)+(V125-243)))))</f>
        <v/>
      </c>
    </row>
    <row r="126" spans="1:40">
      <c r="A126" s="95">
        <f>IF(入力!A46="","",入力!A46)</f>
        <v>33</v>
      </c>
      <c r="B126" s="189" t="str">
        <f>IF(入力!B46="","",入力!B46)</f>
        <v/>
      </c>
      <c r="C126" s="189" t="str">
        <f>IF(入力!C46="","",入力!C46)</f>
        <v/>
      </c>
      <c r="D126" s="252" t="str">
        <f>IF(入力!D46="","",入力!D46)</f>
        <v/>
      </c>
      <c r="E126" s="400" t="str">
        <f>IF(入力!E46="", IF(D126="","",DATEDIF(D126,入力!$C$3,"Y")),入力!E46)</f>
        <v/>
      </c>
      <c r="F126" s="345" t="str">
        <f>IF(入力!F46="","",入力!F46)</f>
        <v/>
      </c>
      <c r="G126" s="189" t="str">
        <f>IF(入力!G46="","",入力!G46)</f>
        <v/>
      </c>
      <c r="H126" s="189" t="str">
        <f>IF(入力!H46="","",入力!H46)</f>
        <v/>
      </c>
      <c r="I126" s="345" t="str">
        <f>IF(入力!I46="","",入力!I46)</f>
        <v/>
      </c>
      <c r="J126" s="159" t="str">
        <f>IF(入力!J46="","",入力!J46)</f>
        <v/>
      </c>
      <c r="K126" s="161" t="str">
        <f>IF(入力!K46="","",入力!K46)</f>
        <v/>
      </c>
      <c r="L126" s="79" t="str">
        <f>IF(入力!L46="","",入力!L46)</f>
        <v/>
      </c>
      <c r="M126" s="214" t="str">
        <f>IF(OR(入力!M46="",入力!N46=""),"",((4.57/(1.0868-0.00133*(入力!M46+入力!N46))-4.142)*100))</f>
        <v/>
      </c>
      <c r="N126" s="79" t="str">
        <f>IF(OR(入力!L46="",入力!M46="",入力!N46=""),"",(入力!L46-(入力!L46*(4.57/(1.0868-0.00133*(入力!M46+入力!N46))-4.142)*100)/100))</f>
        <v/>
      </c>
      <c r="O126" s="79" t="str">
        <f>IF(入力!P46="", IF(入力!K46="","",入力!L46/POWER(入力!K46/100,2)),入力!P46)</f>
        <v/>
      </c>
      <c r="P126" s="79" t="str">
        <f>IF(入力!Q46="","",入力!Q46)</f>
        <v/>
      </c>
      <c r="Q126" s="194" t="str">
        <f>IF(入力!R46="","",入力!R46)</f>
        <v/>
      </c>
      <c r="R126" s="256" t="str">
        <f xml:space="preserve"> IF(入力!S46="",IF(入力!T46="","",入力!T46),IF(入力!T46="",入力!S46,IF(入力!S46&gt;入力!T46,入力!T46,入力!S46)))</f>
        <v/>
      </c>
      <c r="S126" s="481" t="str">
        <f>IF(入力!U46="",IF(入力!V46="","",入力!V46),IF(入力!V46="",入力!U46,IF(入力!U46&gt;入力!V46,入力!V46,入力!U46)))</f>
        <v/>
      </c>
      <c r="T126" s="250" t="str">
        <f>IF(入力!W46="",IF(入力!X46="","",入力!X46),IF(入力!X46="",入力!W46,IF(入力!W46&gt;入力!X46,入力!W46,入力!X46)))</f>
        <v/>
      </c>
      <c r="U126" s="258" t="str">
        <f>IF(入力!Y46="", IF(入力!W46="",IF(入力!X46="","",入力!X46-入力!Q46),IF(入力!X46="",入力!W46-入力!Q46,IF(入力!W46&gt;入力!X46,入力!W46-入力!Q46,入力!X46-入力!Q46))),入力!Y46)</f>
        <v/>
      </c>
      <c r="V126" s="258" t="str">
        <f>IF(入力!Z46="",IF(入力!AA46="","",入力!AA46),IF(入力!AA46="",入力!Z46,IF(入力!Z46&gt;入力!AA46,入力!Z46,入力!AA46)))</f>
        <v/>
      </c>
      <c r="W126" s="258" t="str">
        <f>IF(入力!AB46="", IF(入力!Z46="",IF(入力!AA46="","",入力!AA46-入力!Q46),IF(入力!AA46="",入力!Z46-入力!Q46,IF(入力!Z46&gt;入力!AA46,入力!Z46-入力!Q46,入力!AA46-入力!Q46))),入力!AB46)</f>
        <v/>
      </c>
      <c r="X126" s="258" t="str">
        <f>IF(入力!AC46="",IF(入力!AD46="","",入力!AD46),IF(入力!AD46="",入力!AC46,IF(入力!AC46&gt;入力!AD46,入力!AC46,入力!AD46)))</f>
        <v/>
      </c>
      <c r="Y126" s="258" t="str">
        <f>IF(入力!AE46="", IF(入力!AC46="",IF(入力!AD46="","",入力!AD46-入力!Q46),IF(入力!AD46="",入力!AC46-入力!Q46,IF(入力!AC46&gt;入力!AD46,入力!AC46-入力!Q46,入力!AD46-入力!Q46))),入力!AE46)</f>
        <v/>
      </c>
      <c r="Z126" s="258" t="str">
        <f>IF(入力!AF46="",IF(入力!AG46="","",入力!AG46),IF(入力!AG46="",入力!AF46,IF(入力!AF46&gt;入力!AG46,入力!AF46,入力!AG46)))</f>
        <v/>
      </c>
      <c r="AA126" s="258" t="str">
        <f>IF(入力!AH46="", IF(入力!AF46="",IF(入力!AG46="","",入力!AG46-入力!Q46),IF(入力!AG46="",入力!AF46-入力!Q46,IF(入力!AF46&gt;入力!AG46,入力!AF46-入力!Q46,入力!AG46-入力!Q46))),入力!AH46)</f>
        <v/>
      </c>
      <c r="AB126" s="126" t="str">
        <f>IF(入力!AI46="",IF(入力!AJ46="","",入力!AJ46),IF(入力!AJ46="",入力!AI46,IF(入力!AI46&gt;入力!AJ46,入力!AI46,入力!AJ46)))</f>
        <v/>
      </c>
      <c r="AC126" s="256" t="str">
        <f>IF(入力!AK46="",IF(入力!AL46="","",入力!AL46),IF(入力!AL46="",入力!AK46,IF(入力!AK46&gt;入力!AL46,入力!AK46,入力!AL46)))</f>
        <v/>
      </c>
      <c r="AD126" s="255" t="str">
        <f>IF(入力!AM46="","",入力!AM46)</f>
        <v/>
      </c>
      <c r="AE126" s="159" t="str">
        <f>IF(入力!AN46="","",入力!AN46)</f>
        <v/>
      </c>
      <c r="AF126" s="255" t="str">
        <f>IF(入力!AO46="","",入力!AO46)</f>
        <v/>
      </c>
      <c r="AG126" s="164" t="str">
        <f>IF(入力!AP46="","",入力!AP46)</f>
        <v/>
      </c>
      <c r="AH126" s="158" t="str">
        <f>IF(入力!AQ46="","",入力!AQ46)</f>
        <v/>
      </c>
      <c r="AI126" s="80" t="str">
        <f>IF(入力!AR46="","",入力!AR46)</f>
        <v/>
      </c>
      <c r="AJ126" s="346" t="str">
        <f>IF(入力!AS46="","",入力!AS46)</f>
        <v/>
      </c>
      <c r="AK126" s="159" t="str">
        <f>IF(入力!AT46="","",入力!AT46)</f>
        <v/>
      </c>
      <c r="AL126" s="262" t="str">
        <f>IF(入力!AU46="",IF(入力!AV46="","",入力!AV46),IF(入力!AV46="",入力!AU46,IF(入力!AU46&gt;入力!AV46,入力!AU46,入力!AV46)))</f>
        <v/>
      </c>
      <c r="AM126" s="347" t="str">
        <f>IF(入力!AW46="",IF(入力!AX46="","",入力!AX46),IF(入力!AX46="",入力!AW46,IF(入力!AW46&gt;入力!AX46,入力!AW46,入力!AX46)))</f>
        <v/>
      </c>
      <c r="AN126" s="204" t="str">
        <f>IF(入力!K46="","", IF(入力!AC46="","", IF(入力!Z46="","", K126/243*((X126-243)+(V126-243)))))</f>
        <v/>
      </c>
    </row>
    <row r="127" spans="1:40">
      <c r="A127" s="95">
        <f>IF(入力!A47="","",入力!A47)</f>
        <v>34</v>
      </c>
      <c r="B127" s="189" t="str">
        <f>IF(入力!B47="","",入力!B47)</f>
        <v/>
      </c>
      <c r="C127" s="189" t="str">
        <f>IF(入力!C47="","",入力!C47)</f>
        <v/>
      </c>
      <c r="D127" s="252" t="str">
        <f>IF(入力!D47="","",入力!D47)</f>
        <v/>
      </c>
      <c r="E127" s="400" t="str">
        <f>IF(入力!E47="", IF(D127="","",DATEDIF(D127,入力!$C$3,"Y")),入力!E47)</f>
        <v/>
      </c>
      <c r="F127" s="345" t="str">
        <f>IF(入力!F47="","",入力!F47)</f>
        <v/>
      </c>
      <c r="G127" s="189" t="str">
        <f>IF(入力!G47="","",入力!G47)</f>
        <v/>
      </c>
      <c r="H127" s="189" t="str">
        <f>IF(入力!H47="","",入力!H47)</f>
        <v/>
      </c>
      <c r="I127" s="345" t="str">
        <f>IF(入力!I47="","",入力!I47)</f>
        <v/>
      </c>
      <c r="J127" s="159" t="str">
        <f>IF(入力!J47="","",入力!J47)</f>
        <v/>
      </c>
      <c r="K127" s="161" t="str">
        <f>IF(入力!K47="","",入力!K47)</f>
        <v/>
      </c>
      <c r="L127" s="79" t="str">
        <f>IF(入力!L47="","",入力!L47)</f>
        <v/>
      </c>
      <c r="M127" s="214" t="str">
        <f>IF(OR(入力!M47="",入力!N47=""),"",((4.57/(1.0868-0.00133*(入力!M47+入力!N47))-4.142)*100))</f>
        <v/>
      </c>
      <c r="N127" s="79" t="str">
        <f>IF(OR(入力!L47="",入力!M47="",入力!N47=""),"",(入力!L47-(入力!L47*(4.57/(1.0868-0.00133*(入力!M47+入力!N47))-4.142)*100)/100))</f>
        <v/>
      </c>
      <c r="O127" s="79" t="str">
        <f>IF(入力!P47="", IF(入力!K47="","",入力!L47/POWER(入力!K47/100,2)),入力!P47)</f>
        <v/>
      </c>
      <c r="P127" s="79" t="str">
        <f>IF(入力!Q47="","",入力!Q47)</f>
        <v/>
      </c>
      <c r="Q127" s="194" t="str">
        <f>IF(入力!R47="","",入力!R47)</f>
        <v/>
      </c>
      <c r="R127" s="256" t="str">
        <f xml:space="preserve"> IF(入力!S47="",IF(入力!T47="","",入力!T47),IF(入力!T47="",入力!S47,IF(入力!S47&gt;入力!T47,入力!T47,入力!S47)))</f>
        <v/>
      </c>
      <c r="S127" s="481" t="str">
        <f>IF(入力!U47="",IF(入力!V47="","",入力!V47),IF(入力!V47="",入力!U47,IF(入力!U47&gt;入力!V47,入力!V47,入力!U47)))</f>
        <v/>
      </c>
      <c r="T127" s="250" t="str">
        <f>IF(入力!W47="",IF(入力!X47="","",入力!X47),IF(入力!X47="",入力!W47,IF(入力!W47&gt;入力!X47,入力!W47,入力!X47)))</f>
        <v/>
      </c>
      <c r="U127" s="258" t="str">
        <f>IF(入力!Y47="", IF(入力!W47="",IF(入力!X47="","",入力!X47-入力!Q47),IF(入力!X47="",入力!W47-入力!Q47,IF(入力!W47&gt;入力!X47,入力!W47-入力!Q47,入力!X47-入力!Q47))),入力!Y47)</f>
        <v/>
      </c>
      <c r="V127" s="258" t="str">
        <f>IF(入力!Z47="",IF(入力!AA47="","",入力!AA47),IF(入力!AA47="",入力!Z47,IF(入力!Z47&gt;入力!AA47,入力!Z47,入力!AA47)))</f>
        <v/>
      </c>
      <c r="W127" s="258" t="str">
        <f>IF(入力!AB47="", IF(入力!Z47="",IF(入力!AA47="","",入力!AA47-入力!Q47),IF(入力!AA47="",入力!Z47-入力!Q47,IF(入力!Z47&gt;入力!AA47,入力!Z47-入力!Q47,入力!AA47-入力!Q47))),入力!AB47)</f>
        <v/>
      </c>
      <c r="X127" s="258" t="str">
        <f>IF(入力!AC47="",IF(入力!AD47="","",入力!AD47),IF(入力!AD47="",入力!AC47,IF(入力!AC47&gt;入力!AD47,入力!AC47,入力!AD47)))</f>
        <v/>
      </c>
      <c r="Y127" s="258" t="str">
        <f>IF(入力!AE47="", IF(入力!AC47="",IF(入力!AD47="","",入力!AD47-入力!Q47),IF(入力!AD47="",入力!AC47-入力!Q47,IF(入力!AC47&gt;入力!AD47,入力!AC47-入力!Q47,入力!AD47-入力!Q47))),入力!AE47)</f>
        <v/>
      </c>
      <c r="Z127" s="258" t="str">
        <f>IF(入力!AF47="",IF(入力!AG47="","",入力!AG47),IF(入力!AG47="",入力!AF47,IF(入力!AF47&gt;入力!AG47,入力!AF47,入力!AG47)))</f>
        <v/>
      </c>
      <c r="AA127" s="258" t="str">
        <f>IF(入力!AH47="", IF(入力!AF47="",IF(入力!AG47="","",入力!AG47-入力!Q47),IF(入力!AG47="",入力!AF47-入力!Q47,IF(入力!AF47&gt;入力!AG47,入力!AF47-入力!Q47,入力!AG47-入力!Q47))),入力!AH47)</f>
        <v/>
      </c>
      <c r="AB127" s="126" t="str">
        <f>IF(入力!AI47="",IF(入力!AJ47="","",入力!AJ47),IF(入力!AJ47="",入力!AI47,IF(入力!AI47&gt;入力!AJ47,入力!AI47,入力!AJ47)))</f>
        <v/>
      </c>
      <c r="AC127" s="256" t="str">
        <f>IF(入力!AK47="",IF(入力!AL47="","",入力!AL47),IF(入力!AL47="",入力!AK47,IF(入力!AK47&gt;入力!AL47,入力!AK47,入力!AL47)))</f>
        <v/>
      </c>
      <c r="AD127" s="255" t="str">
        <f>IF(入力!AM47="","",入力!AM47)</f>
        <v/>
      </c>
      <c r="AE127" s="159" t="str">
        <f>IF(入力!AN47="","",入力!AN47)</f>
        <v/>
      </c>
      <c r="AF127" s="255" t="str">
        <f>IF(入力!AO47="","",入力!AO47)</f>
        <v/>
      </c>
      <c r="AG127" s="164" t="str">
        <f>IF(入力!AP47="","",入力!AP47)</f>
        <v/>
      </c>
      <c r="AH127" s="158" t="str">
        <f>IF(入力!AQ47="","",入力!AQ47)</f>
        <v/>
      </c>
      <c r="AI127" s="80" t="str">
        <f>IF(入力!AR47="","",入力!AR47)</f>
        <v/>
      </c>
      <c r="AJ127" s="346" t="str">
        <f>IF(入力!AS47="","",入力!AS47)</f>
        <v/>
      </c>
      <c r="AK127" s="159" t="str">
        <f>IF(入力!AT47="","",入力!AT47)</f>
        <v/>
      </c>
      <c r="AL127" s="262" t="str">
        <f>IF(入力!AU47="",IF(入力!AV47="","",入力!AV47),IF(入力!AV47="",入力!AU47,IF(入力!AU47&gt;入力!AV47,入力!AU47,入力!AV47)))</f>
        <v/>
      </c>
      <c r="AM127" s="347" t="str">
        <f>IF(入力!AW47="",IF(入力!AX47="","",入力!AX47),IF(入力!AX47="",入力!AW47,IF(入力!AW47&gt;入力!AX47,入力!AW47,入力!AX47)))</f>
        <v/>
      </c>
      <c r="AN127" s="204" t="str">
        <f>IF(入力!K47="","", IF(入力!AC47="","", IF(入力!Z47="","", K127/243*((X127-243)+(V127-243)))))</f>
        <v/>
      </c>
    </row>
    <row r="128" spans="1:40">
      <c r="A128" s="95">
        <f>IF(入力!A48="","",入力!A48)</f>
        <v>35</v>
      </c>
      <c r="B128" s="189" t="str">
        <f>IF(入力!B48="","",入力!B48)</f>
        <v/>
      </c>
      <c r="C128" s="189" t="str">
        <f>IF(入力!C48="","",入力!C48)</f>
        <v/>
      </c>
      <c r="D128" s="252" t="str">
        <f>IF(入力!D48="","",入力!D48)</f>
        <v/>
      </c>
      <c r="E128" s="400" t="str">
        <f>IF(入力!E48="", IF(D128="","",DATEDIF(D128,入力!$C$3,"Y")),入力!E48)</f>
        <v/>
      </c>
      <c r="F128" s="345" t="str">
        <f>IF(入力!F48="","",入力!F48)</f>
        <v/>
      </c>
      <c r="G128" s="189" t="str">
        <f>IF(入力!G48="","",入力!G48)</f>
        <v/>
      </c>
      <c r="H128" s="189" t="str">
        <f>IF(入力!H48="","",入力!H48)</f>
        <v/>
      </c>
      <c r="I128" s="345" t="str">
        <f>IF(入力!I48="","",入力!I48)</f>
        <v/>
      </c>
      <c r="J128" s="159" t="str">
        <f>IF(入力!J48="","",入力!J48)</f>
        <v/>
      </c>
      <c r="K128" s="161" t="str">
        <f>IF(入力!K48="","",入力!K48)</f>
        <v/>
      </c>
      <c r="L128" s="79" t="str">
        <f>IF(入力!L48="","",入力!L48)</f>
        <v/>
      </c>
      <c r="M128" s="214" t="str">
        <f>IF(OR(入力!M48="",入力!N48=""),"",((4.57/(1.0868-0.00133*(入力!M48+入力!N48))-4.142)*100))</f>
        <v/>
      </c>
      <c r="N128" s="79" t="str">
        <f>IF(OR(入力!L48="",入力!M48="",入力!N48=""),"",(入力!L48-(入力!L48*(4.57/(1.0868-0.00133*(入力!M48+入力!N48))-4.142)*100)/100))</f>
        <v/>
      </c>
      <c r="O128" s="79" t="str">
        <f>IF(入力!P48="", IF(入力!K48="","",入力!L48/POWER(入力!K48/100,2)),入力!P48)</f>
        <v/>
      </c>
      <c r="P128" s="79" t="str">
        <f>IF(入力!Q48="","",入力!Q48)</f>
        <v/>
      </c>
      <c r="Q128" s="194" t="str">
        <f>IF(入力!R48="","",入力!R48)</f>
        <v/>
      </c>
      <c r="R128" s="256" t="str">
        <f xml:space="preserve"> IF(入力!S48="",IF(入力!T48="","",入力!T48),IF(入力!T48="",入力!S48,IF(入力!S48&gt;入力!T48,入力!T48,入力!S48)))</f>
        <v/>
      </c>
      <c r="S128" s="481" t="str">
        <f>IF(入力!U48="",IF(入力!V48="","",入力!V48),IF(入力!V48="",入力!U48,IF(入力!U48&gt;入力!V48,入力!V48,入力!U48)))</f>
        <v/>
      </c>
      <c r="T128" s="250" t="str">
        <f>IF(入力!W48="",IF(入力!X48="","",入力!X48),IF(入力!X48="",入力!W48,IF(入力!W48&gt;入力!X48,入力!W48,入力!X48)))</f>
        <v/>
      </c>
      <c r="U128" s="258" t="str">
        <f>IF(入力!Y48="", IF(入力!W48="",IF(入力!X48="","",入力!X48-入力!Q48),IF(入力!X48="",入力!W48-入力!Q48,IF(入力!W48&gt;入力!X48,入力!W48-入力!Q48,入力!X48-入力!Q48))),入力!Y48)</f>
        <v/>
      </c>
      <c r="V128" s="258" t="str">
        <f>IF(入力!Z48="",IF(入力!AA48="","",入力!AA48),IF(入力!AA48="",入力!Z48,IF(入力!Z48&gt;入力!AA48,入力!Z48,入力!AA48)))</f>
        <v/>
      </c>
      <c r="W128" s="258" t="str">
        <f>IF(入力!AB48="", IF(入力!Z48="",IF(入力!AA48="","",入力!AA48-入力!Q48),IF(入力!AA48="",入力!Z48-入力!Q48,IF(入力!Z48&gt;入力!AA48,入力!Z48-入力!Q48,入力!AA48-入力!Q48))),入力!AB48)</f>
        <v/>
      </c>
      <c r="X128" s="258" t="str">
        <f>IF(入力!AC48="",IF(入力!AD48="","",入力!AD48),IF(入力!AD48="",入力!AC48,IF(入力!AC48&gt;入力!AD48,入力!AC48,入力!AD48)))</f>
        <v/>
      </c>
      <c r="Y128" s="258" t="str">
        <f>IF(入力!AE48="", IF(入力!AC48="",IF(入力!AD48="","",入力!AD48-入力!Q48),IF(入力!AD48="",入力!AC48-入力!Q48,IF(入力!AC48&gt;入力!AD48,入力!AC48-入力!Q48,入力!AD48-入力!Q48))),入力!AE48)</f>
        <v/>
      </c>
      <c r="Z128" s="258" t="str">
        <f>IF(入力!AF48="",IF(入力!AG48="","",入力!AG48),IF(入力!AG48="",入力!AF48,IF(入力!AF48&gt;入力!AG48,入力!AF48,入力!AG48)))</f>
        <v/>
      </c>
      <c r="AA128" s="258" t="str">
        <f>IF(入力!AH48="", IF(入力!AF48="",IF(入力!AG48="","",入力!AG48-入力!Q48),IF(入力!AG48="",入力!AF48-入力!Q48,IF(入力!AF48&gt;入力!AG48,入力!AF48-入力!Q48,入力!AG48-入力!Q48))),入力!AH48)</f>
        <v/>
      </c>
      <c r="AB128" s="126" t="str">
        <f>IF(入力!AI48="",IF(入力!AJ48="","",入力!AJ48),IF(入力!AJ48="",入力!AI48,IF(入力!AI48&gt;入力!AJ48,入力!AI48,入力!AJ48)))</f>
        <v/>
      </c>
      <c r="AC128" s="256" t="str">
        <f>IF(入力!AK48="",IF(入力!AL48="","",入力!AL48),IF(入力!AL48="",入力!AK48,IF(入力!AK48&gt;入力!AL48,入力!AK48,入力!AL48)))</f>
        <v/>
      </c>
      <c r="AD128" s="255" t="str">
        <f>IF(入力!AM48="","",入力!AM48)</f>
        <v/>
      </c>
      <c r="AE128" s="159" t="str">
        <f>IF(入力!AN48="","",入力!AN48)</f>
        <v/>
      </c>
      <c r="AF128" s="255" t="str">
        <f>IF(入力!AO48="","",入力!AO48)</f>
        <v/>
      </c>
      <c r="AG128" s="164" t="str">
        <f>IF(入力!AP48="","",入力!AP48)</f>
        <v/>
      </c>
      <c r="AH128" s="158" t="str">
        <f>IF(入力!AQ48="","",入力!AQ48)</f>
        <v/>
      </c>
      <c r="AI128" s="80" t="str">
        <f>IF(入力!AR48="","",入力!AR48)</f>
        <v/>
      </c>
      <c r="AJ128" s="346" t="str">
        <f>IF(入力!AS48="","",入力!AS48)</f>
        <v/>
      </c>
      <c r="AK128" s="159" t="str">
        <f>IF(入力!AT48="","",入力!AT48)</f>
        <v/>
      </c>
      <c r="AL128" s="262" t="str">
        <f>IF(入力!AU48="",IF(入力!AV48="","",入力!AV48),IF(入力!AV48="",入力!AU48,IF(入力!AU48&gt;入力!AV48,入力!AU48,入力!AV48)))</f>
        <v/>
      </c>
      <c r="AM128" s="347" t="str">
        <f>IF(入力!AW48="",IF(入力!AX48="","",入力!AX48),IF(入力!AX48="",入力!AW48,IF(入力!AW48&gt;入力!AX48,入力!AW48,入力!AX48)))</f>
        <v/>
      </c>
      <c r="AN128" s="204" t="str">
        <f>IF(入力!K48="","", IF(入力!AC48="","", IF(入力!Z48="","", K128/243*((X128-243)+(V128-243)))))</f>
        <v/>
      </c>
    </row>
    <row r="129" spans="1:40">
      <c r="A129" s="95">
        <f>IF(入力!A49="","",入力!A49)</f>
        <v>36</v>
      </c>
      <c r="B129" s="189" t="str">
        <f>IF(入力!B49="","",入力!B49)</f>
        <v/>
      </c>
      <c r="C129" s="189" t="str">
        <f>IF(入力!C49="","",入力!C49)</f>
        <v/>
      </c>
      <c r="D129" s="252" t="str">
        <f>IF(入力!D49="","",入力!D49)</f>
        <v/>
      </c>
      <c r="E129" s="400" t="str">
        <f>IF(入力!E49="", IF(D129="","",DATEDIF(D129,入力!$C$3,"Y")),入力!E49)</f>
        <v/>
      </c>
      <c r="F129" s="345" t="str">
        <f>IF(入力!F49="","",入力!F49)</f>
        <v/>
      </c>
      <c r="G129" s="189" t="str">
        <f>IF(入力!G49="","",入力!G49)</f>
        <v/>
      </c>
      <c r="H129" s="189" t="str">
        <f>IF(入力!H49="","",入力!H49)</f>
        <v/>
      </c>
      <c r="I129" s="345" t="str">
        <f>IF(入力!I49="","",入力!I49)</f>
        <v/>
      </c>
      <c r="J129" s="159" t="str">
        <f>IF(入力!J49="","",入力!J49)</f>
        <v/>
      </c>
      <c r="K129" s="161" t="str">
        <f>IF(入力!K49="","",入力!K49)</f>
        <v/>
      </c>
      <c r="L129" s="79" t="str">
        <f>IF(入力!L49="","",入力!L49)</f>
        <v/>
      </c>
      <c r="M129" s="214" t="str">
        <f>IF(OR(入力!M49="",入力!N49=""),"",((4.57/(1.0868-0.00133*(入力!M49+入力!N49))-4.142)*100))</f>
        <v/>
      </c>
      <c r="N129" s="79" t="str">
        <f>IF(OR(入力!L49="",入力!M49="",入力!N49=""),"",(入力!L49-(入力!L49*(4.57/(1.0868-0.00133*(入力!M49+入力!N49))-4.142)*100)/100))</f>
        <v/>
      </c>
      <c r="O129" s="79" t="str">
        <f>IF(入力!P49="", IF(入力!K49="","",入力!L49/POWER(入力!K49/100,2)),入力!P49)</f>
        <v/>
      </c>
      <c r="P129" s="79" t="str">
        <f>IF(入力!Q49="","",入力!Q49)</f>
        <v/>
      </c>
      <c r="Q129" s="194" t="str">
        <f>IF(入力!R49="","",入力!R49)</f>
        <v/>
      </c>
      <c r="R129" s="256" t="str">
        <f xml:space="preserve"> IF(入力!S49="",IF(入力!T49="","",入力!T49),IF(入力!T49="",入力!S49,IF(入力!S49&gt;入力!T49,入力!T49,入力!S49)))</f>
        <v/>
      </c>
      <c r="S129" s="481" t="str">
        <f>IF(入力!U49="",IF(入力!V49="","",入力!V49),IF(入力!V49="",入力!U49,IF(入力!U49&gt;入力!V49,入力!V49,入力!U49)))</f>
        <v/>
      </c>
      <c r="T129" s="250" t="str">
        <f>IF(入力!W49="",IF(入力!X49="","",入力!X49),IF(入力!X49="",入力!W49,IF(入力!W49&gt;入力!X49,入力!W49,入力!X49)))</f>
        <v/>
      </c>
      <c r="U129" s="258" t="str">
        <f>IF(入力!Y49="", IF(入力!W49="",IF(入力!X49="","",入力!X49-入力!Q49),IF(入力!X49="",入力!W49-入力!Q49,IF(入力!W49&gt;入力!X49,入力!W49-入力!Q49,入力!X49-入力!Q49))),入力!Y49)</f>
        <v/>
      </c>
      <c r="V129" s="258" t="str">
        <f>IF(入力!Z49="",IF(入力!AA49="","",入力!AA49),IF(入力!AA49="",入力!Z49,IF(入力!Z49&gt;入力!AA49,入力!Z49,入力!AA49)))</f>
        <v/>
      </c>
      <c r="W129" s="258" t="str">
        <f>IF(入力!AB49="", IF(入力!Z49="",IF(入力!AA49="","",入力!AA49-入力!Q49),IF(入力!AA49="",入力!Z49-入力!Q49,IF(入力!Z49&gt;入力!AA49,入力!Z49-入力!Q49,入力!AA49-入力!Q49))),入力!AB49)</f>
        <v/>
      </c>
      <c r="X129" s="258" t="str">
        <f>IF(入力!AC49="",IF(入力!AD49="","",入力!AD49),IF(入力!AD49="",入力!AC49,IF(入力!AC49&gt;入力!AD49,入力!AC49,入力!AD49)))</f>
        <v/>
      </c>
      <c r="Y129" s="258" t="str">
        <f>IF(入力!AE49="", IF(入力!AC49="",IF(入力!AD49="","",入力!AD49-入力!Q49),IF(入力!AD49="",入力!AC49-入力!Q49,IF(入力!AC49&gt;入力!AD49,入力!AC49-入力!Q49,入力!AD49-入力!Q49))),入力!AE49)</f>
        <v/>
      </c>
      <c r="Z129" s="258" t="str">
        <f>IF(入力!AF49="",IF(入力!AG49="","",入力!AG49),IF(入力!AG49="",入力!AF49,IF(入力!AF49&gt;入力!AG49,入力!AF49,入力!AG49)))</f>
        <v/>
      </c>
      <c r="AA129" s="258" t="str">
        <f>IF(入力!AH49="", IF(入力!AF49="",IF(入力!AG49="","",入力!AG49-入力!Q49),IF(入力!AG49="",入力!AF49-入力!Q49,IF(入力!AF49&gt;入力!AG49,入力!AF49-入力!Q49,入力!AG49-入力!Q49))),入力!AH49)</f>
        <v/>
      </c>
      <c r="AB129" s="126" t="str">
        <f>IF(入力!AI49="",IF(入力!AJ49="","",入力!AJ49),IF(入力!AJ49="",入力!AI49,IF(入力!AI49&gt;入力!AJ49,入力!AI49,入力!AJ49)))</f>
        <v/>
      </c>
      <c r="AC129" s="256" t="str">
        <f>IF(入力!AK49="",IF(入力!AL49="","",入力!AL49),IF(入力!AL49="",入力!AK49,IF(入力!AK49&gt;入力!AL49,入力!AK49,入力!AL49)))</f>
        <v/>
      </c>
      <c r="AD129" s="255" t="str">
        <f>IF(入力!AM49="","",入力!AM49)</f>
        <v/>
      </c>
      <c r="AE129" s="159" t="str">
        <f>IF(入力!AN49="","",入力!AN49)</f>
        <v/>
      </c>
      <c r="AF129" s="255" t="str">
        <f>IF(入力!AO49="","",入力!AO49)</f>
        <v/>
      </c>
      <c r="AG129" s="164" t="str">
        <f>IF(入力!AP49="","",入力!AP49)</f>
        <v/>
      </c>
      <c r="AH129" s="158" t="str">
        <f>IF(入力!AQ49="","",入力!AQ49)</f>
        <v/>
      </c>
      <c r="AI129" s="80" t="str">
        <f>IF(入力!AR49="","",入力!AR49)</f>
        <v/>
      </c>
      <c r="AJ129" s="346" t="str">
        <f>IF(入力!AS49="","",入力!AS49)</f>
        <v/>
      </c>
      <c r="AK129" s="159" t="str">
        <f>IF(入力!AT49="","",入力!AT49)</f>
        <v/>
      </c>
      <c r="AL129" s="262" t="str">
        <f>IF(入力!AU49="",IF(入力!AV49="","",入力!AV49),IF(入力!AV49="",入力!AU49,IF(入力!AU49&gt;入力!AV49,入力!AU49,入力!AV49)))</f>
        <v/>
      </c>
      <c r="AM129" s="347" t="str">
        <f>IF(入力!AW49="",IF(入力!AX49="","",入力!AX49),IF(入力!AX49="",入力!AW49,IF(入力!AW49&gt;入力!AX49,入力!AW49,入力!AX49)))</f>
        <v/>
      </c>
      <c r="AN129" s="204" t="str">
        <f>IF(入力!K49="","", IF(入力!AC49="","", IF(入力!Z49="","", K129/243*((X129-243)+(V129-243)))))</f>
        <v/>
      </c>
    </row>
    <row r="130" spans="1:40">
      <c r="A130" s="95">
        <f>IF(入力!A50="","",入力!A50)</f>
        <v>37</v>
      </c>
      <c r="B130" s="189" t="str">
        <f>IF(入力!B50="","",入力!B50)</f>
        <v/>
      </c>
      <c r="C130" s="189" t="str">
        <f>IF(入力!C50="","",入力!C50)</f>
        <v/>
      </c>
      <c r="D130" s="252" t="str">
        <f>IF(入力!D50="","",入力!D50)</f>
        <v/>
      </c>
      <c r="E130" s="400" t="str">
        <f>IF(入力!E50="", IF(D130="","",DATEDIF(D130,入力!$C$3,"Y")),入力!E50)</f>
        <v/>
      </c>
      <c r="F130" s="345" t="str">
        <f>IF(入力!F50="","",入力!F50)</f>
        <v/>
      </c>
      <c r="G130" s="189" t="str">
        <f>IF(入力!G50="","",入力!G50)</f>
        <v/>
      </c>
      <c r="H130" s="189" t="str">
        <f>IF(入力!H50="","",入力!H50)</f>
        <v/>
      </c>
      <c r="I130" s="345" t="str">
        <f>IF(入力!I50="","",入力!I50)</f>
        <v/>
      </c>
      <c r="J130" s="159" t="str">
        <f>IF(入力!J50="","",入力!J50)</f>
        <v/>
      </c>
      <c r="K130" s="161" t="str">
        <f>IF(入力!K50="","",入力!K50)</f>
        <v/>
      </c>
      <c r="L130" s="79" t="str">
        <f>IF(入力!L50="","",入力!L50)</f>
        <v/>
      </c>
      <c r="M130" s="214" t="str">
        <f>IF(OR(入力!M50="",入力!N50=""),"",((4.57/(1.0868-0.00133*(入力!M50+入力!N50))-4.142)*100))</f>
        <v/>
      </c>
      <c r="N130" s="79" t="str">
        <f>IF(OR(入力!L50="",入力!M50="",入力!N50=""),"",(入力!L50-(入力!L50*(4.57/(1.0868-0.00133*(入力!M50+入力!N50))-4.142)*100)/100))</f>
        <v/>
      </c>
      <c r="O130" s="79" t="str">
        <f>IF(入力!P50="", IF(入力!K50="","",入力!L50/POWER(入力!K50/100,2)),入力!P50)</f>
        <v/>
      </c>
      <c r="P130" s="79" t="str">
        <f>IF(入力!Q50="","",入力!Q50)</f>
        <v/>
      </c>
      <c r="Q130" s="194" t="str">
        <f>IF(入力!R50="","",入力!R50)</f>
        <v/>
      </c>
      <c r="R130" s="256" t="str">
        <f xml:space="preserve"> IF(入力!S50="",IF(入力!T50="","",入力!T50),IF(入力!T50="",入力!S50,IF(入力!S50&gt;入力!T50,入力!T50,入力!S50)))</f>
        <v/>
      </c>
      <c r="S130" s="481" t="str">
        <f>IF(入力!U50="",IF(入力!V50="","",入力!V50),IF(入力!V50="",入力!U50,IF(入力!U50&gt;入力!V50,入力!V50,入力!U50)))</f>
        <v/>
      </c>
      <c r="T130" s="250" t="str">
        <f>IF(入力!W50="",IF(入力!X50="","",入力!X50),IF(入力!X50="",入力!W50,IF(入力!W50&gt;入力!X50,入力!W50,入力!X50)))</f>
        <v/>
      </c>
      <c r="U130" s="258" t="str">
        <f>IF(入力!Y50="", IF(入力!W50="",IF(入力!X50="","",入力!X50-入力!Q50),IF(入力!X50="",入力!W50-入力!Q50,IF(入力!W50&gt;入力!X50,入力!W50-入力!Q50,入力!X50-入力!Q50))),入力!Y50)</f>
        <v/>
      </c>
      <c r="V130" s="258" t="str">
        <f>IF(入力!Z50="",IF(入力!AA50="","",入力!AA50),IF(入力!AA50="",入力!Z50,IF(入力!Z50&gt;入力!AA50,入力!Z50,入力!AA50)))</f>
        <v/>
      </c>
      <c r="W130" s="258" t="str">
        <f>IF(入力!AB50="", IF(入力!Z50="",IF(入力!AA50="","",入力!AA50-入力!Q50),IF(入力!AA50="",入力!Z50-入力!Q50,IF(入力!Z50&gt;入力!AA50,入力!Z50-入力!Q50,入力!AA50-入力!Q50))),入力!AB50)</f>
        <v/>
      </c>
      <c r="X130" s="258" t="str">
        <f>IF(入力!AC50="",IF(入力!AD50="","",入力!AD50),IF(入力!AD50="",入力!AC50,IF(入力!AC50&gt;入力!AD50,入力!AC50,入力!AD50)))</f>
        <v/>
      </c>
      <c r="Y130" s="258" t="str">
        <f>IF(入力!AE50="", IF(入力!AC50="",IF(入力!AD50="","",入力!AD50-入力!Q50),IF(入力!AD50="",入力!AC50-入力!Q50,IF(入力!AC50&gt;入力!AD50,入力!AC50-入力!Q50,入力!AD50-入力!Q50))),入力!AE50)</f>
        <v/>
      </c>
      <c r="Z130" s="258" t="str">
        <f>IF(入力!AF50="",IF(入力!AG50="","",入力!AG50),IF(入力!AG50="",入力!AF50,IF(入力!AF50&gt;入力!AG50,入力!AF50,入力!AG50)))</f>
        <v/>
      </c>
      <c r="AA130" s="258" t="str">
        <f>IF(入力!AH50="", IF(入力!AF50="",IF(入力!AG50="","",入力!AG50-入力!Q50),IF(入力!AG50="",入力!AF50-入力!Q50,IF(入力!AF50&gt;入力!AG50,入力!AF50-入力!Q50,入力!AG50-入力!Q50))),入力!AH50)</f>
        <v/>
      </c>
      <c r="AB130" s="126" t="str">
        <f>IF(入力!AI50="",IF(入力!AJ50="","",入力!AJ50),IF(入力!AJ50="",入力!AI50,IF(入力!AI50&gt;入力!AJ50,入力!AI50,入力!AJ50)))</f>
        <v/>
      </c>
      <c r="AC130" s="256" t="str">
        <f>IF(入力!AK50="",IF(入力!AL50="","",入力!AL50),IF(入力!AL50="",入力!AK50,IF(入力!AK50&gt;入力!AL50,入力!AK50,入力!AL50)))</f>
        <v/>
      </c>
      <c r="AD130" s="255" t="str">
        <f>IF(入力!AM50="","",入力!AM50)</f>
        <v/>
      </c>
      <c r="AE130" s="159" t="str">
        <f>IF(入力!AN50="","",入力!AN50)</f>
        <v/>
      </c>
      <c r="AF130" s="255" t="str">
        <f>IF(入力!AO50="","",入力!AO50)</f>
        <v/>
      </c>
      <c r="AG130" s="164" t="str">
        <f>IF(入力!AP50="","",入力!AP50)</f>
        <v/>
      </c>
      <c r="AH130" s="158" t="str">
        <f>IF(入力!AQ50="","",入力!AQ50)</f>
        <v/>
      </c>
      <c r="AI130" s="80" t="str">
        <f>IF(入力!AR50="","",入力!AR50)</f>
        <v/>
      </c>
      <c r="AJ130" s="346" t="str">
        <f>IF(入力!AS50="","",入力!AS50)</f>
        <v/>
      </c>
      <c r="AK130" s="159" t="str">
        <f>IF(入力!AT50="","",入力!AT50)</f>
        <v/>
      </c>
      <c r="AL130" s="262" t="str">
        <f>IF(入力!AU50="",IF(入力!AV50="","",入力!AV50),IF(入力!AV50="",入力!AU50,IF(入力!AU50&gt;入力!AV50,入力!AU50,入力!AV50)))</f>
        <v/>
      </c>
      <c r="AM130" s="347" t="str">
        <f>IF(入力!AW50="",IF(入力!AX50="","",入力!AX50),IF(入力!AX50="",入力!AW50,IF(入力!AW50&gt;入力!AX50,入力!AW50,入力!AX50)))</f>
        <v/>
      </c>
      <c r="AN130" s="204" t="str">
        <f>IF(入力!K50="","", IF(入力!AC50="","", IF(入力!Z50="","", K130/243*((X130-243)+(V130-243)))))</f>
        <v/>
      </c>
    </row>
    <row r="131" spans="1:40">
      <c r="A131" s="95">
        <f>IF(入力!A51="","",入力!A51)</f>
        <v>38</v>
      </c>
      <c r="B131" s="189" t="str">
        <f>IF(入力!B51="","",入力!B51)</f>
        <v/>
      </c>
      <c r="C131" s="189" t="str">
        <f>IF(入力!C51="","",入力!C51)</f>
        <v/>
      </c>
      <c r="D131" s="252" t="str">
        <f>IF(入力!D51="","",入力!D51)</f>
        <v/>
      </c>
      <c r="E131" s="400" t="str">
        <f>IF(入力!E51="", IF(D131="","",DATEDIF(D131,入力!$C$3,"Y")),入力!E51)</f>
        <v/>
      </c>
      <c r="F131" s="345" t="str">
        <f>IF(入力!F51="","",入力!F51)</f>
        <v/>
      </c>
      <c r="G131" s="189" t="str">
        <f>IF(入力!G51="","",入力!G51)</f>
        <v/>
      </c>
      <c r="H131" s="189" t="str">
        <f>IF(入力!H51="","",入力!H51)</f>
        <v/>
      </c>
      <c r="I131" s="345" t="str">
        <f>IF(入力!I51="","",入力!I51)</f>
        <v/>
      </c>
      <c r="J131" s="159" t="str">
        <f>IF(入力!J51="","",入力!J51)</f>
        <v/>
      </c>
      <c r="K131" s="161" t="str">
        <f>IF(入力!K51="","",入力!K51)</f>
        <v/>
      </c>
      <c r="L131" s="79" t="str">
        <f>IF(入力!L51="","",入力!L51)</f>
        <v/>
      </c>
      <c r="M131" s="214" t="str">
        <f>IF(OR(入力!M51="",入力!N51=""),"",((4.57/(1.0868-0.00133*(入力!M51+入力!N51))-4.142)*100))</f>
        <v/>
      </c>
      <c r="N131" s="79" t="str">
        <f>IF(OR(入力!L51="",入力!M51="",入力!N51=""),"",(入力!L51-(入力!L51*(4.57/(1.0868-0.00133*(入力!M51+入力!N51))-4.142)*100)/100))</f>
        <v/>
      </c>
      <c r="O131" s="79" t="str">
        <f>IF(入力!P51="", IF(入力!K51="","",入力!L51/POWER(入力!K51/100,2)),入力!P51)</f>
        <v/>
      </c>
      <c r="P131" s="79" t="str">
        <f>IF(入力!Q51="","",入力!Q51)</f>
        <v/>
      </c>
      <c r="Q131" s="194" t="str">
        <f>IF(入力!R51="","",入力!R51)</f>
        <v/>
      </c>
      <c r="R131" s="256" t="str">
        <f xml:space="preserve"> IF(入力!S51="",IF(入力!T51="","",入力!T51),IF(入力!T51="",入力!S51,IF(入力!S51&gt;入力!T51,入力!T51,入力!S51)))</f>
        <v/>
      </c>
      <c r="S131" s="481" t="str">
        <f>IF(入力!U51="",IF(入力!V51="","",入力!V51),IF(入力!V51="",入力!U51,IF(入力!U51&gt;入力!V51,入力!V51,入力!U51)))</f>
        <v/>
      </c>
      <c r="T131" s="250" t="str">
        <f>IF(入力!W51="",IF(入力!X51="","",入力!X51),IF(入力!X51="",入力!W51,IF(入力!W51&gt;入力!X51,入力!W51,入力!X51)))</f>
        <v/>
      </c>
      <c r="U131" s="258" t="str">
        <f>IF(入力!Y51="", IF(入力!W51="",IF(入力!X51="","",入力!X51-入力!Q51),IF(入力!X51="",入力!W51-入力!Q51,IF(入力!W51&gt;入力!X51,入力!W51-入力!Q51,入力!X51-入力!Q51))),入力!Y51)</f>
        <v/>
      </c>
      <c r="V131" s="258" t="str">
        <f>IF(入力!Z51="",IF(入力!AA51="","",入力!AA51),IF(入力!AA51="",入力!Z51,IF(入力!Z51&gt;入力!AA51,入力!Z51,入力!AA51)))</f>
        <v/>
      </c>
      <c r="W131" s="258" t="str">
        <f>IF(入力!AB51="", IF(入力!Z51="",IF(入力!AA51="","",入力!AA51-入力!Q51),IF(入力!AA51="",入力!Z51-入力!Q51,IF(入力!Z51&gt;入力!AA51,入力!Z51-入力!Q51,入力!AA51-入力!Q51))),入力!AB51)</f>
        <v/>
      </c>
      <c r="X131" s="258" t="str">
        <f>IF(入力!AC51="",IF(入力!AD51="","",入力!AD51),IF(入力!AD51="",入力!AC51,IF(入力!AC51&gt;入力!AD51,入力!AC51,入力!AD51)))</f>
        <v/>
      </c>
      <c r="Y131" s="258" t="str">
        <f>IF(入力!AE51="", IF(入力!AC51="",IF(入力!AD51="","",入力!AD51-入力!Q51),IF(入力!AD51="",入力!AC51-入力!Q51,IF(入力!AC51&gt;入力!AD51,入力!AC51-入力!Q51,入力!AD51-入力!Q51))),入力!AE51)</f>
        <v/>
      </c>
      <c r="Z131" s="258" t="str">
        <f>IF(入力!AF51="",IF(入力!AG51="","",入力!AG51),IF(入力!AG51="",入力!AF51,IF(入力!AF51&gt;入力!AG51,入力!AF51,入力!AG51)))</f>
        <v/>
      </c>
      <c r="AA131" s="258" t="str">
        <f>IF(入力!AH51="", IF(入力!AF51="",IF(入力!AG51="","",入力!AG51-入力!Q51),IF(入力!AG51="",入力!AF51-入力!Q51,IF(入力!AF51&gt;入力!AG51,入力!AF51-入力!Q51,入力!AG51-入力!Q51))),入力!AH51)</f>
        <v/>
      </c>
      <c r="AB131" s="126" t="str">
        <f>IF(入力!AI51="",IF(入力!AJ51="","",入力!AJ51),IF(入力!AJ51="",入力!AI51,IF(入力!AI51&gt;入力!AJ51,入力!AI51,入力!AJ51)))</f>
        <v/>
      </c>
      <c r="AC131" s="256" t="str">
        <f>IF(入力!AK51="",IF(入力!AL51="","",入力!AL51),IF(入力!AL51="",入力!AK51,IF(入力!AK51&gt;入力!AL51,入力!AK51,入力!AL51)))</f>
        <v/>
      </c>
      <c r="AD131" s="255" t="str">
        <f>IF(入力!AM51="","",入力!AM51)</f>
        <v/>
      </c>
      <c r="AE131" s="159" t="str">
        <f>IF(入力!AN51="","",入力!AN51)</f>
        <v/>
      </c>
      <c r="AF131" s="255" t="str">
        <f>IF(入力!AO51="","",入力!AO51)</f>
        <v/>
      </c>
      <c r="AG131" s="164" t="str">
        <f>IF(入力!AP51="","",入力!AP51)</f>
        <v/>
      </c>
      <c r="AH131" s="158" t="str">
        <f>IF(入力!AQ51="","",入力!AQ51)</f>
        <v/>
      </c>
      <c r="AI131" s="80" t="str">
        <f>IF(入力!AR51="","",入力!AR51)</f>
        <v/>
      </c>
      <c r="AJ131" s="346" t="str">
        <f>IF(入力!AS51="","",入力!AS51)</f>
        <v/>
      </c>
      <c r="AK131" s="159" t="str">
        <f>IF(入力!AT51="","",入力!AT51)</f>
        <v/>
      </c>
      <c r="AL131" s="262" t="str">
        <f>IF(入力!AU51="",IF(入力!AV51="","",入力!AV51),IF(入力!AV51="",入力!AU51,IF(入力!AU51&gt;入力!AV51,入力!AU51,入力!AV51)))</f>
        <v/>
      </c>
      <c r="AM131" s="347" t="str">
        <f>IF(入力!AW51="",IF(入力!AX51="","",入力!AX51),IF(入力!AX51="",入力!AW51,IF(入力!AW51&gt;入力!AX51,入力!AW51,入力!AX51)))</f>
        <v/>
      </c>
      <c r="AN131" s="204" t="str">
        <f>IF(入力!K51="","", IF(入力!AC51="","", IF(入力!Z51="","", K131/243*((X131-243)+(V131-243)))))</f>
        <v/>
      </c>
    </row>
    <row r="132" spans="1:40">
      <c r="A132" s="95">
        <f>IF(入力!A52="","",入力!A52)</f>
        <v>39</v>
      </c>
      <c r="B132" s="189" t="str">
        <f>IF(入力!B52="","",入力!B52)</f>
        <v/>
      </c>
      <c r="C132" s="189" t="str">
        <f>IF(入力!C52="","",入力!C52)</f>
        <v/>
      </c>
      <c r="D132" s="252" t="str">
        <f>IF(入力!D52="","",入力!D52)</f>
        <v/>
      </c>
      <c r="E132" s="400" t="str">
        <f>IF(入力!E52="", IF(D132="","",DATEDIF(D132,入力!$C$3,"Y")),入力!E52)</f>
        <v/>
      </c>
      <c r="F132" s="345" t="str">
        <f>IF(入力!F52="","",入力!F52)</f>
        <v/>
      </c>
      <c r="G132" s="189" t="str">
        <f>IF(入力!G52="","",入力!G52)</f>
        <v/>
      </c>
      <c r="H132" s="189" t="str">
        <f>IF(入力!H52="","",入力!H52)</f>
        <v/>
      </c>
      <c r="I132" s="345" t="str">
        <f>IF(入力!I52="","",入力!I52)</f>
        <v/>
      </c>
      <c r="J132" s="159" t="str">
        <f>IF(入力!J52="","",入力!J52)</f>
        <v/>
      </c>
      <c r="K132" s="161" t="str">
        <f>IF(入力!K52="","",入力!K52)</f>
        <v/>
      </c>
      <c r="L132" s="79" t="str">
        <f>IF(入力!L52="","",入力!L52)</f>
        <v/>
      </c>
      <c r="M132" s="214" t="str">
        <f>IF(OR(入力!M52="",入力!N52=""),"",((4.57/(1.0868-0.00133*(入力!M52+入力!N52))-4.142)*100))</f>
        <v/>
      </c>
      <c r="N132" s="79" t="str">
        <f>IF(OR(入力!L52="",入力!M52="",入力!N52=""),"",(入力!L52-(入力!L52*(4.57/(1.0868-0.00133*(入力!M52+入力!N52))-4.142)*100)/100))</f>
        <v/>
      </c>
      <c r="O132" s="79" t="str">
        <f>IF(入力!P52="", IF(入力!K52="","",入力!L52/POWER(入力!K52/100,2)),入力!P52)</f>
        <v/>
      </c>
      <c r="P132" s="79" t="str">
        <f>IF(入力!Q52="","",入力!Q52)</f>
        <v/>
      </c>
      <c r="Q132" s="194" t="str">
        <f>IF(入力!R52="","",入力!R52)</f>
        <v/>
      </c>
      <c r="R132" s="256" t="str">
        <f xml:space="preserve"> IF(入力!S52="",IF(入力!T52="","",入力!T52),IF(入力!T52="",入力!S52,IF(入力!S52&gt;入力!T52,入力!T52,入力!S52)))</f>
        <v/>
      </c>
      <c r="S132" s="481" t="str">
        <f>IF(入力!U52="",IF(入力!V52="","",入力!V52),IF(入力!V52="",入力!U52,IF(入力!U52&gt;入力!V52,入力!V52,入力!U52)))</f>
        <v/>
      </c>
      <c r="T132" s="250" t="str">
        <f>IF(入力!W52="",IF(入力!X52="","",入力!X52),IF(入力!X52="",入力!W52,IF(入力!W52&gt;入力!X52,入力!W52,入力!X52)))</f>
        <v/>
      </c>
      <c r="U132" s="258" t="str">
        <f>IF(入力!Y52="", IF(入力!W52="",IF(入力!X52="","",入力!X52-入力!Q52),IF(入力!X52="",入力!W52-入力!Q52,IF(入力!W52&gt;入力!X52,入力!W52-入力!Q52,入力!X52-入力!Q52))),入力!Y52)</f>
        <v/>
      </c>
      <c r="V132" s="258" t="str">
        <f>IF(入力!Z52="",IF(入力!AA52="","",入力!AA52),IF(入力!AA52="",入力!Z52,IF(入力!Z52&gt;入力!AA52,入力!Z52,入力!AA52)))</f>
        <v/>
      </c>
      <c r="W132" s="258" t="str">
        <f>IF(入力!AB52="", IF(入力!Z52="",IF(入力!AA52="","",入力!AA52-入力!Q52),IF(入力!AA52="",入力!Z52-入力!Q52,IF(入力!Z52&gt;入力!AA52,入力!Z52-入力!Q52,入力!AA52-入力!Q52))),入力!AB52)</f>
        <v/>
      </c>
      <c r="X132" s="258" t="str">
        <f>IF(入力!AC52="",IF(入力!AD52="","",入力!AD52),IF(入力!AD52="",入力!AC52,IF(入力!AC52&gt;入力!AD52,入力!AC52,入力!AD52)))</f>
        <v/>
      </c>
      <c r="Y132" s="258" t="str">
        <f>IF(入力!AE52="", IF(入力!AC52="",IF(入力!AD52="","",入力!AD52-入力!Q52),IF(入力!AD52="",入力!AC52-入力!Q52,IF(入力!AC52&gt;入力!AD52,入力!AC52-入力!Q52,入力!AD52-入力!Q52))),入力!AE52)</f>
        <v/>
      </c>
      <c r="Z132" s="258" t="str">
        <f>IF(入力!AF52="",IF(入力!AG52="","",入力!AG52),IF(入力!AG52="",入力!AF52,IF(入力!AF52&gt;入力!AG52,入力!AF52,入力!AG52)))</f>
        <v/>
      </c>
      <c r="AA132" s="258" t="str">
        <f>IF(入力!AH52="", IF(入力!AF52="",IF(入力!AG52="","",入力!AG52-入力!Q52),IF(入力!AG52="",入力!AF52-入力!Q52,IF(入力!AF52&gt;入力!AG52,入力!AF52-入力!Q52,入力!AG52-入力!Q52))),入力!AH52)</f>
        <v/>
      </c>
      <c r="AB132" s="126" t="str">
        <f>IF(入力!AI52="",IF(入力!AJ52="","",入力!AJ52),IF(入力!AJ52="",入力!AI52,IF(入力!AI52&gt;入力!AJ52,入力!AI52,入力!AJ52)))</f>
        <v/>
      </c>
      <c r="AC132" s="256" t="str">
        <f>IF(入力!AK52="",IF(入力!AL52="","",入力!AL52),IF(入力!AL52="",入力!AK52,IF(入力!AK52&gt;入力!AL52,入力!AK52,入力!AL52)))</f>
        <v/>
      </c>
      <c r="AD132" s="255" t="str">
        <f>IF(入力!AM52="","",入力!AM52)</f>
        <v/>
      </c>
      <c r="AE132" s="159" t="str">
        <f>IF(入力!AN52="","",入力!AN52)</f>
        <v/>
      </c>
      <c r="AF132" s="255" t="str">
        <f>IF(入力!AO52="","",入力!AO52)</f>
        <v/>
      </c>
      <c r="AG132" s="164" t="str">
        <f>IF(入力!AP52="","",入力!AP52)</f>
        <v/>
      </c>
      <c r="AH132" s="158" t="str">
        <f>IF(入力!AQ52="","",入力!AQ52)</f>
        <v/>
      </c>
      <c r="AI132" s="80" t="str">
        <f>IF(入力!AR52="","",入力!AR52)</f>
        <v/>
      </c>
      <c r="AJ132" s="346" t="str">
        <f>IF(入力!AS52="","",入力!AS52)</f>
        <v/>
      </c>
      <c r="AK132" s="159" t="str">
        <f>IF(入力!AT52="","",入力!AT52)</f>
        <v/>
      </c>
      <c r="AL132" s="262" t="str">
        <f>IF(入力!AU52="",IF(入力!AV52="","",入力!AV52),IF(入力!AV52="",入力!AU52,IF(入力!AU52&gt;入力!AV52,入力!AU52,入力!AV52)))</f>
        <v/>
      </c>
      <c r="AM132" s="347" t="str">
        <f>IF(入力!AW52="",IF(入力!AX52="","",入力!AX52),IF(入力!AX52="",入力!AW52,IF(入力!AW52&gt;入力!AX52,入力!AW52,入力!AX52)))</f>
        <v/>
      </c>
      <c r="AN132" s="204" t="str">
        <f>IF(入力!K52="","", IF(入力!AC52="","", IF(入力!Z52="","", K132/243*((X132-243)+(V132-243)))))</f>
        <v/>
      </c>
    </row>
    <row r="133" spans="1:40">
      <c r="A133" s="95">
        <f>IF(入力!A53="","",入力!A53)</f>
        <v>40</v>
      </c>
      <c r="B133" s="189" t="str">
        <f>IF(入力!B53="","",入力!B53)</f>
        <v/>
      </c>
      <c r="C133" s="189" t="str">
        <f>IF(入力!C53="","",入力!C53)</f>
        <v/>
      </c>
      <c r="D133" s="252" t="str">
        <f>IF(入力!D53="","",入力!D53)</f>
        <v/>
      </c>
      <c r="E133" s="400" t="str">
        <f>IF(入力!E53="", IF(D133="","",DATEDIF(D133,入力!$C$3,"Y")),入力!E53)</f>
        <v/>
      </c>
      <c r="F133" s="345" t="str">
        <f>IF(入力!F53="","",入力!F53)</f>
        <v/>
      </c>
      <c r="G133" s="189" t="str">
        <f>IF(入力!G53="","",入力!G53)</f>
        <v/>
      </c>
      <c r="H133" s="189" t="str">
        <f>IF(入力!H53="","",入力!H53)</f>
        <v/>
      </c>
      <c r="I133" s="345" t="str">
        <f>IF(入力!I53="","",入力!I53)</f>
        <v/>
      </c>
      <c r="J133" s="159" t="str">
        <f>IF(入力!J53="","",入力!J53)</f>
        <v/>
      </c>
      <c r="K133" s="161" t="str">
        <f>IF(入力!K53="","",入力!K53)</f>
        <v/>
      </c>
      <c r="L133" s="79" t="str">
        <f>IF(入力!L53="","",入力!L53)</f>
        <v/>
      </c>
      <c r="M133" s="214" t="str">
        <f>IF(OR(入力!M53="",入力!N53=""),"",((4.57/(1.0868-0.00133*(入力!M53+入力!N53))-4.142)*100))</f>
        <v/>
      </c>
      <c r="N133" s="79" t="str">
        <f>IF(OR(入力!L53="",入力!M53="",入力!N53=""),"",(入力!L53-(入力!L53*(4.57/(1.0868-0.00133*(入力!M53+入力!N53))-4.142)*100)/100))</f>
        <v/>
      </c>
      <c r="O133" s="79" t="str">
        <f>IF(入力!P53="", IF(入力!K53="","",入力!L53/POWER(入力!K53/100,2)),入力!P53)</f>
        <v/>
      </c>
      <c r="P133" s="79" t="str">
        <f>IF(入力!Q53="","",入力!Q53)</f>
        <v/>
      </c>
      <c r="Q133" s="194" t="str">
        <f>IF(入力!R53="","",入力!R53)</f>
        <v/>
      </c>
      <c r="R133" s="256" t="str">
        <f xml:space="preserve"> IF(入力!S53="",IF(入力!T53="","",入力!T53),IF(入力!T53="",入力!S53,IF(入力!S53&gt;入力!T53,入力!T53,入力!S53)))</f>
        <v/>
      </c>
      <c r="S133" s="481" t="str">
        <f>IF(入力!U53="",IF(入力!V53="","",入力!V53),IF(入力!V53="",入力!U53,IF(入力!U53&gt;入力!V53,入力!V53,入力!U53)))</f>
        <v/>
      </c>
      <c r="T133" s="250" t="str">
        <f>IF(入力!W53="",IF(入力!X53="","",入力!X53),IF(入力!X53="",入力!W53,IF(入力!W53&gt;入力!X53,入力!W53,入力!X53)))</f>
        <v/>
      </c>
      <c r="U133" s="258" t="str">
        <f>IF(入力!Y53="", IF(入力!W53="",IF(入力!X53="","",入力!X53-入力!Q53),IF(入力!X53="",入力!W53-入力!Q53,IF(入力!W53&gt;入力!X53,入力!W53-入力!Q53,入力!X53-入力!Q53))),入力!Y53)</f>
        <v/>
      </c>
      <c r="V133" s="258" t="str">
        <f>IF(入力!Z53="",IF(入力!AA53="","",入力!AA53),IF(入力!AA53="",入力!Z53,IF(入力!Z53&gt;入力!AA53,入力!Z53,入力!AA53)))</f>
        <v/>
      </c>
      <c r="W133" s="258" t="str">
        <f>IF(入力!AB53="", IF(入力!Z53="",IF(入力!AA53="","",入力!AA53-入力!Q53),IF(入力!AA53="",入力!Z53-入力!Q53,IF(入力!Z53&gt;入力!AA53,入力!Z53-入力!Q53,入力!AA53-入力!Q53))),入力!AB53)</f>
        <v/>
      </c>
      <c r="X133" s="258" t="str">
        <f>IF(入力!AC53="",IF(入力!AD53="","",入力!AD53),IF(入力!AD53="",入力!AC53,IF(入力!AC53&gt;入力!AD53,入力!AC53,入力!AD53)))</f>
        <v/>
      </c>
      <c r="Y133" s="258" t="str">
        <f>IF(入力!AE53="", IF(入力!AC53="",IF(入力!AD53="","",入力!AD53-入力!Q53),IF(入力!AD53="",入力!AC53-入力!Q53,IF(入力!AC53&gt;入力!AD53,入力!AC53-入力!Q53,入力!AD53-入力!Q53))),入力!AE53)</f>
        <v/>
      </c>
      <c r="Z133" s="258" t="str">
        <f>IF(入力!AF53="",IF(入力!AG53="","",入力!AG53),IF(入力!AG53="",入力!AF53,IF(入力!AF53&gt;入力!AG53,入力!AF53,入力!AG53)))</f>
        <v/>
      </c>
      <c r="AA133" s="258" t="str">
        <f>IF(入力!AH53="", IF(入力!AF53="",IF(入力!AG53="","",入力!AG53-入力!Q53),IF(入力!AG53="",入力!AF53-入力!Q53,IF(入力!AF53&gt;入力!AG53,入力!AF53-入力!Q53,入力!AG53-入力!Q53))),入力!AH53)</f>
        <v/>
      </c>
      <c r="AB133" s="126" t="str">
        <f>IF(入力!AI53="",IF(入力!AJ53="","",入力!AJ53),IF(入力!AJ53="",入力!AI53,IF(入力!AI53&gt;入力!AJ53,入力!AI53,入力!AJ53)))</f>
        <v/>
      </c>
      <c r="AC133" s="256" t="str">
        <f>IF(入力!AK53="",IF(入力!AL53="","",入力!AL53),IF(入力!AL53="",入力!AK53,IF(入力!AK53&gt;入力!AL53,入力!AK53,入力!AL53)))</f>
        <v/>
      </c>
      <c r="AD133" s="255" t="str">
        <f>IF(入力!AM53="","",入力!AM53)</f>
        <v/>
      </c>
      <c r="AE133" s="159" t="str">
        <f>IF(入力!AN53="","",入力!AN53)</f>
        <v/>
      </c>
      <c r="AF133" s="255" t="str">
        <f>IF(入力!AO53="","",入力!AO53)</f>
        <v/>
      </c>
      <c r="AG133" s="164" t="str">
        <f>IF(入力!AP53="","",入力!AP53)</f>
        <v/>
      </c>
      <c r="AH133" s="158" t="str">
        <f>IF(入力!AQ53="","",入力!AQ53)</f>
        <v/>
      </c>
      <c r="AI133" s="80" t="str">
        <f>IF(入力!AR53="","",入力!AR53)</f>
        <v/>
      </c>
      <c r="AJ133" s="346" t="str">
        <f>IF(入力!AS53="","",入力!AS53)</f>
        <v/>
      </c>
      <c r="AK133" s="159" t="str">
        <f>IF(入力!AT53="","",入力!AT53)</f>
        <v/>
      </c>
      <c r="AL133" s="262" t="str">
        <f>IF(入力!AU53="",IF(入力!AV53="","",入力!AV53),IF(入力!AV53="",入力!AU53,IF(入力!AU53&gt;入力!AV53,入力!AU53,入力!AV53)))</f>
        <v/>
      </c>
      <c r="AM133" s="347" t="str">
        <f>IF(入力!AW53="",IF(入力!AX53="","",入力!AX53),IF(入力!AX53="",入力!AW53,IF(入力!AW53&gt;入力!AX53,入力!AW53,入力!AX53)))</f>
        <v/>
      </c>
      <c r="AN133" s="204" t="str">
        <f>IF(入力!K53="","", IF(入力!AC53="","", IF(入力!Z53="","", K133/243*((X133-243)+(V133-243)))))</f>
        <v/>
      </c>
    </row>
    <row r="134" spans="1:40">
      <c r="A134" s="95">
        <f>IF(入力!A54="","",入力!A54)</f>
        <v>41</v>
      </c>
      <c r="B134" s="189" t="str">
        <f>IF(入力!B54="","",入力!B54)</f>
        <v/>
      </c>
      <c r="C134" s="189" t="str">
        <f>IF(入力!C54="","",入力!C54)</f>
        <v/>
      </c>
      <c r="D134" s="252" t="str">
        <f>IF(入力!D54="","",入力!D54)</f>
        <v/>
      </c>
      <c r="E134" s="400" t="str">
        <f>IF(入力!E54="", IF(D134="","",DATEDIF(D134,入力!$C$3,"Y")),入力!E54)</f>
        <v/>
      </c>
      <c r="F134" s="345" t="str">
        <f>IF(入力!F54="","",入力!F54)</f>
        <v/>
      </c>
      <c r="G134" s="189" t="str">
        <f>IF(入力!G54="","",入力!G54)</f>
        <v/>
      </c>
      <c r="H134" s="189" t="str">
        <f>IF(入力!H54="","",入力!H54)</f>
        <v/>
      </c>
      <c r="I134" s="345" t="str">
        <f>IF(入力!I54="","",入力!I54)</f>
        <v/>
      </c>
      <c r="J134" s="159" t="str">
        <f>IF(入力!J54="","",入力!J54)</f>
        <v/>
      </c>
      <c r="K134" s="161" t="str">
        <f>IF(入力!K54="","",入力!K54)</f>
        <v/>
      </c>
      <c r="L134" s="79" t="str">
        <f>IF(入力!L54="","",入力!L54)</f>
        <v/>
      </c>
      <c r="M134" s="214" t="str">
        <f>IF(OR(入力!M54="",入力!N54=""),"",((4.57/(1.0868-0.00133*(入力!M54+入力!N54))-4.142)*100))</f>
        <v/>
      </c>
      <c r="N134" s="79" t="str">
        <f>IF(OR(入力!L54="",入力!M54="",入力!N54=""),"",(入力!L54-(入力!L54*(4.57/(1.0868-0.00133*(入力!M54+入力!N54))-4.142)*100)/100))</f>
        <v/>
      </c>
      <c r="O134" s="79" t="str">
        <f>IF(入力!P54="", IF(入力!K54="","",入力!L54/POWER(入力!K54/100,2)),入力!P54)</f>
        <v/>
      </c>
      <c r="P134" s="79" t="str">
        <f>IF(入力!Q54="","",入力!Q54)</f>
        <v/>
      </c>
      <c r="Q134" s="194" t="str">
        <f>IF(入力!R54="","",入力!R54)</f>
        <v/>
      </c>
      <c r="R134" s="256" t="str">
        <f xml:space="preserve"> IF(入力!S54="",IF(入力!T54="","",入力!T54),IF(入力!T54="",入力!S54,IF(入力!S54&gt;入力!T54,入力!T54,入力!S54)))</f>
        <v/>
      </c>
      <c r="S134" s="481" t="str">
        <f>IF(入力!U54="",IF(入力!V54="","",入力!V54),IF(入力!V54="",入力!U54,IF(入力!U54&gt;入力!V54,入力!V54,入力!U54)))</f>
        <v/>
      </c>
      <c r="T134" s="250" t="str">
        <f>IF(入力!W54="",IF(入力!X54="","",入力!X54),IF(入力!X54="",入力!W54,IF(入力!W54&gt;入力!X54,入力!W54,入力!X54)))</f>
        <v/>
      </c>
      <c r="U134" s="258" t="str">
        <f>IF(入力!Y54="", IF(入力!W54="",IF(入力!X54="","",入力!X54-入力!Q54),IF(入力!X54="",入力!W54-入力!Q54,IF(入力!W54&gt;入力!X54,入力!W54-入力!Q54,入力!X54-入力!Q54))),入力!Y54)</f>
        <v/>
      </c>
      <c r="V134" s="258" t="str">
        <f>IF(入力!Z54="",IF(入力!AA54="","",入力!AA54),IF(入力!AA54="",入力!Z54,IF(入力!Z54&gt;入力!AA54,入力!Z54,入力!AA54)))</f>
        <v/>
      </c>
      <c r="W134" s="258" t="str">
        <f>IF(入力!AB54="", IF(入力!Z54="",IF(入力!AA54="","",入力!AA54-入力!Q54),IF(入力!AA54="",入力!Z54-入力!Q54,IF(入力!Z54&gt;入力!AA54,入力!Z54-入力!Q54,入力!AA54-入力!Q54))),入力!AB54)</f>
        <v/>
      </c>
      <c r="X134" s="258" t="str">
        <f>IF(入力!AC54="",IF(入力!AD54="","",入力!AD54),IF(入力!AD54="",入力!AC54,IF(入力!AC54&gt;入力!AD54,入力!AC54,入力!AD54)))</f>
        <v/>
      </c>
      <c r="Y134" s="258" t="str">
        <f>IF(入力!AE54="", IF(入力!AC54="",IF(入力!AD54="","",入力!AD54-入力!Q54),IF(入力!AD54="",入力!AC54-入力!Q54,IF(入力!AC54&gt;入力!AD54,入力!AC54-入力!Q54,入力!AD54-入力!Q54))),入力!AE54)</f>
        <v/>
      </c>
      <c r="Z134" s="258" t="str">
        <f>IF(入力!AF54="",IF(入力!AG54="","",入力!AG54),IF(入力!AG54="",入力!AF54,IF(入力!AF54&gt;入力!AG54,入力!AF54,入力!AG54)))</f>
        <v/>
      </c>
      <c r="AA134" s="258" t="str">
        <f>IF(入力!AH54="", IF(入力!AF54="",IF(入力!AG54="","",入力!AG54-入力!Q54),IF(入力!AG54="",入力!AF54-入力!Q54,IF(入力!AF54&gt;入力!AG54,入力!AF54-入力!Q54,入力!AG54-入力!Q54))),入力!AH54)</f>
        <v/>
      </c>
      <c r="AB134" s="126" t="str">
        <f>IF(入力!AI54="",IF(入力!AJ54="","",入力!AJ54),IF(入力!AJ54="",入力!AI54,IF(入力!AI54&gt;入力!AJ54,入力!AI54,入力!AJ54)))</f>
        <v/>
      </c>
      <c r="AC134" s="256" t="str">
        <f>IF(入力!AK54="",IF(入力!AL54="","",入力!AL54),IF(入力!AL54="",入力!AK54,IF(入力!AK54&gt;入力!AL54,入力!AK54,入力!AL54)))</f>
        <v/>
      </c>
      <c r="AD134" s="255" t="str">
        <f>IF(入力!AM54="","",入力!AM54)</f>
        <v/>
      </c>
      <c r="AE134" s="159" t="str">
        <f>IF(入力!AN54="","",入力!AN54)</f>
        <v/>
      </c>
      <c r="AF134" s="255" t="str">
        <f>IF(入力!AO54="","",入力!AO54)</f>
        <v/>
      </c>
      <c r="AG134" s="164" t="str">
        <f>IF(入力!AP54="","",入力!AP54)</f>
        <v/>
      </c>
      <c r="AH134" s="158" t="str">
        <f>IF(入力!AQ54="","",入力!AQ54)</f>
        <v/>
      </c>
      <c r="AI134" s="80" t="str">
        <f>IF(入力!AR54="","",入力!AR54)</f>
        <v/>
      </c>
      <c r="AJ134" s="346" t="str">
        <f>IF(入力!AS54="","",入力!AS54)</f>
        <v/>
      </c>
      <c r="AK134" s="159" t="str">
        <f>IF(入力!AT54="","",入力!AT54)</f>
        <v/>
      </c>
      <c r="AL134" s="262" t="str">
        <f>IF(入力!AU54="",IF(入力!AV54="","",入力!AV54),IF(入力!AV54="",入力!AU54,IF(入力!AU54&gt;入力!AV54,入力!AU54,入力!AV54)))</f>
        <v/>
      </c>
      <c r="AM134" s="347" t="str">
        <f>IF(入力!AW54="",IF(入力!AX54="","",入力!AX54),IF(入力!AX54="",入力!AW54,IF(入力!AW54&gt;入力!AX54,入力!AW54,入力!AX54)))</f>
        <v/>
      </c>
      <c r="AN134" s="204" t="str">
        <f>IF(入力!K54="","", IF(入力!AC54="","", IF(入力!Z54="","", K134/243*((X134-243)+(V134-243)))))</f>
        <v/>
      </c>
    </row>
    <row r="135" spans="1:40">
      <c r="A135" s="95">
        <f>IF(入力!A55="","",入力!A55)</f>
        <v>42</v>
      </c>
      <c r="B135" s="189" t="str">
        <f>IF(入力!B55="","",入力!B55)</f>
        <v/>
      </c>
      <c r="C135" s="189" t="str">
        <f>IF(入力!C55="","",入力!C55)</f>
        <v/>
      </c>
      <c r="D135" s="252" t="str">
        <f>IF(入力!D55="","",入力!D55)</f>
        <v/>
      </c>
      <c r="E135" s="400" t="str">
        <f>IF(入力!E55="", IF(D135="","",DATEDIF(D135,入力!$C$3,"Y")),入力!E55)</f>
        <v/>
      </c>
      <c r="F135" s="345" t="str">
        <f>IF(入力!F55="","",入力!F55)</f>
        <v/>
      </c>
      <c r="G135" s="189" t="str">
        <f>IF(入力!G55="","",入力!G55)</f>
        <v/>
      </c>
      <c r="H135" s="189" t="str">
        <f>IF(入力!H55="","",入力!H55)</f>
        <v/>
      </c>
      <c r="I135" s="345" t="str">
        <f>IF(入力!I55="","",入力!I55)</f>
        <v/>
      </c>
      <c r="J135" s="159" t="str">
        <f>IF(入力!J55="","",入力!J55)</f>
        <v/>
      </c>
      <c r="K135" s="161" t="str">
        <f>IF(入力!K55="","",入力!K55)</f>
        <v/>
      </c>
      <c r="L135" s="79" t="str">
        <f>IF(入力!L55="","",入力!L55)</f>
        <v/>
      </c>
      <c r="M135" s="214" t="str">
        <f>IF(OR(入力!M55="",入力!N55=""),"",((4.57/(1.0868-0.00133*(入力!M55+入力!N55))-4.142)*100))</f>
        <v/>
      </c>
      <c r="N135" s="79" t="str">
        <f>IF(OR(入力!L55="",入力!M55="",入力!N55=""),"",(入力!L55-(入力!L55*(4.57/(1.0868-0.00133*(入力!M55+入力!N55))-4.142)*100)/100))</f>
        <v/>
      </c>
      <c r="O135" s="79" t="str">
        <f>IF(入力!P55="", IF(入力!K55="","",入力!L55/POWER(入力!K55/100,2)),入力!P55)</f>
        <v/>
      </c>
      <c r="P135" s="79" t="str">
        <f>IF(入力!Q55="","",入力!Q55)</f>
        <v/>
      </c>
      <c r="Q135" s="194" t="str">
        <f>IF(入力!R55="","",入力!R55)</f>
        <v/>
      </c>
      <c r="R135" s="256" t="str">
        <f xml:space="preserve"> IF(入力!S55="",IF(入力!T55="","",入力!T55),IF(入力!T55="",入力!S55,IF(入力!S55&gt;入力!T55,入力!T55,入力!S55)))</f>
        <v/>
      </c>
      <c r="S135" s="481" t="str">
        <f>IF(入力!U55="",IF(入力!V55="","",入力!V55),IF(入力!V55="",入力!U55,IF(入力!U55&gt;入力!V55,入力!V55,入力!U55)))</f>
        <v/>
      </c>
      <c r="T135" s="250" t="str">
        <f>IF(入力!W55="",IF(入力!X55="","",入力!X55),IF(入力!X55="",入力!W55,IF(入力!W55&gt;入力!X55,入力!W55,入力!X55)))</f>
        <v/>
      </c>
      <c r="U135" s="258" t="str">
        <f>IF(入力!Y55="", IF(入力!W55="",IF(入力!X55="","",入力!X55-入力!Q55),IF(入力!X55="",入力!W55-入力!Q55,IF(入力!W55&gt;入力!X55,入力!W55-入力!Q55,入力!X55-入力!Q55))),入力!Y55)</f>
        <v/>
      </c>
      <c r="V135" s="258" t="str">
        <f>IF(入力!Z55="",IF(入力!AA55="","",入力!AA55),IF(入力!AA55="",入力!Z55,IF(入力!Z55&gt;入力!AA55,入力!Z55,入力!AA55)))</f>
        <v/>
      </c>
      <c r="W135" s="258" t="str">
        <f>IF(入力!AB55="", IF(入力!Z55="",IF(入力!AA55="","",入力!AA55-入力!Q55),IF(入力!AA55="",入力!Z55-入力!Q55,IF(入力!Z55&gt;入力!AA55,入力!Z55-入力!Q55,入力!AA55-入力!Q55))),入力!AB55)</f>
        <v/>
      </c>
      <c r="X135" s="258" t="str">
        <f>IF(入力!AC55="",IF(入力!AD55="","",入力!AD55),IF(入力!AD55="",入力!AC55,IF(入力!AC55&gt;入力!AD55,入力!AC55,入力!AD55)))</f>
        <v/>
      </c>
      <c r="Y135" s="258" t="str">
        <f>IF(入力!AE55="", IF(入力!AC55="",IF(入力!AD55="","",入力!AD55-入力!Q55),IF(入力!AD55="",入力!AC55-入力!Q55,IF(入力!AC55&gt;入力!AD55,入力!AC55-入力!Q55,入力!AD55-入力!Q55))),入力!AE55)</f>
        <v/>
      </c>
      <c r="Z135" s="258" t="str">
        <f>IF(入力!AF55="",IF(入力!AG55="","",入力!AG55),IF(入力!AG55="",入力!AF55,IF(入力!AF55&gt;入力!AG55,入力!AF55,入力!AG55)))</f>
        <v/>
      </c>
      <c r="AA135" s="258" t="str">
        <f>IF(入力!AH55="", IF(入力!AF55="",IF(入力!AG55="","",入力!AG55-入力!Q55),IF(入力!AG55="",入力!AF55-入力!Q55,IF(入力!AF55&gt;入力!AG55,入力!AF55-入力!Q55,入力!AG55-入力!Q55))),入力!AH55)</f>
        <v/>
      </c>
      <c r="AB135" s="126" t="str">
        <f>IF(入力!AI55="",IF(入力!AJ55="","",入力!AJ55),IF(入力!AJ55="",入力!AI55,IF(入力!AI55&gt;入力!AJ55,入力!AI55,入力!AJ55)))</f>
        <v/>
      </c>
      <c r="AC135" s="256" t="str">
        <f>IF(入力!AK55="",IF(入力!AL55="","",入力!AL55),IF(入力!AL55="",入力!AK55,IF(入力!AK55&gt;入力!AL55,入力!AK55,入力!AL55)))</f>
        <v/>
      </c>
      <c r="AD135" s="255" t="str">
        <f>IF(入力!AM55="","",入力!AM55)</f>
        <v/>
      </c>
      <c r="AE135" s="159" t="str">
        <f>IF(入力!AN55="","",入力!AN55)</f>
        <v/>
      </c>
      <c r="AF135" s="255" t="str">
        <f>IF(入力!AO55="","",入力!AO55)</f>
        <v/>
      </c>
      <c r="AG135" s="164" t="str">
        <f>IF(入力!AP55="","",入力!AP55)</f>
        <v/>
      </c>
      <c r="AH135" s="158" t="str">
        <f>IF(入力!AQ55="","",入力!AQ55)</f>
        <v/>
      </c>
      <c r="AI135" s="80" t="str">
        <f>IF(入力!AR55="","",入力!AR55)</f>
        <v/>
      </c>
      <c r="AJ135" s="346" t="str">
        <f>IF(入力!AS55="","",入力!AS55)</f>
        <v/>
      </c>
      <c r="AK135" s="159" t="str">
        <f>IF(入力!AT55="","",入力!AT55)</f>
        <v/>
      </c>
      <c r="AL135" s="262" t="str">
        <f>IF(入力!AU55="",IF(入力!AV55="","",入力!AV55),IF(入力!AV55="",入力!AU55,IF(入力!AU55&gt;入力!AV55,入力!AU55,入力!AV55)))</f>
        <v/>
      </c>
      <c r="AM135" s="347" t="str">
        <f>IF(入力!AW55="",IF(入力!AX55="","",入力!AX55),IF(入力!AX55="",入力!AW55,IF(入力!AW55&gt;入力!AX55,入力!AW55,入力!AX55)))</f>
        <v/>
      </c>
      <c r="AN135" s="204" t="str">
        <f>IF(入力!K55="","", IF(入力!AC55="","", IF(入力!Z55="","", K135/243*((X135-243)+(V135-243)))))</f>
        <v/>
      </c>
    </row>
    <row r="136" spans="1:40">
      <c r="A136" s="95">
        <f>IF(入力!A56="","",入力!A56)</f>
        <v>43</v>
      </c>
      <c r="B136" s="189" t="str">
        <f>IF(入力!B56="","",入力!B56)</f>
        <v/>
      </c>
      <c r="C136" s="189" t="str">
        <f>IF(入力!C56="","",入力!C56)</f>
        <v/>
      </c>
      <c r="D136" s="252" t="str">
        <f>IF(入力!D56="","",入力!D56)</f>
        <v/>
      </c>
      <c r="E136" s="400" t="str">
        <f>IF(入力!E56="", IF(D136="","",DATEDIF(D136,入力!$C$3,"Y")),入力!E56)</f>
        <v/>
      </c>
      <c r="F136" s="345" t="str">
        <f>IF(入力!F56="","",入力!F56)</f>
        <v/>
      </c>
      <c r="G136" s="189" t="str">
        <f>IF(入力!G56="","",入力!G56)</f>
        <v/>
      </c>
      <c r="H136" s="189" t="str">
        <f>IF(入力!H56="","",入力!H56)</f>
        <v/>
      </c>
      <c r="I136" s="345" t="str">
        <f>IF(入力!I56="","",入力!I56)</f>
        <v/>
      </c>
      <c r="J136" s="159" t="str">
        <f>IF(入力!J56="","",入力!J56)</f>
        <v/>
      </c>
      <c r="K136" s="161" t="str">
        <f>IF(入力!K56="","",入力!K56)</f>
        <v/>
      </c>
      <c r="L136" s="79" t="str">
        <f>IF(入力!L56="","",入力!L56)</f>
        <v/>
      </c>
      <c r="M136" s="214" t="str">
        <f>IF(OR(入力!M56="",入力!N56=""),"",((4.57/(1.0868-0.00133*(入力!M56+入力!N56))-4.142)*100))</f>
        <v/>
      </c>
      <c r="N136" s="79" t="str">
        <f>IF(OR(入力!L56="",入力!M56="",入力!N56=""),"",(入力!L56-(入力!L56*(4.57/(1.0868-0.00133*(入力!M56+入力!N56))-4.142)*100)/100))</f>
        <v/>
      </c>
      <c r="O136" s="79" t="str">
        <f>IF(入力!P56="", IF(入力!K56="","",入力!L56/POWER(入力!K56/100,2)),入力!P56)</f>
        <v/>
      </c>
      <c r="P136" s="79" t="str">
        <f>IF(入力!Q56="","",入力!Q56)</f>
        <v/>
      </c>
      <c r="Q136" s="194" t="str">
        <f>IF(入力!R56="","",入力!R56)</f>
        <v/>
      </c>
      <c r="R136" s="256" t="str">
        <f xml:space="preserve"> IF(入力!S56="",IF(入力!T56="","",入力!T56),IF(入力!T56="",入力!S56,IF(入力!S56&gt;入力!T56,入力!T56,入力!S56)))</f>
        <v/>
      </c>
      <c r="S136" s="481" t="str">
        <f>IF(入力!U56="",IF(入力!V56="","",入力!V56),IF(入力!V56="",入力!U56,IF(入力!U56&gt;入力!V56,入力!V56,入力!U56)))</f>
        <v/>
      </c>
      <c r="T136" s="250" t="str">
        <f>IF(入力!W56="",IF(入力!X56="","",入力!X56),IF(入力!X56="",入力!W56,IF(入力!W56&gt;入力!X56,入力!W56,入力!X56)))</f>
        <v/>
      </c>
      <c r="U136" s="258" t="str">
        <f>IF(入力!Y56="", IF(入力!W56="",IF(入力!X56="","",入力!X56-入力!Q56),IF(入力!X56="",入力!W56-入力!Q56,IF(入力!W56&gt;入力!X56,入力!W56-入力!Q56,入力!X56-入力!Q56))),入力!Y56)</f>
        <v/>
      </c>
      <c r="V136" s="258" t="str">
        <f>IF(入力!Z56="",IF(入力!AA56="","",入力!AA56),IF(入力!AA56="",入力!Z56,IF(入力!Z56&gt;入力!AA56,入力!Z56,入力!AA56)))</f>
        <v/>
      </c>
      <c r="W136" s="258" t="str">
        <f>IF(入力!AB56="", IF(入力!Z56="",IF(入力!AA56="","",入力!AA56-入力!Q56),IF(入力!AA56="",入力!Z56-入力!Q56,IF(入力!Z56&gt;入力!AA56,入力!Z56-入力!Q56,入力!AA56-入力!Q56))),入力!AB56)</f>
        <v/>
      </c>
      <c r="X136" s="258" t="str">
        <f>IF(入力!AC56="",IF(入力!AD56="","",入力!AD56),IF(入力!AD56="",入力!AC56,IF(入力!AC56&gt;入力!AD56,入力!AC56,入力!AD56)))</f>
        <v/>
      </c>
      <c r="Y136" s="258" t="str">
        <f>IF(入力!AE56="", IF(入力!AC56="",IF(入力!AD56="","",入力!AD56-入力!Q56),IF(入力!AD56="",入力!AC56-入力!Q56,IF(入力!AC56&gt;入力!AD56,入力!AC56-入力!Q56,入力!AD56-入力!Q56))),入力!AE56)</f>
        <v/>
      </c>
      <c r="Z136" s="258" t="str">
        <f>IF(入力!AF56="",IF(入力!AG56="","",入力!AG56),IF(入力!AG56="",入力!AF56,IF(入力!AF56&gt;入力!AG56,入力!AF56,入力!AG56)))</f>
        <v/>
      </c>
      <c r="AA136" s="258" t="str">
        <f>IF(入力!AH56="", IF(入力!AF56="",IF(入力!AG56="","",入力!AG56-入力!Q56),IF(入力!AG56="",入力!AF56-入力!Q56,IF(入力!AF56&gt;入力!AG56,入力!AF56-入力!Q56,入力!AG56-入力!Q56))),入力!AH56)</f>
        <v/>
      </c>
      <c r="AB136" s="126" t="str">
        <f>IF(入力!AI56="",IF(入力!AJ56="","",入力!AJ56),IF(入力!AJ56="",入力!AI56,IF(入力!AI56&gt;入力!AJ56,入力!AI56,入力!AJ56)))</f>
        <v/>
      </c>
      <c r="AC136" s="256" t="str">
        <f>IF(入力!AK56="",IF(入力!AL56="","",入力!AL56),IF(入力!AL56="",入力!AK56,IF(入力!AK56&gt;入力!AL56,入力!AK56,入力!AL56)))</f>
        <v/>
      </c>
      <c r="AD136" s="255" t="str">
        <f>IF(入力!AM56="","",入力!AM56)</f>
        <v/>
      </c>
      <c r="AE136" s="159" t="str">
        <f>IF(入力!AN56="","",入力!AN56)</f>
        <v/>
      </c>
      <c r="AF136" s="255" t="str">
        <f>IF(入力!AO56="","",入力!AO56)</f>
        <v/>
      </c>
      <c r="AG136" s="164" t="str">
        <f>IF(入力!AP56="","",入力!AP56)</f>
        <v/>
      </c>
      <c r="AH136" s="158" t="str">
        <f>IF(入力!AQ56="","",入力!AQ56)</f>
        <v/>
      </c>
      <c r="AI136" s="80" t="str">
        <f>IF(入力!AR56="","",入力!AR56)</f>
        <v/>
      </c>
      <c r="AJ136" s="346" t="str">
        <f>IF(入力!AS56="","",入力!AS56)</f>
        <v/>
      </c>
      <c r="AK136" s="159" t="str">
        <f>IF(入力!AT56="","",入力!AT56)</f>
        <v/>
      </c>
      <c r="AL136" s="262" t="str">
        <f>IF(入力!AU56="",IF(入力!AV56="","",入力!AV56),IF(入力!AV56="",入力!AU56,IF(入力!AU56&gt;入力!AV56,入力!AU56,入力!AV56)))</f>
        <v/>
      </c>
      <c r="AM136" s="347" t="str">
        <f>IF(入力!AW56="",IF(入力!AX56="","",入力!AX56),IF(入力!AX56="",入力!AW56,IF(入力!AW56&gt;入力!AX56,入力!AW56,入力!AX56)))</f>
        <v/>
      </c>
      <c r="AN136" s="204" t="str">
        <f>IF(入力!K56="","", IF(入力!AC56="","", IF(入力!Z56="","", K136/243*((X136-243)+(V136-243)))))</f>
        <v/>
      </c>
    </row>
    <row r="137" spans="1:40">
      <c r="A137" s="95">
        <f>IF(入力!A57="","",入力!A57)</f>
        <v>44</v>
      </c>
      <c r="B137" s="189" t="str">
        <f>IF(入力!B57="","",入力!B57)</f>
        <v/>
      </c>
      <c r="C137" s="189" t="str">
        <f>IF(入力!C57="","",入力!C57)</f>
        <v/>
      </c>
      <c r="D137" s="252" t="str">
        <f>IF(入力!D57="","",入力!D57)</f>
        <v/>
      </c>
      <c r="E137" s="400" t="str">
        <f>IF(入力!E57="", IF(D137="","",DATEDIF(D137,入力!$C$3,"Y")),入力!E57)</f>
        <v/>
      </c>
      <c r="F137" s="345" t="str">
        <f>IF(入力!F57="","",入力!F57)</f>
        <v/>
      </c>
      <c r="G137" s="189" t="str">
        <f>IF(入力!G57="","",入力!G57)</f>
        <v/>
      </c>
      <c r="H137" s="189" t="str">
        <f>IF(入力!H57="","",入力!H57)</f>
        <v/>
      </c>
      <c r="I137" s="345" t="str">
        <f>IF(入力!I57="","",入力!I57)</f>
        <v/>
      </c>
      <c r="J137" s="159" t="str">
        <f>IF(入力!J57="","",入力!J57)</f>
        <v/>
      </c>
      <c r="K137" s="161" t="str">
        <f>IF(入力!K57="","",入力!K57)</f>
        <v/>
      </c>
      <c r="L137" s="79" t="str">
        <f>IF(入力!L57="","",入力!L57)</f>
        <v/>
      </c>
      <c r="M137" s="214" t="str">
        <f>IF(OR(入力!M57="",入力!N57=""),"",((4.57/(1.0868-0.00133*(入力!M57+入力!N57))-4.142)*100))</f>
        <v/>
      </c>
      <c r="N137" s="79" t="str">
        <f>IF(OR(入力!L57="",入力!M57="",入力!N57=""),"",(入力!L57-(入力!L57*(4.57/(1.0868-0.00133*(入力!M57+入力!N57))-4.142)*100)/100))</f>
        <v/>
      </c>
      <c r="O137" s="79" t="str">
        <f>IF(入力!P57="", IF(入力!K57="","",入力!L57/POWER(入力!K57/100,2)),入力!P57)</f>
        <v/>
      </c>
      <c r="P137" s="79" t="str">
        <f>IF(入力!Q57="","",入力!Q57)</f>
        <v/>
      </c>
      <c r="Q137" s="194" t="str">
        <f>IF(入力!R57="","",入力!R57)</f>
        <v/>
      </c>
      <c r="R137" s="256" t="str">
        <f xml:space="preserve"> IF(入力!S57="",IF(入力!T57="","",入力!T57),IF(入力!T57="",入力!S57,IF(入力!S57&gt;入力!T57,入力!T57,入力!S57)))</f>
        <v/>
      </c>
      <c r="S137" s="481" t="str">
        <f>IF(入力!U57="",IF(入力!V57="","",入力!V57),IF(入力!V57="",入力!U57,IF(入力!U57&gt;入力!V57,入力!V57,入力!U57)))</f>
        <v/>
      </c>
      <c r="T137" s="250" t="str">
        <f>IF(入力!W57="",IF(入力!X57="","",入力!X57),IF(入力!X57="",入力!W57,IF(入力!W57&gt;入力!X57,入力!W57,入力!X57)))</f>
        <v/>
      </c>
      <c r="U137" s="258" t="str">
        <f>IF(入力!Y57="", IF(入力!W57="",IF(入力!X57="","",入力!X57-入力!Q57),IF(入力!X57="",入力!W57-入力!Q57,IF(入力!W57&gt;入力!X57,入力!W57-入力!Q57,入力!X57-入力!Q57))),入力!Y57)</f>
        <v/>
      </c>
      <c r="V137" s="258" t="str">
        <f>IF(入力!Z57="",IF(入力!AA57="","",入力!AA57),IF(入力!AA57="",入力!Z57,IF(入力!Z57&gt;入力!AA57,入力!Z57,入力!AA57)))</f>
        <v/>
      </c>
      <c r="W137" s="258" t="str">
        <f>IF(入力!AB57="", IF(入力!Z57="",IF(入力!AA57="","",入力!AA57-入力!Q57),IF(入力!AA57="",入力!Z57-入力!Q57,IF(入力!Z57&gt;入力!AA57,入力!Z57-入力!Q57,入力!AA57-入力!Q57))),入力!AB57)</f>
        <v/>
      </c>
      <c r="X137" s="258" t="str">
        <f>IF(入力!AC57="",IF(入力!AD57="","",入力!AD57),IF(入力!AD57="",入力!AC57,IF(入力!AC57&gt;入力!AD57,入力!AC57,入力!AD57)))</f>
        <v/>
      </c>
      <c r="Y137" s="258" t="str">
        <f>IF(入力!AE57="", IF(入力!AC57="",IF(入力!AD57="","",入力!AD57-入力!Q57),IF(入力!AD57="",入力!AC57-入力!Q57,IF(入力!AC57&gt;入力!AD57,入力!AC57-入力!Q57,入力!AD57-入力!Q57))),入力!AE57)</f>
        <v/>
      </c>
      <c r="Z137" s="258" t="str">
        <f>IF(入力!AF57="",IF(入力!AG57="","",入力!AG57),IF(入力!AG57="",入力!AF57,IF(入力!AF57&gt;入力!AG57,入力!AF57,入力!AG57)))</f>
        <v/>
      </c>
      <c r="AA137" s="258" t="str">
        <f>IF(入力!AH57="", IF(入力!AF57="",IF(入力!AG57="","",入力!AG57-入力!Q57),IF(入力!AG57="",入力!AF57-入力!Q57,IF(入力!AF57&gt;入力!AG57,入力!AF57-入力!Q57,入力!AG57-入力!Q57))),入力!AH57)</f>
        <v/>
      </c>
      <c r="AB137" s="126" t="str">
        <f>IF(入力!AI57="",IF(入力!AJ57="","",入力!AJ57),IF(入力!AJ57="",入力!AI57,IF(入力!AI57&gt;入力!AJ57,入力!AI57,入力!AJ57)))</f>
        <v/>
      </c>
      <c r="AC137" s="256" t="str">
        <f>IF(入力!AK57="",IF(入力!AL57="","",入力!AL57),IF(入力!AL57="",入力!AK57,IF(入力!AK57&gt;入力!AL57,入力!AK57,入力!AL57)))</f>
        <v/>
      </c>
      <c r="AD137" s="255" t="str">
        <f>IF(入力!AM57="","",入力!AM57)</f>
        <v/>
      </c>
      <c r="AE137" s="159" t="str">
        <f>IF(入力!AN57="","",入力!AN57)</f>
        <v/>
      </c>
      <c r="AF137" s="255" t="str">
        <f>IF(入力!AO57="","",入力!AO57)</f>
        <v/>
      </c>
      <c r="AG137" s="164" t="str">
        <f>IF(入力!AP57="","",入力!AP57)</f>
        <v/>
      </c>
      <c r="AH137" s="158" t="str">
        <f>IF(入力!AQ57="","",入力!AQ57)</f>
        <v/>
      </c>
      <c r="AI137" s="80" t="str">
        <f>IF(入力!AR57="","",入力!AR57)</f>
        <v/>
      </c>
      <c r="AJ137" s="346" t="str">
        <f>IF(入力!AS57="","",入力!AS57)</f>
        <v/>
      </c>
      <c r="AK137" s="159" t="str">
        <f>IF(入力!AT57="","",入力!AT57)</f>
        <v/>
      </c>
      <c r="AL137" s="262" t="str">
        <f>IF(入力!AU57="",IF(入力!AV57="","",入力!AV57),IF(入力!AV57="",入力!AU57,IF(入力!AU57&gt;入力!AV57,入力!AU57,入力!AV57)))</f>
        <v/>
      </c>
      <c r="AM137" s="347" t="str">
        <f>IF(入力!AW57="",IF(入力!AX57="","",入力!AX57),IF(入力!AX57="",入力!AW57,IF(入力!AW57&gt;入力!AX57,入力!AW57,入力!AX57)))</f>
        <v/>
      </c>
      <c r="AN137" s="204" t="str">
        <f>IF(入力!K57="","", IF(入力!AC57="","", IF(入力!Z57="","", K137/243*((X137-243)+(V137-243)))))</f>
        <v/>
      </c>
    </row>
    <row r="138" spans="1:40">
      <c r="A138" s="95">
        <f>IF(入力!A58="","",入力!A58)</f>
        <v>45</v>
      </c>
      <c r="B138" s="189" t="str">
        <f>IF(入力!B58="","",入力!B58)</f>
        <v/>
      </c>
      <c r="C138" s="189" t="str">
        <f>IF(入力!C58="","",入力!C58)</f>
        <v/>
      </c>
      <c r="D138" s="252" t="str">
        <f>IF(入力!D58="","",入力!D58)</f>
        <v/>
      </c>
      <c r="E138" s="400" t="str">
        <f>IF(入力!E58="", IF(D138="","",DATEDIF(D138,入力!$C$3,"Y")),入力!E58)</f>
        <v/>
      </c>
      <c r="F138" s="345" t="str">
        <f>IF(入力!F58="","",入力!F58)</f>
        <v/>
      </c>
      <c r="G138" s="189" t="str">
        <f>IF(入力!G58="","",入力!G58)</f>
        <v/>
      </c>
      <c r="H138" s="189" t="str">
        <f>IF(入力!H58="","",入力!H58)</f>
        <v/>
      </c>
      <c r="I138" s="345" t="str">
        <f>IF(入力!I58="","",入力!I58)</f>
        <v/>
      </c>
      <c r="J138" s="159" t="str">
        <f>IF(入力!J58="","",入力!J58)</f>
        <v/>
      </c>
      <c r="K138" s="161" t="str">
        <f>IF(入力!K58="","",入力!K58)</f>
        <v/>
      </c>
      <c r="L138" s="79" t="str">
        <f>IF(入力!L58="","",入力!L58)</f>
        <v/>
      </c>
      <c r="M138" s="214" t="str">
        <f>IF(OR(入力!M58="",入力!N58=""),"",((4.57/(1.0868-0.00133*(入力!M58+入力!N58))-4.142)*100))</f>
        <v/>
      </c>
      <c r="N138" s="79" t="str">
        <f>IF(OR(入力!L58="",入力!M58="",入力!N58=""),"",(入力!L58-(入力!L58*(4.57/(1.0868-0.00133*(入力!M58+入力!N58))-4.142)*100)/100))</f>
        <v/>
      </c>
      <c r="O138" s="79" t="str">
        <f>IF(入力!P58="", IF(入力!K58="","",入力!L58/POWER(入力!K58/100,2)),入力!P58)</f>
        <v/>
      </c>
      <c r="P138" s="79" t="str">
        <f>IF(入力!Q58="","",入力!Q58)</f>
        <v/>
      </c>
      <c r="Q138" s="194" t="str">
        <f>IF(入力!R58="","",入力!R58)</f>
        <v/>
      </c>
      <c r="R138" s="256" t="str">
        <f xml:space="preserve"> IF(入力!S58="",IF(入力!T58="","",入力!T58),IF(入力!T58="",入力!S58,IF(入力!S58&gt;入力!T58,入力!T58,入力!S58)))</f>
        <v/>
      </c>
      <c r="S138" s="481" t="str">
        <f>IF(入力!U58="",IF(入力!V58="","",入力!V58),IF(入力!V58="",入力!U58,IF(入力!U58&gt;入力!V58,入力!V58,入力!U58)))</f>
        <v/>
      </c>
      <c r="T138" s="250" t="str">
        <f>IF(入力!W58="",IF(入力!X58="","",入力!X58),IF(入力!X58="",入力!W58,IF(入力!W58&gt;入力!X58,入力!W58,入力!X58)))</f>
        <v/>
      </c>
      <c r="U138" s="258" t="str">
        <f>IF(入力!Y58="", IF(入力!W58="",IF(入力!X58="","",入力!X58-入力!Q58),IF(入力!X58="",入力!W58-入力!Q58,IF(入力!W58&gt;入力!X58,入力!W58-入力!Q58,入力!X58-入力!Q58))),入力!Y58)</f>
        <v/>
      </c>
      <c r="V138" s="258" t="str">
        <f>IF(入力!Z58="",IF(入力!AA58="","",入力!AA58),IF(入力!AA58="",入力!Z58,IF(入力!Z58&gt;入力!AA58,入力!Z58,入力!AA58)))</f>
        <v/>
      </c>
      <c r="W138" s="258" t="str">
        <f>IF(入力!AB58="", IF(入力!Z58="",IF(入力!AA58="","",入力!AA58-入力!Q58),IF(入力!AA58="",入力!Z58-入力!Q58,IF(入力!Z58&gt;入力!AA58,入力!Z58-入力!Q58,入力!AA58-入力!Q58))),入力!AB58)</f>
        <v/>
      </c>
      <c r="X138" s="258" t="str">
        <f>IF(入力!AC58="",IF(入力!AD58="","",入力!AD58),IF(入力!AD58="",入力!AC58,IF(入力!AC58&gt;入力!AD58,入力!AC58,入力!AD58)))</f>
        <v/>
      </c>
      <c r="Y138" s="258" t="str">
        <f>IF(入力!AE58="", IF(入力!AC58="",IF(入力!AD58="","",入力!AD58-入力!Q58),IF(入力!AD58="",入力!AC58-入力!Q58,IF(入力!AC58&gt;入力!AD58,入力!AC58-入力!Q58,入力!AD58-入力!Q58))),入力!AE58)</f>
        <v/>
      </c>
      <c r="Z138" s="258" t="str">
        <f>IF(入力!AF58="",IF(入力!AG58="","",入力!AG58),IF(入力!AG58="",入力!AF58,IF(入力!AF58&gt;入力!AG58,入力!AF58,入力!AG58)))</f>
        <v/>
      </c>
      <c r="AA138" s="258" t="str">
        <f>IF(入力!AH58="", IF(入力!AF58="",IF(入力!AG58="","",入力!AG58-入力!Q58),IF(入力!AG58="",入力!AF58-入力!Q58,IF(入力!AF58&gt;入力!AG58,入力!AF58-入力!Q58,入力!AG58-入力!Q58))),入力!AH58)</f>
        <v/>
      </c>
      <c r="AB138" s="126" t="str">
        <f>IF(入力!AI58="",IF(入力!AJ58="","",入力!AJ58),IF(入力!AJ58="",入力!AI58,IF(入力!AI58&gt;入力!AJ58,入力!AI58,入力!AJ58)))</f>
        <v/>
      </c>
      <c r="AC138" s="256" t="str">
        <f>IF(入力!AK58="",IF(入力!AL58="","",入力!AL58),IF(入力!AL58="",入力!AK58,IF(入力!AK58&gt;入力!AL58,入力!AK58,入力!AL58)))</f>
        <v/>
      </c>
      <c r="AD138" s="255" t="str">
        <f>IF(入力!AM58="","",入力!AM58)</f>
        <v/>
      </c>
      <c r="AE138" s="159" t="str">
        <f>IF(入力!AN58="","",入力!AN58)</f>
        <v/>
      </c>
      <c r="AF138" s="255" t="str">
        <f>IF(入力!AO58="","",入力!AO58)</f>
        <v/>
      </c>
      <c r="AG138" s="164" t="str">
        <f>IF(入力!AP58="","",入力!AP58)</f>
        <v/>
      </c>
      <c r="AH138" s="158" t="str">
        <f>IF(入力!AQ58="","",入力!AQ58)</f>
        <v/>
      </c>
      <c r="AI138" s="80" t="str">
        <f>IF(入力!AR58="","",入力!AR58)</f>
        <v/>
      </c>
      <c r="AJ138" s="346" t="str">
        <f>IF(入力!AS58="","",入力!AS58)</f>
        <v/>
      </c>
      <c r="AK138" s="159" t="str">
        <f>IF(入力!AT58="","",入力!AT58)</f>
        <v/>
      </c>
      <c r="AL138" s="262" t="str">
        <f>IF(入力!AU58="",IF(入力!AV58="","",入力!AV58),IF(入力!AV58="",入力!AU58,IF(入力!AU58&gt;入力!AV58,入力!AU58,入力!AV58)))</f>
        <v/>
      </c>
      <c r="AM138" s="347" t="str">
        <f>IF(入力!AW58="",IF(入力!AX58="","",入力!AX58),IF(入力!AX58="",入力!AW58,IF(入力!AW58&gt;入力!AX58,入力!AW58,入力!AX58)))</f>
        <v/>
      </c>
      <c r="AN138" s="204" t="str">
        <f>IF(入力!K58="","", IF(入力!AC58="","", IF(入力!Z58="","", K138/243*((X138-243)+(V138-243)))))</f>
        <v/>
      </c>
    </row>
    <row r="139" spans="1:40">
      <c r="A139" s="95">
        <f>IF(入力!A59="","",入力!A59)</f>
        <v>46</v>
      </c>
      <c r="B139" s="189" t="str">
        <f>IF(入力!B59="","",入力!B59)</f>
        <v/>
      </c>
      <c r="C139" s="189" t="str">
        <f>IF(入力!C59="","",入力!C59)</f>
        <v/>
      </c>
      <c r="D139" s="252" t="str">
        <f>IF(入力!D59="","",入力!D59)</f>
        <v/>
      </c>
      <c r="E139" s="400" t="str">
        <f>IF(入力!E59="", IF(D139="","",DATEDIF(D139,入力!$C$3,"Y")),入力!E59)</f>
        <v/>
      </c>
      <c r="F139" s="345" t="str">
        <f>IF(入力!F59="","",入力!F59)</f>
        <v/>
      </c>
      <c r="G139" s="189" t="str">
        <f>IF(入力!G59="","",入力!G59)</f>
        <v/>
      </c>
      <c r="H139" s="189" t="str">
        <f>IF(入力!H59="","",入力!H59)</f>
        <v/>
      </c>
      <c r="I139" s="345" t="str">
        <f>IF(入力!I59="","",入力!I59)</f>
        <v/>
      </c>
      <c r="J139" s="159" t="str">
        <f>IF(入力!J59="","",入力!J59)</f>
        <v/>
      </c>
      <c r="K139" s="161" t="str">
        <f>IF(入力!K59="","",入力!K59)</f>
        <v/>
      </c>
      <c r="L139" s="79" t="str">
        <f>IF(入力!L59="","",入力!L59)</f>
        <v/>
      </c>
      <c r="M139" s="214" t="str">
        <f>IF(OR(入力!M59="",入力!N59=""),"",((4.57/(1.0868-0.00133*(入力!M59+入力!N59))-4.142)*100))</f>
        <v/>
      </c>
      <c r="N139" s="79" t="str">
        <f>IF(OR(入力!L59="",入力!M59="",入力!N59=""),"",(入力!L59-(入力!L59*(4.57/(1.0868-0.00133*(入力!M59+入力!N59))-4.142)*100)/100))</f>
        <v/>
      </c>
      <c r="O139" s="79" t="str">
        <f>IF(入力!P59="", IF(入力!K59="","",入力!L59/POWER(入力!K59/100,2)),入力!P59)</f>
        <v/>
      </c>
      <c r="P139" s="79" t="str">
        <f>IF(入力!Q59="","",入力!Q59)</f>
        <v/>
      </c>
      <c r="Q139" s="194" t="str">
        <f>IF(入力!R59="","",入力!R59)</f>
        <v/>
      </c>
      <c r="R139" s="256" t="str">
        <f xml:space="preserve"> IF(入力!S59="",IF(入力!T59="","",入力!T59),IF(入力!T59="",入力!S59,IF(入力!S59&gt;入力!T59,入力!T59,入力!S59)))</f>
        <v/>
      </c>
      <c r="S139" s="481" t="str">
        <f>IF(入力!U59="",IF(入力!V59="","",入力!V59),IF(入力!V59="",入力!U59,IF(入力!U59&gt;入力!V59,入力!V59,入力!U59)))</f>
        <v/>
      </c>
      <c r="T139" s="250" t="str">
        <f>IF(入力!W59="",IF(入力!X59="","",入力!X59),IF(入力!X59="",入力!W59,IF(入力!W59&gt;入力!X59,入力!W59,入力!X59)))</f>
        <v/>
      </c>
      <c r="U139" s="258" t="str">
        <f>IF(入力!Y59="", IF(入力!W59="",IF(入力!X59="","",入力!X59-入力!Q59),IF(入力!X59="",入力!W59-入力!Q59,IF(入力!W59&gt;入力!X59,入力!W59-入力!Q59,入力!X59-入力!Q59))),入力!Y59)</f>
        <v/>
      </c>
      <c r="V139" s="258" t="str">
        <f>IF(入力!Z59="",IF(入力!AA59="","",入力!AA59),IF(入力!AA59="",入力!Z59,IF(入力!Z59&gt;入力!AA59,入力!Z59,入力!AA59)))</f>
        <v/>
      </c>
      <c r="W139" s="258" t="str">
        <f>IF(入力!AB59="", IF(入力!Z59="",IF(入力!AA59="","",入力!AA59-入力!Q59),IF(入力!AA59="",入力!Z59-入力!Q59,IF(入力!Z59&gt;入力!AA59,入力!Z59-入力!Q59,入力!AA59-入力!Q59))),入力!AB59)</f>
        <v/>
      </c>
      <c r="X139" s="258" t="str">
        <f>IF(入力!AC59="",IF(入力!AD59="","",入力!AD59),IF(入力!AD59="",入力!AC59,IF(入力!AC59&gt;入力!AD59,入力!AC59,入力!AD59)))</f>
        <v/>
      </c>
      <c r="Y139" s="258" t="str">
        <f>IF(入力!AE59="", IF(入力!AC59="",IF(入力!AD59="","",入力!AD59-入力!Q59),IF(入力!AD59="",入力!AC59-入力!Q59,IF(入力!AC59&gt;入力!AD59,入力!AC59-入力!Q59,入力!AD59-入力!Q59))),入力!AE59)</f>
        <v/>
      </c>
      <c r="Z139" s="258" t="str">
        <f>IF(入力!AF59="",IF(入力!AG59="","",入力!AG59),IF(入力!AG59="",入力!AF59,IF(入力!AF59&gt;入力!AG59,入力!AF59,入力!AG59)))</f>
        <v/>
      </c>
      <c r="AA139" s="258" t="str">
        <f>IF(入力!AH59="", IF(入力!AF59="",IF(入力!AG59="","",入力!AG59-入力!Q59),IF(入力!AG59="",入力!AF59-入力!Q59,IF(入力!AF59&gt;入力!AG59,入力!AF59-入力!Q59,入力!AG59-入力!Q59))),入力!AH59)</f>
        <v/>
      </c>
      <c r="AB139" s="126" t="str">
        <f>IF(入力!AI59="",IF(入力!AJ59="","",入力!AJ59),IF(入力!AJ59="",入力!AI59,IF(入力!AI59&gt;入力!AJ59,入力!AI59,入力!AJ59)))</f>
        <v/>
      </c>
      <c r="AC139" s="256" t="str">
        <f>IF(入力!AK59="",IF(入力!AL59="","",入力!AL59),IF(入力!AL59="",入力!AK59,IF(入力!AK59&gt;入力!AL59,入力!AK59,入力!AL59)))</f>
        <v/>
      </c>
      <c r="AD139" s="255" t="str">
        <f>IF(入力!AM59="","",入力!AM59)</f>
        <v/>
      </c>
      <c r="AE139" s="159" t="str">
        <f>IF(入力!AN59="","",入力!AN59)</f>
        <v/>
      </c>
      <c r="AF139" s="255" t="str">
        <f>IF(入力!AO59="","",入力!AO59)</f>
        <v/>
      </c>
      <c r="AG139" s="164" t="str">
        <f>IF(入力!AP59="","",入力!AP59)</f>
        <v/>
      </c>
      <c r="AH139" s="158" t="str">
        <f>IF(入力!AQ59="","",入力!AQ59)</f>
        <v/>
      </c>
      <c r="AI139" s="80" t="str">
        <f>IF(入力!AR59="","",入力!AR59)</f>
        <v/>
      </c>
      <c r="AJ139" s="346" t="str">
        <f>IF(入力!AS59="","",入力!AS59)</f>
        <v/>
      </c>
      <c r="AK139" s="159" t="str">
        <f>IF(入力!AT59="","",入力!AT59)</f>
        <v/>
      </c>
      <c r="AL139" s="262" t="str">
        <f>IF(入力!AU59="",IF(入力!AV59="","",入力!AV59),IF(入力!AV59="",入力!AU59,IF(入力!AU59&gt;入力!AV59,入力!AU59,入力!AV59)))</f>
        <v/>
      </c>
      <c r="AM139" s="347" t="str">
        <f>IF(入力!AW59="",IF(入力!AX59="","",入力!AX59),IF(入力!AX59="",入力!AW59,IF(入力!AW59&gt;入力!AX59,入力!AW59,入力!AX59)))</f>
        <v/>
      </c>
      <c r="AN139" s="204" t="str">
        <f>IF(入力!K59="","", IF(入力!AC59="","", IF(入力!Z59="","", K139/243*((X139-243)+(V139-243)))))</f>
        <v/>
      </c>
    </row>
    <row r="140" spans="1:40">
      <c r="A140" s="95">
        <f>IF(入力!A60="","",入力!A60)</f>
        <v>47</v>
      </c>
      <c r="B140" s="189" t="str">
        <f>IF(入力!B60="","",入力!B60)</f>
        <v/>
      </c>
      <c r="C140" s="189" t="str">
        <f>IF(入力!C60="","",入力!C60)</f>
        <v/>
      </c>
      <c r="D140" s="252" t="str">
        <f>IF(入力!D60="","",入力!D60)</f>
        <v/>
      </c>
      <c r="E140" s="400" t="str">
        <f>IF(入力!E60="", IF(D140="","",DATEDIF(D140,入力!$C$3,"Y")),入力!E60)</f>
        <v/>
      </c>
      <c r="F140" s="345" t="str">
        <f>IF(入力!F60="","",入力!F60)</f>
        <v/>
      </c>
      <c r="G140" s="189" t="str">
        <f>IF(入力!G60="","",入力!G60)</f>
        <v/>
      </c>
      <c r="H140" s="189" t="str">
        <f>IF(入力!H60="","",入力!H60)</f>
        <v/>
      </c>
      <c r="I140" s="345" t="str">
        <f>IF(入力!I60="","",入力!I60)</f>
        <v/>
      </c>
      <c r="J140" s="159" t="str">
        <f>IF(入力!J60="","",入力!J60)</f>
        <v/>
      </c>
      <c r="K140" s="161" t="str">
        <f>IF(入力!K60="","",入力!K60)</f>
        <v/>
      </c>
      <c r="L140" s="79" t="str">
        <f>IF(入力!L60="","",入力!L60)</f>
        <v/>
      </c>
      <c r="M140" s="214" t="str">
        <f>IF(OR(入力!M60="",入力!N60=""),"",((4.57/(1.0868-0.00133*(入力!M60+入力!N60))-4.142)*100))</f>
        <v/>
      </c>
      <c r="N140" s="79" t="str">
        <f>IF(OR(入力!L60="",入力!M60="",入力!N60=""),"",(入力!L60-(入力!L60*(4.57/(1.0868-0.00133*(入力!M60+入力!N60))-4.142)*100)/100))</f>
        <v/>
      </c>
      <c r="O140" s="79" t="str">
        <f>IF(入力!P60="", IF(入力!K60="","",入力!L60/POWER(入力!K60/100,2)),入力!P60)</f>
        <v/>
      </c>
      <c r="P140" s="79" t="str">
        <f>IF(入力!Q60="","",入力!Q60)</f>
        <v/>
      </c>
      <c r="Q140" s="194" t="str">
        <f>IF(入力!R60="","",入力!R60)</f>
        <v/>
      </c>
      <c r="R140" s="256" t="str">
        <f xml:space="preserve"> IF(入力!S60="",IF(入力!T60="","",入力!T60),IF(入力!T60="",入力!S60,IF(入力!S60&gt;入力!T60,入力!T60,入力!S60)))</f>
        <v/>
      </c>
      <c r="S140" s="481" t="str">
        <f>IF(入力!U60="",IF(入力!V60="","",入力!V60),IF(入力!V60="",入力!U60,IF(入力!U60&gt;入力!V60,入力!V60,入力!U60)))</f>
        <v/>
      </c>
      <c r="T140" s="250" t="str">
        <f>IF(入力!W60="",IF(入力!X60="","",入力!X60),IF(入力!X60="",入力!W60,IF(入力!W60&gt;入力!X60,入力!W60,入力!X60)))</f>
        <v/>
      </c>
      <c r="U140" s="258" t="str">
        <f>IF(入力!Y60="", IF(入力!W60="",IF(入力!X60="","",入力!X60-入力!Q60),IF(入力!X60="",入力!W60-入力!Q60,IF(入力!W60&gt;入力!X60,入力!W60-入力!Q60,入力!X60-入力!Q60))),入力!Y60)</f>
        <v/>
      </c>
      <c r="V140" s="258" t="str">
        <f>IF(入力!Z60="",IF(入力!AA60="","",入力!AA60),IF(入力!AA60="",入力!Z60,IF(入力!Z60&gt;入力!AA60,入力!Z60,入力!AA60)))</f>
        <v/>
      </c>
      <c r="W140" s="258" t="str">
        <f>IF(入力!AB60="", IF(入力!Z60="",IF(入力!AA60="","",入力!AA60-入力!Q60),IF(入力!AA60="",入力!Z60-入力!Q60,IF(入力!Z60&gt;入力!AA60,入力!Z60-入力!Q60,入力!AA60-入力!Q60))),入力!AB60)</f>
        <v/>
      </c>
      <c r="X140" s="258" t="str">
        <f>IF(入力!AC60="",IF(入力!AD60="","",入力!AD60),IF(入力!AD60="",入力!AC60,IF(入力!AC60&gt;入力!AD60,入力!AC60,入力!AD60)))</f>
        <v/>
      </c>
      <c r="Y140" s="258" t="str">
        <f>IF(入力!AE60="", IF(入力!AC60="",IF(入力!AD60="","",入力!AD60-入力!Q60),IF(入力!AD60="",入力!AC60-入力!Q60,IF(入力!AC60&gt;入力!AD60,入力!AC60-入力!Q60,入力!AD60-入力!Q60))),入力!AE60)</f>
        <v/>
      </c>
      <c r="Z140" s="258" t="str">
        <f>IF(入力!AF60="",IF(入力!AG60="","",入力!AG60),IF(入力!AG60="",入力!AF60,IF(入力!AF60&gt;入力!AG60,入力!AF60,入力!AG60)))</f>
        <v/>
      </c>
      <c r="AA140" s="258" t="str">
        <f>IF(入力!AH60="", IF(入力!AF60="",IF(入力!AG60="","",入力!AG60-入力!Q60),IF(入力!AG60="",入力!AF60-入力!Q60,IF(入力!AF60&gt;入力!AG60,入力!AF60-入力!Q60,入力!AG60-入力!Q60))),入力!AH60)</f>
        <v/>
      </c>
      <c r="AB140" s="126" t="str">
        <f>IF(入力!AI60="",IF(入力!AJ60="","",入力!AJ60),IF(入力!AJ60="",入力!AI60,IF(入力!AI60&gt;入力!AJ60,入力!AI60,入力!AJ60)))</f>
        <v/>
      </c>
      <c r="AC140" s="256" t="str">
        <f>IF(入力!AK60="",IF(入力!AL60="","",入力!AL60),IF(入力!AL60="",入力!AK60,IF(入力!AK60&gt;入力!AL60,入力!AK60,入力!AL60)))</f>
        <v/>
      </c>
      <c r="AD140" s="255" t="str">
        <f>IF(入力!AM60="","",入力!AM60)</f>
        <v/>
      </c>
      <c r="AE140" s="159" t="str">
        <f>IF(入力!AN60="","",入力!AN60)</f>
        <v/>
      </c>
      <c r="AF140" s="255" t="str">
        <f>IF(入力!AO60="","",入力!AO60)</f>
        <v/>
      </c>
      <c r="AG140" s="164" t="str">
        <f>IF(入力!AP60="","",入力!AP60)</f>
        <v/>
      </c>
      <c r="AH140" s="158" t="str">
        <f>IF(入力!AQ60="","",入力!AQ60)</f>
        <v/>
      </c>
      <c r="AI140" s="80" t="str">
        <f>IF(入力!AR60="","",入力!AR60)</f>
        <v/>
      </c>
      <c r="AJ140" s="346" t="str">
        <f>IF(入力!AS60="","",入力!AS60)</f>
        <v/>
      </c>
      <c r="AK140" s="159" t="str">
        <f>IF(入力!AT60="","",入力!AT60)</f>
        <v/>
      </c>
      <c r="AL140" s="262" t="str">
        <f>IF(入力!AU60="",IF(入力!AV60="","",入力!AV60),IF(入力!AV60="",入力!AU60,IF(入力!AU60&gt;入力!AV60,入力!AU60,入力!AV60)))</f>
        <v/>
      </c>
      <c r="AM140" s="347" t="str">
        <f>IF(入力!AW60="",IF(入力!AX60="","",入力!AX60),IF(入力!AX60="",入力!AW60,IF(入力!AW60&gt;入力!AX60,入力!AW60,入力!AX60)))</f>
        <v/>
      </c>
      <c r="AN140" s="204" t="str">
        <f>IF(入力!K60="","", IF(入力!AC60="","", IF(入力!Z60="","", K140/243*((X140-243)+(V140-243)))))</f>
        <v/>
      </c>
    </row>
    <row r="141" spans="1:40">
      <c r="A141" s="95">
        <f>IF(入力!A61="","",入力!A61)</f>
        <v>48</v>
      </c>
      <c r="B141" s="189" t="str">
        <f>IF(入力!B61="","",入力!B61)</f>
        <v/>
      </c>
      <c r="C141" s="189" t="str">
        <f>IF(入力!C61="","",入力!C61)</f>
        <v/>
      </c>
      <c r="D141" s="252" t="str">
        <f>IF(入力!D61="","",入力!D61)</f>
        <v/>
      </c>
      <c r="E141" s="400" t="str">
        <f>IF(入力!E61="", IF(D141="","",DATEDIF(D141,入力!$C$3,"Y")),入力!E61)</f>
        <v/>
      </c>
      <c r="F141" s="345" t="str">
        <f>IF(入力!F61="","",入力!F61)</f>
        <v/>
      </c>
      <c r="G141" s="189" t="str">
        <f>IF(入力!G61="","",入力!G61)</f>
        <v/>
      </c>
      <c r="H141" s="189" t="str">
        <f>IF(入力!H61="","",入力!H61)</f>
        <v/>
      </c>
      <c r="I141" s="345" t="str">
        <f>IF(入力!I61="","",入力!I61)</f>
        <v/>
      </c>
      <c r="J141" s="159" t="str">
        <f>IF(入力!J61="","",入力!J61)</f>
        <v/>
      </c>
      <c r="K141" s="161" t="str">
        <f>IF(入力!K61="","",入力!K61)</f>
        <v/>
      </c>
      <c r="L141" s="79" t="str">
        <f>IF(入力!L61="","",入力!L61)</f>
        <v/>
      </c>
      <c r="M141" s="214" t="str">
        <f>IF(OR(入力!M61="",入力!N61=""),"",((4.57/(1.0868-0.00133*(入力!M61+入力!N61))-4.142)*100))</f>
        <v/>
      </c>
      <c r="N141" s="79" t="str">
        <f>IF(OR(入力!L61="",入力!M61="",入力!N61=""),"",(入力!L61-(入力!L61*(4.57/(1.0868-0.00133*(入力!M61+入力!N61))-4.142)*100)/100))</f>
        <v/>
      </c>
      <c r="O141" s="79" t="str">
        <f>IF(入力!P61="", IF(入力!K61="","",入力!L61/POWER(入力!K61/100,2)),入力!P61)</f>
        <v/>
      </c>
      <c r="P141" s="79" t="str">
        <f>IF(入力!Q61="","",入力!Q61)</f>
        <v/>
      </c>
      <c r="Q141" s="194" t="str">
        <f>IF(入力!R61="","",入力!R61)</f>
        <v/>
      </c>
      <c r="R141" s="256" t="str">
        <f xml:space="preserve"> IF(入力!S61="",IF(入力!T61="","",入力!T61),IF(入力!T61="",入力!S61,IF(入力!S61&gt;入力!T61,入力!T61,入力!S61)))</f>
        <v/>
      </c>
      <c r="S141" s="481" t="str">
        <f>IF(入力!U61="",IF(入力!V61="","",入力!V61),IF(入力!V61="",入力!U61,IF(入力!U61&gt;入力!V61,入力!V61,入力!U61)))</f>
        <v/>
      </c>
      <c r="T141" s="250" t="str">
        <f>IF(入力!W61="",IF(入力!X61="","",入力!X61),IF(入力!X61="",入力!W61,IF(入力!W61&gt;入力!X61,入力!W61,入力!X61)))</f>
        <v/>
      </c>
      <c r="U141" s="258" t="str">
        <f>IF(入力!Y61="", IF(入力!W61="",IF(入力!X61="","",入力!X61-入力!Q61),IF(入力!X61="",入力!W61-入力!Q61,IF(入力!W61&gt;入力!X61,入力!W61-入力!Q61,入力!X61-入力!Q61))),入力!Y61)</f>
        <v/>
      </c>
      <c r="V141" s="258" t="str">
        <f>IF(入力!Z61="",IF(入力!AA61="","",入力!AA61),IF(入力!AA61="",入力!Z61,IF(入力!Z61&gt;入力!AA61,入力!Z61,入力!AA61)))</f>
        <v/>
      </c>
      <c r="W141" s="258" t="str">
        <f>IF(入力!AB61="", IF(入力!Z61="",IF(入力!AA61="","",入力!AA61-入力!Q61),IF(入力!AA61="",入力!Z61-入力!Q61,IF(入力!Z61&gt;入力!AA61,入力!Z61-入力!Q61,入力!AA61-入力!Q61))),入力!AB61)</f>
        <v/>
      </c>
      <c r="X141" s="258" t="str">
        <f>IF(入力!AC61="",IF(入力!AD61="","",入力!AD61),IF(入力!AD61="",入力!AC61,IF(入力!AC61&gt;入力!AD61,入力!AC61,入力!AD61)))</f>
        <v/>
      </c>
      <c r="Y141" s="258" t="str">
        <f>IF(入力!AE61="", IF(入力!AC61="",IF(入力!AD61="","",入力!AD61-入力!Q61),IF(入力!AD61="",入力!AC61-入力!Q61,IF(入力!AC61&gt;入力!AD61,入力!AC61-入力!Q61,入力!AD61-入力!Q61))),入力!AE61)</f>
        <v/>
      </c>
      <c r="Z141" s="258" t="str">
        <f>IF(入力!AF61="",IF(入力!AG61="","",入力!AG61),IF(入力!AG61="",入力!AF61,IF(入力!AF61&gt;入力!AG61,入力!AF61,入力!AG61)))</f>
        <v/>
      </c>
      <c r="AA141" s="258" t="str">
        <f>IF(入力!AH61="", IF(入力!AF61="",IF(入力!AG61="","",入力!AG61-入力!Q61),IF(入力!AG61="",入力!AF61-入力!Q61,IF(入力!AF61&gt;入力!AG61,入力!AF61-入力!Q61,入力!AG61-入力!Q61))),入力!AH61)</f>
        <v/>
      </c>
      <c r="AB141" s="126" t="str">
        <f>IF(入力!AI61="",IF(入力!AJ61="","",入力!AJ61),IF(入力!AJ61="",入力!AI61,IF(入力!AI61&gt;入力!AJ61,入力!AI61,入力!AJ61)))</f>
        <v/>
      </c>
      <c r="AC141" s="256" t="str">
        <f>IF(入力!AK61="",IF(入力!AL61="","",入力!AL61),IF(入力!AL61="",入力!AK61,IF(入力!AK61&gt;入力!AL61,入力!AK61,入力!AL61)))</f>
        <v/>
      </c>
      <c r="AD141" s="255" t="str">
        <f>IF(入力!AM61="","",入力!AM61)</f>
        <v/>
      </c>
      <c r="AE141" s="159" t="str">
        <f>IF(入力!AN61="","",入力!AN61)</f>
        <v/>
      </c>
      <c r="AF141" s="255" t="str">
        <f>IF(入力!AO61="","",入力!AO61)</f>
        <v/>
      </c>
      <c r="AG141" s="164" t="str">
        <f>IF(入力!AP61="","",入力!AP61)</f>
        <v/>
      </c>
      <c r="AH141" s="158" t="str">
        <f>IF(入力!AQ61="","",入力!AQ61)</f>
        <v/>
      </c>
      <c r="AI141" s="80" t="str">
        <f>IF(入力!AR61="","",入力!AR61)</f>
        <v/>
      </c>
      <c r="AJ141" s="346" t="str">
        <f>IF(入力!AS61="","",入力!AS61)</f>
        <v/>
      </c>
      <c r="AK141" s="159" t="str">
        <f>IF(入力!AT61="","",入力!AT61)</f>
        <v/>
      </c>
      <c r="AL141" s="262" t="str">
        <f>IF(入力!AU61="",IF(入力!AV61="","",入力!AV61),IF(入力!AV61="",入力!AU61,IF(入力!AU61&gt;入力!AV61,入力!AU61,入力!AV61)))</f>
        <v/>
      </c>
      <c r="AM141" s="347" t="str">
        <f>IF(入力!AW61="",IF(入力!AX61="","",入力!AX61),IF(入力!AX61="",入力!AW61,IF(入力!AW61&gt;入力!AX61,入力!AW61,入力!AX61)))</f>
        <v/>
      </c>
      <c r="AN141" s="204" t="str">
        <f>IF(入力!K61="","", IF(入力!AC61="","", IF(入力!Z61="","", K141/243*((X141-243)+(V141-243)))))</f>
        <v/>
      </c>
    </row>
    <row r="142" spans="1:40">
      <c r="A142" s="95">
        <f>IF(入力!A62="","",入力!A62)</f>
        <v>49</v>
      </c>
      <c r="B142" s="189" t="str">
        <f>IF(入力!B62="","",入力!B62)</f>
        <v/>
      </c>
      <c r="C142" s="189" t="str">
        <f>IF(入力!C62="","",入力!C62)</f>
        <v/>
      </c>
      <c r="D142" s="252" t="str">
        <f>IF(入力!D62="","",入力!D62)</f>
        <v/>
      </c>
      <c r="E142" s="400" t="str">
        <f>IF(入力!E62="", IF(D142="","",DATEDIF(D142,入力!$C$3,"Y")),入力!E62)</f>
        <v/>
      </c>
      <c r="F142" s="345" t="str">
        <f>IF(入力!F62="","",入力!F62)</f>
        <v/>
      </c>
      <c r="G142" s="189" t="str">
        <f>IF(入力!G62="","",入力!G62)</f>
        <v/>
      </c>
      <c r="H142" s="189" t="str">
        <f>IF(入力!H62="","",入力!H62)</f>
        <v/>
      </c>
      <c r="I142" s="345" t="str">
        <f>IF(入力!I62="","",入力!I62)</f>
        <v/>
      </c>
      <c r="J142" s="159" t="str">
        <f>IF(入力!J62="","",入力!J62)</f>
        <v/>
      </c>
      <c r="K142" s="161" t="str">
        <f>IF(入力!K62="","",入力!K62)</f>
        <v/>
      </c>
      <c r="L142" s="79" t="str">
        <f>IF(入力!L62="","",入力!L62)</f>
        <v/>
      </c>
      <c r="M142" s="214" t="str">
        <f>IF(OR(入力!M62="",入力!N62=""),"",((4.57/(1.0868-0.00133*(入力!M62+入力!N62))-4.142)*100))</f>
        <v/>
      </c>
      <c r="N142" s="79" t="str">
        <f>IF(OR(入力!L62="",入力!M62="",入力!N62=""),"",(入力!L62-(入力!L62*(4.57/(1.0868-0.00133*(入力!M62+入力!N62))-4.142)*100)/100))</f>
        <v/>
      </c>
      <c r="O142" s="79" t="str">
        <f>IF(入力!P62="", IF(入力!K62="","",入力!L62/POWER(入力!K62/100,2)),入力!P62)</f>
        <v/>
      </c>
      <c r="P142" s="79" t="str">
        <f>IF(入力!Q62="","",入力!Q62)</f>
        <v/>
      </c>
      <c r="Q142" s="194" t="str">
        <f>IF(入力!R62="","",入力!R62)</f>
        <v/>
      </c>
      <c r="R142" s="256" t="str">
        <f xml:space="preserve"> IF(入力!S62="",IF(入力!T62="","",入力!T62),IF(入力!T62="",入力!S62,IF(入力!S62&gt;入力!T62,入力!T62,入力!S62)))</f>
        <v/>
      </c>
      <c r="S142" s="481" t="str">
        <f>IF(入力!U62="",IF(入力!V62="","",入力!V62),IF(入力!V62="",入力!U62,IF(入力!U62&gt;入力!V62,入力!V62,入力!U62)))</f>
        <v/>
      </c>
      <c r="T142" s="250" t="str">
        <f>IF(入力!W62="",IF(入力!X62="","",入力!X62),IF(入力!X62="",入力!W62,IF(入力!W62&gt;入力!X62,入力!W62,入力!X62)))</f>
        <v/>
      </c>
      <c r="U142" s="258" t="str">
        <f>IF(入力!Y62="", IF(入力!W62="",IF(入力!X62="","",入力!X62-入力!Q62),IF(入力!X62="",入力!W62-入力!Q62,IF(入力!W62&gt;入力!X62,入力!W62-入力!Q62,入力!X62-入力!Q62))),入力!Y62)</f>
        <v/>
      </c>
      <c r="V142" s="258" t="str">
        <f>IF(入力!Z62="",IF(入力!AA62="","",入力!AA62),IF(入力!AA62="",入力!Z62,IF(入力!Z62&gt;入力!AA62,入力!Z62,入力!AA62)))</f>
        <v/>
      </c>
      <c r="W142" s="258" t="str">
        <f>IF(入力!AB62="", IF(入力!Z62="",IF(入力!AA62="","",入力!AA62-入力!Q62),IF(入力!AA62="",入力!Z62-入力!Q62,IF(入力!Z62&gt;入力!AA62,入力!Z62-入力!Q62,入力!AA62-入力!Q62))),入力!AB62)</f>
        <v/>
      </c>
      <c r="X142" s="258" t="str">
        <f>IF(入力!AC62="",IF(入力!AD62="","",入力!AD62),IF(入力!AD62="",入力!AC62,IF(入力!AC62&gt;入力!AD62,入力!AC62,入力!AD62)))</f>
        <v/>
      </c>
      <c r="Y142" s="258" t="str">
        <f>IF(入力!AE62="", IF(入力!AC62="",IF(入力!AD62="","",入力!AD62-入力!Q62),IF(入力!AD62="",入力!AC62-入力!Q62,IF(入力!AC62&gt;入力!AD62,入力!AC62-入力!Q62,入力!AD62-入力!Q62))),入力!AE62)</f>
        <v/>
      </c>
      <c r="Z142" s="258" t="str">
        <f>IF(入力!AF62="",IF(入力!AG62="","",入力!AG62),IF(入力!AG62="",入力!AF62,IF(入力!AF62&gt;入力!AG62,入力!AF62,入力!AG62)))</f>
        <v/>
      </c>
      <c r="AA142" s="258" t="str">
        <f>IF(入力!AH62="", IF(入力!AF62="",IF(入力!AG62="","",入力!AG62-入力!Q62),IF(入力!AG62="",入力!AF62-入力!Q62,IF(入力!AF62&gt;入力!AG62,入力!AF62-入力!Q62,入力!AG62-入力!Q62))),入力!AH62)</f>
        <v/>
      </c>
      <c r="AB142" s="126" t="str">
        <f>IF(入力!AI62="",IF(入力!AJ62="","",入力!AJ62),IF(入力!AJ62="",入力!AI62,IF(入力!AI62&gt;入力!AJ62,入力!AI62,入力!AJ62)))</f>
        <v/>
      </c>
      <c r="AC142" s="256" t="str">
        <f>IF(入力!AK62="",IF(入力!AL62="","",入力!AL62),IF(入力!AL62="",入力!AK62,IF(入力!AK62&gt;入力!AL62,入力!AK62,入力!AL62)))</f>
        <v/>
      </c>
      <c r="AD142" s="255" t="str">
        <f>IF(入力!AM62="","",入力!AM62)</f>
        <v/>
      </c>
      <c r="AE142" s="159" t="str">
        <f>IF(入力!AN62="","",入力!AN62)</f>
        <v/>
      </c>
      <c r="AF142" s="255" t="str">
        <f>IF(入力!AO62="","",入力!AO62)</f>
        <v/>
      </c>
      <c r="AG142" s="164" t="str">
        <f>IF(入力!AP62="","",入力!AP62)</f>
        <v/>
      </c>
      <c r="AH142" s="158" t="str">
        <f>IF(入力!AQ62="","",入力!AQ62)</f>
        <v/>
      </c>
      <c r="AI142" s="80" t="str">
        <f>IF(入力!AR62="","",入力!AR62)</f>
        <v/>
      </c>
      <c r="AJ142" s="346" t="str">
        <f>IF(入力!AS62="","",入力!AS62)</f>
        <v/>
      </c>
      <c r="AK142" s="159" t="str">
        <f>IF(入力!AT62="","",入力!AT62)</f>
        <v/>
      </c>
      <c r="AL142" s="262" t="str">
        <f>IF(入力!AU62="",IF(入力!AV62="","",入力!AV62),IF(入力!AV62="",入力!AU62,IF(入力!AU62&gt;入力!AV62,入力!AU62,入力!AV62)))</f>
        <v/>
      </c>
      <c r="AM142" s="347" t="str">
        <f>IF(入力!AW62="",IF(入力!AX62="","",入力!AX62),IF(入力!AX62="",入力!AW62,IF(入力!AW62&gt;入力!AX62,入力!AW62,入力!AX62)))</f>
        <v/>
      </c>
      <c r="AN142" s="204" t="str">
        <f>IF(入力!K62="","", IF(入力!AC62="","", IF(入力!Z62="","", K142/243*((X142-243)+(V142-243)))))</f>
        <v/>
      </c>
    </row>
    <row r="143" spans="1:40">
      <c r="A143" s="95">
        <f>IF(入力!A63="","",入力!A63)</f>
        <v>50</v>
      </c>
      <c r="B143" s="189" t="str">
        <f>IF(入力!B63="","",入力!B63)</f>
        <v/>
      </c>
      <c r="C143" s="189" t="str">
        <f>IF(入力!C63="","",入力!C63)</f>
        <v/>
      </c>
      <c r="D143" s="252" t="str">
        <f>IF(入力!D63="","",入力!D63)</f>
        <v/>
      </c>
      <c r="E143" s="400" t="str">
        <f>IF(入力!E63="", IF(D143="","",DATEDIF(D143,入力!$C$3,"Y")),入力!E63)</f>
        <v/>
      </c>
      <c r="F143" s="345" t="str">
        <f>IF(入力!F63="","",入力!F63)</f>
        <v/>
      </c>
      <c r="G143" s="189" t="str">
        <f>IF(入力!G63="","",入力!G63)</f>
        <v/>
      </c>
      <c r="H143" s="189" t="str">
        <f>IF(入力!H63="","",入力!H63)</f>
        <v/>
      </c>
      <c r="I143" s="345" t="str">
        <f>IF(入力!I63="","",入力!I63)</f>
        <v/>
      </c>
      <c r="J143" s="159" t="str">
        <f>IF(入力!J63="","",入力!J63)</f>
        <v/>
      </c>
      <c r="K143" s="161" t="str">
        <f>IF(入力!K63="","",入力!K63)</f>
        <v/>
      </c>
      <c r="L143" s="79" t="str">
        <f>IF(入力!L63="","",入力!L63)</f>
        <v/>
      </c>
      <c r="M143" s="214" t="str">
        <f>IF(OR(入力!M63="",入力!N63=""),"",((4.57/(1.0868-0.00133*(入力!M63+入力!N63))-4.142)*100))</f>
        <v/>
      </c>
      <c r="N143" s="79" t="str">
        <f>IF(OR(入力!L63="",入力!M63="",入力!N63=""),"",(入力!L63-(入力!L63*(4.57/(1.0868-0.00133*(入力!M63+入力!N63))-4.142)*100)/100))</f>
        <v/>
      </c>
      <c r="O143" s="79" t="str">
        <f>IF(入力!P63="", IF(入力!K63="","",入力!L63/POWER(入力!K63/100,2)),入力!P63)</f>
        <v/>
      </c>
      <c r="P143" s="79" t="str">
        <f>IF(入力!Q63="","",入力!Q63)</f>
        <v/>
      </c>
      <c r="Q143" s="194" t="str">
        <f>IF(入力!R63="","",入力!R63)</f>
        <v/>
      </c>
      <c r="R143" s="256" t="str">
        <f xml:space="preserve"> IF(入力!S63="",IF(入力!T63="","",入力!T63),IF(入力!T63="",入力!S63,IF(入力!S63&gt;入力!T63,入力!T63,入力!S63)))</f>
        <v/>
      </c>
      <c r="S143" s="481" t="str">
        <f>IF(入力!U63="",IF(入力!V63="","",入力!V63),IF(入力!V63="",入力!U63,IF(入力!U63&gt;入力!V63,入力!V63,入力!U63)))</f>
        <v/>
      </c>
      <c r="T143" s="250" t="str">
        <f>IF(入力!W63="",IF(入力!X63="","",入力!X63),IF(入力!X63="",入力!W63,IF(入力!W63&gt;入力!X63,入力!W63,入力!X63)))</f>
        <v/>
      </c>
      <c r="U143" s="258" t="str">
        <f>IF(入力!Y63="", IF(入力!W63="",IF(入力!X63="","",入力!X63-入力!Q63),IF(入力!X63="",入力!W63-入力!Q63,IF(入力!W63&gt;入力!X63,入力!W63-入力!Q63,入力!X63-入力!Q63))),入力!Y63)</f>
        <v/>
      </c>
      <c r="V143" s="258" t="str">
        <f>IF(入力!Z63="",IF(入力!AA63="","",入力!AA63),IF(入力!AA63="",入力!Z63,IF(入力!Z63&gt;入力!AA63,入力!Z63,入力!AA63)))</f>
        <v/>
      </c>
      <c r="W143" s="258" t="str">
        <f>IF(入力!AB63="", IF(入力!Z63="",IF(入力!AA63="","",入力!AA63-入力!Q63),IF(入力!AA63="",入力!Z63-入力!Q63,IF(入力!Z63&gt;入力!AA63,入力!Z63-入力!Q63,入力!AA63-入力!Q63))),入力!AB63)</f>
        <v/>
      </c>
      <c r="X143" s="258" t="str">
        <f>IF(入力!AC63="",IF(入力!AD63="","",入力!AD63),IF(入力!AD63="",入力!AC63,IF(入力!AC63&gt;入力!AD63,入力!AC63,入力!AD63)))</f>
        <v/>
      </c>
      <c r="Y143" s="258" t="str">
        <f>IF(入力!AE63="", IF(入力!AC63="",IF(入力!AD63="","",入力!AD63-入力!Q63),IF(入力!AD63="",入力!AC63-入力!Q63,IF(入力!AC63&gt;入力!AD63,入力!AC63-入力!Q63,入力!AD63-入力!Q63))),入力!AE63)</f>
        <v/>
      </c>
      <c r="Z143" s="258" t="str">
        <f>IF(入力!AF63="",IF(入力!AG63="","",入力!AG63),IF(入力!AG63="",入力!AF63,IF(入力!AF63&gt;入力!AG63,入力!AF63,入力!AG63)))</f>
        <v/>
      </c>
      <c r="AA143" s="258" t="str">
        <f>IF(入力!AH63="", IF(入力!AF63="",IF(入力!AG63="","",入力!AG63-入力!Q63),IF(入力!AG63="",入力!AF63-入力!Q63,IF(入力!AF63&gt;入力!AG63,入力!AF63-入力!Q63,入力!AG63-入力!Q63))),入力!AH63)</f>
        <v/>
      </c>
      <c r="AB143" s="126" t="str">
        <f>IF(入力!AI63="",IF(入力!AJ63="","",入力!AJ63),IF(入力!AJ63="",入力!AI63,IF(入力!AI63&gt;入力!AJ63,入力!AI63,入力!AJ63)))</f>
        <v/>
      </c>
      <c r="AC143" s="256" t="str">
        <f>IF(入力!AK63="",IF(入力!AL63="","",入力!AL63),IF(入力!AL63="",入力!AK63,IF(入力!AK63&gt;入力!AL63,入力!AK63,入力!AL63)))</f>
        <v/>
      </c>
      <c r="AD143" s="255" t="str">
        <f>IF(入力!AM63="","",入力!AM63)</f>
        <v/>
      </c>
      <c r="AE143" s="159" t="str">
        <f>IF(入力!AN63="","",入力!AN63)</f>
        <v/>
      </c>
      <c r="AF143" s="255" t="str">
        <f>IF(入力!AO63="","",入力!AO63)</f>
        <v/>
      </c>
      <c r="AG143" s="164" t="str">
        <f>IF(入力!AP63="","",入力!AP63)</f>
        <v/>
      </c>
      <c r="AH143" s="158" t="str">
        <f>IF(入力!AQ63="","",入力!AQ63)</f>
        <v/>
      </c>
      <c r="AI143" s="80" t="str">
        <f>IF(入力!AR63="","",入力!AR63)</f>
        <v/>
      </c>
      <c r="AJ143" s="346" t="str">
        <f>IF(入力!AS63="","",入力!AS63)</f>
        <v/>
      </c>
      <c r="AK143" s="159" t="str">
        <f>IF(入力!AT63="","",入力!AT63)</f>
        <v/>
      </c>
      <c r="AL143" s="262" t="str">
        <f>IF(入力!AU63="",IF(入力!AV63="","",入力!AV63),IF(入力!AV63="",入力!AU63,IF(入力!AU63&gt;入力!AV63,入力!AU63,入力!AV63)))</f>
        <v/>
      </c>
      <c r="AM143" s="347" t="str">
        <f>IF(入力!AW63="",IF(入力!AX63="","",入力!AX63),IF(入力!AX63="",入力!AW63,IF(入力!AW63&gt;入力!AX63,入力!AW63,入力!AX63)))</f>
        <v/>
      </c>
      <c r="AN143" s="204" t="str">
        <f>IF(入力!K63="","", IF(入力!AC63="","", IF(入力!Z63="","", K143/243*((X143-243)+(V143-243)))))</f>
        <v/>
      </c>
    </row>
    <row r="144" spans="1:40">
      <c r="A144" s="95">
        <f>IF(入力!A64="","",入力!A64)</f>
        <v>51</v>
      </c>
      <c r="B144" s="189" t="str">
        <f>IF(入力!B64="","",入力!B64)</f>
        <v/>
      </c>
      <c r="C144" s="189" t="str">
        <f>IF(入力!C64="","",入力!C64)</f>
        <v/>
      </c>
      <c r="D144" s="252" t="str">
        <f>IF(入力!D64="","",入力!D64)</f>
        <v/>
      </c>
      <c r="E144" s="400" t="str">
        <f>IF(入力!E64="", IF(D144="","",DATEDIF(D144,入力!$C$3,"Y")),入力!E64)</f>
        <v/>
      </c>
      <c r="F144" s="345" t="str">
        <f>IF(入力!F64="","",入力!F64)</f>
        <v/>
      </c>
      <c r="G144" s="189" t="str">
        <f>IF(入力!G64="","",入力!G64)</f>
        <v/>
      </c>
      <c r="H144" s="189" t="str">
        <f>IF(入力!H64="","",入力!H64)</f>
        <v/>
      </c>
      <c r="I144" s="345" t="str">
        <f>IF(入力!I64="","",入力!I64)</f>
        <v/>
      </c>
      <c r="J144" s="159" t="str">
        <f>IF(入力!J64="","",入力!J64)</f>
        <v/>
      </c>
      <c r="K144" s="161" t="str">
        <f>IF(入力!K64="","",入力!K64)</f>
        <v/>
      </c>
      <c r="L144" s="79" t="str">
        <f>IF(入力!L64="","",入力!L64)</f>
        <v/>
      </c>
      <c r="M144" s="214" t="str">
        <f>IF(OR(入力!M64="",入力!N64=""),"",((4.57/(1.0868-0.00133*(入力!M64+入力!N64))-4.142)*100))</f>
        <v/>
      </c>
      <c r="N144" s="79" t="str">
        <f>IF(OR(入力!L64="",入力!M64="",入力!N64=""),"",(入力!L64-(入力!L64*(4.57/(1.0868-0.00133*(入力!M64+入力!N64))-4.142)*100)/100))</f>
        <v/>
      </c>
      <c r="O144" s="79" t="str">
        <f>IF(入力!P64="", IF(入力!K64="","",入力!L64/POWER(入力!K64/100,2)),入力!P64)</f>
        <v/>
      </c>
      <c r="P144" s="79" t="str">
        <f>IF(入力!Q64="","",入力!Q64)</f>
        <v/>
      </c>
      <c r="Q144" s="194" t="str">
        <f>IF(入力!R64="","",入力!R64)</f>
        <v/>
      </c>
      <c r="R144" s="256" t="str">
        <f xml:space="preserve"> IF(入力!S64="",IF(入力!T64="","",入力!T64),IF(入力!T64="",入力!S64,IF(入力!S64&gt;入力!T64,入力!T64,入力!S64)))</f>
        <v/>
      </c>
      <c r="S144" s="481" t="str">
        <f>IF(入力!U64="",IF(入力!V64="","",入力!V64),IF(入力!V64="",入力!U64,IF(入力!U64&gt;入力!V64,入力!V64,入力!U64)))</f>
        <v/>
      </c>
      <c r="T144" s="250" t="str">
        <f>IF(入力!W64="",IF(入力!X64="","",入力!X64),IF(入力!X64="",入力!W64,IF(入力!W64&gt;入力!X64,入力!W64,入力!X64)))</f>
        <v/>
      </c>
      <c r="U144" s="258" t="str">
        <f>IF(入力!Y64="", IF(入力!W64="",IF(入力!X64="","",入力!X64-入力!Q64),IF(入力!X64="",入力!W64-入力!Q64,IF(入力!W64&gt;入力!X64,入力!W64-入力!Q64,入力!X64-入力!Q64))),入力!Y64)</f>
        <v/>
      </c>
      <c r="V144" s="258" t="str">
        <f>IF(入力!Z64="",IF(入力!AA64="","",入力!AA64),IF(入力!AA64="",入力!Z64,IF(入力!Z64&gt;入力!AA64,入力!Z64,入力!AA64)))</f>
        <v/>
      </c>
      <c r="W144" s="258" t="str">
        <f>IF(入力!AB64="", IF(入力!Z64="",IF(入力!AA64="","",入力!AA64-入力!Q64),IF(入力!AA64="",入力!Z64-入力!Q64,IF(入力!Z64&gt;入力!AA64,入力!Z64-入力!Q64,入力!AA64-入力!Q64))),入力!AB64)</f>
        <v/>
      </c>
      <c r="X144" s="258" t="str">
        <f>IF(入力!AC64="",IF(入力!AD64="","",入力!AD64),IF(入力!AD64="",入力!AC64,IF(入力!AC64&gt;入力!AD64,入力!AC64,入力!AD64)))</f>
        <v/>
      </c>
      <c r="Y144" s="258" t="str">
        <f>IF(入力!AE64="", IF(入力!AC64="",IF(入力!AD64="","",入力!AD64-入力!Q64),IF(入力!AD64="",入力!AC64-入力!Q64,IF(入力!AC64&gt;入力!AD64,入力!AC64-入力!Q64,入力!AD64-入力!Q64))),入力!AE64)</f>
        <v/>
      </c>
      <c r="Z144" s="258" t="str">
        <f>IF(入力!AF64="",IF(入力!AG64="","",入力!AG64),IF(入力!AG64="",入力!AF64,IF(入力!AF64&gt;入力!AG64,入力!AF64,入力!AG64)))</f>
        <v/>
      </c>
      <c r="AA144" s="258" t="str">
        <f>IF(入力!AH64="", IF(入力!AF64="",IF(入力!AG64="","",入力!AG64-入力!Q64),IF(入力!AG64="",入力!AF64-入力!Q64,IF(入力!AF64&gt;入力!AG64,入力!AF64-入力!Q64,入力!AG64-入力!Q64))),入力!AH64)</f>
        <v/>
      </c>
      <c r="AB144" s="126" t="str">
        <f>IF(入力!AI64="",IF(入力!AJ64="","",入力!AJ64),IF(入力!AJ64="",入力!AI64,IF(入力!AI64&gt;入力!AJ64,入力!AI64,入力!AJ64)))</f>
        <v/>
      </c>
      <c r="AC144" s="256" t="str">
        <f>IF(入力!AK64="",IF(入力!AL64="","",入力!AL64),IF(入力!AL64="",入力!AK64,IF(入力!AK64&gt;入力!AL64,入力!AK64,入力!AL64)))</f>
        <v/>
      </c>
      <c r="AD144" s="255" t="str">
        <f>IF(入力!AM64="","",入力!AM64)</f>
        <v/>
      </c>
      <c r="AE144" s="159" t="str">
        <f>IF(入力!AN64="","",入力!AN64)</f>
        <v/>
      </c>
      <c r="AF144" s="255" t="str">
        <f>IF(入力!AO64="","",入力!AO64)</f>
        <v/>
      </c>
      <c r="AG144" s="164" t="str">
        <f>IF(入力!AP64="","",入力!AP64)</f>
        <v/>
      </c>
      <c r="AH144" s="158" t="str">
        <f>IF(入力!AQ64="","",入力!AQ64)</f>
        <v/>
      </c>
      <c r="AI144" s="80" t="str">
        <f>IF(入力!AR64="","",入力!AR64)</f>
        <v/>
      </c>
      <c r="AJ144" s="346" t="str">
        <f>IF(入力!AS64="","",入力!AS64)</f>
        <v/>
      </c>
      <c r="AK144" s="159" t="str">
        <f>IF(入力!AT64="","",入力!AT64)</f>
        <v/>
      </c>
      <c r="AL144" s="262" t="str">
        <f>IF(入力!AU64="",IF(入力!AV64="","",入力!AV64),IF(入力!AV64="",入力!AU64,IF(入力!AU64&gt;入力!AV64,入力!AU64,入力!AV64)))</f>
        <v/>
      </c>
      <c r="AM144" s="347" t="str">
        <f>IF(入力!AW64="",IF(入力!AX64="","",入力!AX64),IF(入力!AX64="",入力!AW64,IF(入力!AW64&gt;入力!AX64,入力!AW64,入力!AX64)))</f>
        <v/>
      </c>
      <c r="AN144" s="204" t="str">
        <f>IF(入力!K64="","", IF(入力!AC64="","", IF(入力!Z64="","", K144/243*((X144-243)+(V144-243)))))</f>
        <v/>
      </c>
    </row>
    <row r="145" spans="1:40">
      <c r="A145" s="95">
        <f>IF(入力!A65="","",入力!A65)</f>
        <v>52</v>
      </c>
      <c r="B145" s="189" t="str">
        <f>IF(入力!B65="","",入力!B65)</f>
        <v/>
      </c>
      <c r="C145" s="189" t="str">
        <f>IF(入力!C65="","",入力!C65)</f>
        <v/>
      </c>
      <c r="D145" s="252" t="str">
        <f>IF(入力!D65="","",入力!D65)</f>
        <v/>
      </c>
      <c r="E145" s="400" t="str">
        <f>IF(入力!E65="", IF(D145="","",DATEDIF(D145,入力!$C$3,"Y")),入力!E65)</f>
        <v/>
      </c>
      <c r="F145" s="345" t="str">
        <f>IF(入力!F65="","",入力!F65)</f>
        <v/>
      </c>
      <c r="G145" s="189" t="str">
        <f>IF(入力!G65="","",入力!G65)</f>
        <v/>
      </c>
      <c r="H145" s="189" t="str">
        <f>IF(入力!H65="","",入力!H65)</f>
        <v/>
      </c>
      <c r="I145" s="345" t="str">
        <f>IF(入力!I65="","",入力!I65)</f>
        <v/>
      </c>
      <c r="J145" s="159" t="str">
        <f>IF(入力!J65="","",入力!J65)</f>
        <v/>
      </c>
      <c r="K145" s="161" t="str">
        <f>IF(入力!K65="","",入力!K65)</f>
        <v/>
      </c>
      <c r="L145" s="79" t="str">
        <f>IF(入力!L65="","",入力!L65)</f>
        <v/>
      </c>
      <c r="M145" s="214" t="str">
        <f>IF(OR(入力!M65="",入力!N65=""),"",((4.57/(1.0868-0.00133*(入力!M65+入力!N65))-4.142)*100))</f>
        <v/>
      </c>
      <c r="N145" s="79" t="str">
        <f>IF(OR(入力!L65="",入力!M65="",入力!N65=""),"",(入力!L65-(入力!L65*(4.57/(1.0868-0.00133*(入力!M65+入力!N65))-4.142)*100)/100))</f>
        <v/>
      </c>
      <c r="O145" s="79" t="str">
        <f>IF(入力!P65="", IF(入力!K65="","",入力!L65/POWER(入力!K65/100,2)),入力!P65)</f>
        <v/>
      </c>
      <c r="P145" s="79" t="str">
        <f>IF(入力!Q65="","",入力!Q65)</f>
        <v/>
      </c>
      <c r="Q145" s="194" t="str">
        <f>IF(入力!R65="","",入力!R65)</f>
        <v/>
      </c>
      <c r="R145" s="256" t="str">
        <f xml:space="preserve"> IF(入力!S65="",IF(入力!T65="","",入力!T65),IF(入力!T65="",入力!S65,IF(入力!S65&gt;入力!T65,入力!T65,入力!S65)))</f>
        <v/>
      </c>
      <c r="S145" s="481" t="str">
        <f>IF(入力!U65="",IF(入力!V65="","",入力!V65),IF(入力!V65="",入力!U65,IF(入力!U65&gt;入力!V65,入力!V65,入力!U65)))</f>
        <v/>
      </c>
      <c r="T145" s="250" t="str">
        <f>IF(入力!W65="",IF(入力!X65="","",入力!X65),IF(入力!X65="",入力!W65,IF(入力!W65&gt;入力!X65,入力!W65,入力!X65)))</f>
        <v/>
      </c>
      <c r="U145" s="258" t="str">
        <f>IF(入力!Y65="", IF(入力!W65="",IF(入力!X65="","",入力!X65-入力!Q65),IF(入力!X65="",入力!W65-入力!Q65,IF(入力!W65&gt;入力!X65,入力!W65-入力!Q65,入力!X65-入力!Q65))),入力!Y65)</f>
        <v/>
      </c>
      <c r="V145" s="258" t="str">
        <f>IF(入力!Z65="",IF(入力!AA65="","",入力!AA65),IF(入力!AA65="",入力!Z65,IF(入力!Z65&gt;入力!AA65,入力!Z65,入力!AA65)))</f>
        <v/>
      </c>
      <c r="W145" s="258" t="str">
        <f>IF(入力!AB65="", IF(入力!Z65="",IF(入力!AA65="","",入力!AA65-入力!Q65),IF(入力!AA65="",入力!Z65-入力!Q65,IF(入力!Z65&gt;入力!AA65,入力!Z65-入力!Q65,入力!AA65-入力!Q65))),入力!AB65)</f>
        <v/>
      </c>
      <c r="X145" s="258" t="str">
        <f>IF(入力!AC65="",IF(入力!AD65="","",入力!AD65),IF(入力!AD65="",入力!AC65,IF(入力!AC65&gt;入力!AD65,入力!AC65,入力!AD65)))</f>
        <v/>
      </c>
      <c r="Y145" s="258" t="str">
        <f>IF(入力!AE65="", IF(入力!AC65="",IF(入力!AD65="","",入力!AD65-入力!Q65),IF(入力!AD65="",入力!AC65-入力!Q65,IF(入力!AC65&gt;入力!AD65,入力!AC65-入力!Q65,入力!AD65-入力!Q65))),入力!AE65)</f>
        <v/>
      </c>
      <c r="Z145" s="258" t="str">
        <f>IF(入力!AF65="",IF(入力!AG65="","",入力!AG65),IF(入力!AG65="",入力!AF65,IF(入力!AF65&gt;入力!AG65,入力!AF65,入力!AG65)))</f>
        <v/>
      </c>
      <c r="AA145" s="258" t="str">
        <f>IF(入力!AH65="", IF(入力!AF65="",IF(入力!AG65="","",入力!AG65-入力!Q65),IF(入力!AG65="",入力!AF65-入力!Q65,IF(入力!AF65&gt;入力!AG65,入力!AF65-入力!Q65,入力!AG65-入力!Q65))),入力!AH65)</f>
        <v/>
      </c>
      <c r="AB145" s="126" t="str">
        <f>IF(入力!AI65="",IF(入力!AJ65="","",入力!AJ65),IF(入力!AJ65="",入力!AI65,IF(入力!AI65&gt;入力!AJ65,入力!AI65,入力!AJ65)))</f>
        <v/>
      </c>
      <c r="AC145" s="256" t="str">
        <f>IF(入力!AK65="",IF(入力!AL65="","",入力!AL65),IF(入力!AL65="",入力!AK65,IF(入力!AK65&gt;入力!AL65,入力!AK65,入力!AL65)))</f>
        <v/>
      </c>
      <c r="AD145" s="255" t="str">
        <f>IF(入力!AM65="","",入力!AM65)</f>
        <v/>
      </c>
      <c r="AE145" s="159" t="str">
        <f>IF(入力!AN65="","",入力!AN65)</f>
        <v/>
      </c>
      <c r="AF145" s="255" t="str">
        <f>IF(入力!AO65="","",入力!AO65)</f>
        <v/>
      </c>
      <c r="AG145" s="164" t="str">
        <f>IF(入力!AP65="","",入力!AP65)</f>
        <v/>
      </c>
      <c r="AH145" s="158" t="str">
        <f>IF(入力!AQ65="","",入力!AQ65)</f>
        <v/>
      </c>
      <c r="AI145" s="80" t="str">
        <f>IF(入力!AR65="","",入力!AR65)</f>
        <v/>
      </c>
      <c r="AJ145" s="346" t="str">
        <f>IF(入力!AS65="","",入力!AS65)</f>
        <v/>
      </c>
      <c r="AK145" s="159" t="str">
        <f>IF(入力!AT65="","",入力!AT65)</f>
        <v/>
      </c>
      <c r="AL145" s="262" t="str">
        <f>IF(入力!AU65="",IF(入力!AV65="","",入力!AV65),IF(入力!AV65="",入力!AU65,IF(入力!AU65&gt;入力!AV65,入力!AU65,入力!AV65)))</f>
        <v/>
      </c>
      <c r="AM145" s="347" t="str">
        <f>IF(入力!AW65="",IF(入力!AX65="","",入力!AX65),IF(入力!AX65="",入力!AW65,IF(入力!AW65&gt;入力!AX65,入力!AW65,入力!AX65)))</f>
        <v/>
      </c>
      <c r="AN145" s="204" t="str">
        <f>IF(入力!K65="","", IF(入力!AC65="","", IF(入力!Z65="","", K145/243*((X145-243)+(V145-243)))))</f>
        <v/>
      </c>
    </row>
    <row r="146" spans="1:40">
      <c r="A146" s="95">
        <f>IF(入力!A66="","",入力!A66)</f>
        <v>53</v>
      </c>
      <c r="B146" s="189" t="str">
        <f>IF(入力!B66="","",入力!B66)</f>
        <v/>
      </c>
      <c r="C146" s="189" t="str">
        <f>IF(入力!C66="","",入力!C66)</f>
        <v/>
      </c>
      <c r="D146" s="252" t="str">
        <f>IF(入力!D66="","",入力!D66)</f>
        <v/>
      </c>
      <c r="E146" s="400" t="str">
        <f>IF(入力!E66="", IF(D146="","",DATEDIF(D146,入力!$C$3,"Y")),入力!E66)</f>
        <v/>
      </c>
      <c r="F146" s="345" t="str">
        <f>IF(入力!F66="","",入力!F66)</f>
        <v/>
      </c>
      <c r="G146" s="189" t="str">
        <f>IF(入力!G66="","",入力!G66)</f>
        <v/>
      </c>
      <c r="H146" s="189" t="str">
        <f>IF(入力!H66="","",入力!H66)</f>
        <v/>
      </c>
      <c r="I146" s="345" t="str">
        <f>IF(入力!I66="","",入力!I66)</f>
        <v/>
      </c>
      <c r="J146" s="159" t="str">
        <f>IF(入力!J66="","",入力!J66)</f>
        <v/>
      </c>
      <c r="K146" s="161" t="str">
        <f>IF(入力!K66="","",入力!K66)</f>
        <v/>
      </c>
      <c r="L146" s="79" t="str">
        <f>IF(入力!L66="","",入力!L66)</f>
        <v/>
      </c>
      <c r="M146" s="214" t="str">
        <f>IF(OR(入力!M66="",入力!N66=""),"",((4.57/(1.0868-0.00133*(入力!M66+入力!N66))-4.142)*100))</f>
        <v/>
      </c>
      <c r="N146" s="79" t="str">
        <f>IF(OR(入力!L66="",入力!M66="",入力!N66=""),"",(入力!L66-(入力!L66*(4.57/(1.0868-0.00133*(入力!M66+入力!N66))-4.142)*100)/100))</f>
        <v/>
      </c>
      <c r="O146" s="79" t="str">
        <f>IF(入力!P66="", IF(入力!K66="","",入力!L66/POWER(入力!K66/100,2)),入力!P66)</f>
        <v/>
      </c>
      <c r="P146" s="79" t="str">
        <f>IF(入力!Q66="","",入力!Q66)</f>
        <v/>
      </c>
      <c r="Q146" s="194" t="str">
        <f>IF(入力!R66="","",入力!R66)</f>
        <v/>
      </c>
      <c r="R146" s="256" t="str">
        <f xml:space="preserve"> IF(入力!S66="",IF(入力!T66="","",入力!T66),IF(入力!T66="",入力!S66,IF(入力!S66&gt;入力!T66,入力!T66,入力!S66)))</f>
        <v/>
      </c>
      <c r="S146" s="481" t="str">
        <f>IF(入力!U66="",IF(入力!V66="","",入力!V66),IF(入力!V66="",入力!U66,IF(入力!U66&gt;入力!V66,入力!V66,入力!U66)))</f>
        <v/>
      </c>
      <c r="T146" s="250" t="str">
        <f>IF(入力!W66="",IF(入力!X66="","",入力!X66),IF(入力!X66="",入力!W66,IF(入力!W66&gt;入力!X66,入力!W66,入力!X66)))</f>
        <v/>
      </c>
      <c r="U146" s="258" t="str">
        <f>IF(入力!Y66="", IF(入力!W66="",IF(入力!X66="","",入力!X66-入力!Q66),IF(入力!X66="",入力!W66-入力!Q66,IF(入力!W66&gt;入力!X66,入力!W66-入力!Q66,入力!X66-入力!Q66))),入力!Y66)</f>
        <v/>
      </c>
      <c r="V146" s="258" t="str">
        <f>IF(入力!Z66="",IF(入力!AA66="","",入力!AA66),IF(入力!AA66="",入力!Z66,IF(入力!Z66&gt;入力!AA66,入力!Z66,入力!AA66)))</f>
        <v/>
      </c>
      <c r="W146" s="258" t="str">
        <f>IF(入力!AB66="", IF(入力!Z66="",IF(入力!AA66="","",入力!AA66-入力!Q66),IF(入力!AA66="",入力!Z66-入力!Q66,IF(入力!Z66&gt;入力!AA66,入力!Z66-入力!Q66,入力!AA66-入力!Q66))),入力!AB66)</f>
        <v/>
      </c>
      <c r="X146" s="258" t="str">
        <f>IF(入力!AC66="",IF(入力!AD66="","",入力!AD66),IF(入力!AD66="",入力!AC66,IF(入力!AC66&gt;入力!AD66,入力!AC66,入力!AD66)))</f>
        <v/>
      </c>
      <c r="Y146" s="258" t="str">
        <f>IF(入力!AE66="", IF(入力!AC66="",IF(入力!AD66="","",入力!AD66-入力!Q66),IF(入力!AD66="",入力!AC66-入力!Q66,IF(入力!AC66&gt;入力!AD66,入力!AC66-入力!Q66,入力!AD66-入力!Q66))),入力!AE66)</f>
        <v/>
      </c>
      <c r="Z146" s="258" t="str">
        <f>IF(入力!AF66="",IF(入力!AG66="","",入力!AG66),IF(入力!AG66="",入力!AF66,IF(入力!AF66&gt;入力!AG66,入力!AF66,入力!AG66)))</f>
        <v/>
      </c>
      <c r="AA146" s="258" t="str">
        <f>IF(入力!AH66="", IF(入力!AF66="",IF(入力!AG66="","",入力!AG66-入力!Q66),IF(入力!AG66="",入力!AF66-入力!Q66,IF(入力!AF66&gt;入力!AG66,入力!AF66-入力!Q66,入力!AG66-入力!Q66))),入力!AH66)</f>
        <v/>
      </c>
      <c r="AB146" s="126" t="str">
        <f>IF(入力!AI66="",IF(入力!AJ66="","",入力!AJ66),IF(入力!AJ66="",入力!AI66,IF(入力!AI66&gt;入力!AJ66,入力!AI66,入力!AJ66)))</f>
        <v/>
      </c>
      <c r="AC146" s="256" t="str">
        <f>IF(入力!AK66="",IF(入力!AL66="","",入力!AL66),IF(入力!AL66="",入力!AK66,IF(入力!AK66&gt;入力!AL66,入力!AK66,入力!AL66)))</f>
        <v/>
      </c>
      <c r="AD146" s="255" t="str">
        <f>IF(入力!AM66="","",入力!AM66)</f>
        <v/>
      </c>
      <c r="AE146" s="159" t="str">
        <f>IF(入力!AN66="","",入力!AN66)</f>
        <v/>
      </c>
      <c r="AF146" s="255" t="str">
        <f>IF(入力!AO66="","",入力!AO66)</f>
        <v/>
      </c>
      <c r="AG146" s="164" t="str">
        <f>IF(入力!AP66="","",入力!AP66)</f>
        <v/>
      </c>
      <c r="AH146" s="158" t="str">
        <f>IF(入力!AQ66="","",入力!AQ66)</f>
        <v/>
      </c>
      <c r="AI146" s="80" t="str">
        <f>IF(入力!AR66="","",入力!AR66)</f>
        <v/>
      </c>
      <c r="AJ146" s="346" t="str">
        <f>IF(入力!AS66="","",入力!AS66)</f>
        <v/>
      </c>
      <c r="AK146" s="159" t="str">
        <f>IF(入力!AT66="","",入力!AT66)</f>
        <v/>
      </c>
      <c r="AL146" s="262" t="str">
        <f>IF(入力!AU66="",IF(入力!AV66="","",入力!AV66),IF(入力!AV66="",入力!AU66,IF(入力!AU66&gt;入力!AV66,入力!AU66,入力!AV66)))</f>
        <v/>
      </c>
      <c r="AM146" s="347" t="str">
        <f>IF(入力!AW66="",IF(入力!AX66="","",入力!AX66),IF(入力!AX66="",入力!AW66,IF(入力!AW66&gt;入力!AX66,入力!AW66,入力!AX66)))</f>
        <v/>
      </c>
      <c r="AN146" s="204" t="str">
        <f>IF(入力!K66="","", IF(入力!AC66="","", IF(入力!Z66="","", K146/243*((X146-243)+(V146-243)))))</f>
        <v/>
      </c>
    </row>
    <row r="147" spans="1:40">
      <c r="A147" s="95">
        <f>IF(入力!A67="","",入力!A67)</f>
        <v>54</v>
      </c>
      <c r="B147" s="189" t="str">
        <f>IF(入力!B67="","",入力!B67)</f>
        <v/>
      </c>
      <c r="C147" s="189" t="str">
        <f>IF(入力!C67="","",入力!C67)</f>
        <v/>
      </c>
      <c r="D147" s="252" t="str">
        <f>IF(入力!D67="","",入力!D67)</f>
        <v/>
      </c>
      <c r="E147" s="400" t="str">
        <f>IF(入力!E67="", IF(D147="","",DATEDIF(D147,入力!$C$3,"Y")),入力!E67)</f>
        <v/>
      </c>
      <c r="F147" s="345" t="str">
        <f>IF(入力!F67="","",入力!F67)</f>
        <v/>
      </c>
      <c r="G147" s="189" t="str">
        <f>IF(入力!G67="","",入力!G67)</f>
        <v/>
      </c>
      <c r="H147" s="189" t="str">
        <f>IF(入力!H67="","",入力!H67)</f>
        <v/>
      </c>
      <c r="I147" s="345" t="str">
        <f>IF(入力!I67="","",入力!I67)</f>
        <v/>
      </c>
      <c r="J147" s="159" t="str">
        <f>IF(入力!J67="","",入力!J67)</f>
        <v/>
      </c>
      <c r="K147" s="161" t="str">
        <f>IF(入力!K67="","",入力!K67)</f>
        <v/>
      </c>
      <c r="L147" s="79" t="str">
        <f>IF(入力!L67="","",入力!L67)</f>
        <v/>
      </c>
      <c r="M147" s="214" t="str">
        <f>IF(OR(入力!M67="",入力!N67=""),"",((4.57/(1.0868-0.00133*(入力!M67+入力!N67))-4.142)*100))</f>
        <v/>
      </c>
      <c r="N147" s="79" t="str">
        <f>IF(OR(入力!L67="",入力!M67="",入力!N67=""),"",(入力!L67-(入力!L67*(4.57/(1.0868-0.00133*(入力!M67+入力!N67))-4.142)*100)/100))</f>
        <v/>
      </c>
      <c r="O147" s="79" t="str">
        <f>IF(入力!P67="", IF(入力!K67="","",入力!L67/POWER(入力!K67/100,2)),入力!P67)</f>
        <v/>
      </c>
      <c r="P147" s="79" t="str">
        <f>IF(入力!Q67="","",入力!Q67)</f>
        <v/>
      </c>
      <c r="Q147" s="194" t="str">
        <f>IF(入力!R67="","",入力!R67)</f>
        <v/>
      </c>
      <c r="R147" s="256" t="str">
        <f xml:space="preserve"> IF(入力!S67="",IF(入力!T67="","",入力!T67),IF(入力!T67="",入力!S67,IF(入力!S67&gt;入力!T67,入力!T67,入力!S67)))</f>
        <v/>
      </c>
      <c r="S147" s="481" t="str">
        <f>IF(入力!U67="",IF(入力!V67="","",入力!V67),IF(入力!V67="",入力!U67,IF(入力!U67&gt;入力!V67,入力!V67,入力!U67)))</f>
        <v/>
      </c>
      <c r="T147" s="250" t="str">
        <f>IF(入力!W67="",IF(入力!X67="","",入力!X67),IF(入力!X67="",入力!W67,IF(入力!W67&gt;入力!X67,入力!W67,入力!X67)))</f>
        <v/>
      </c>
      <c r="U147" s="258" t="str">
        <f>IF(入力!Y67="", IF(入力!W67="",IF(入力!X67="","",入力!X67-入力!Q67),IF(入力!X67="",入力!W67-入力!Q67,IF(入力!W67&gt;入力!X67,入力!W67-入力!Q67,入力!X67-入力!Q67))),入力!Y67)</f>
        <v/>
      </c>
      <c r="V147" s="258" t="str">
        <f>IF(入力!Z67="",IF(入力!AA67="","",入力!AA67),IF(入力!AA67="",入力!Z67,IF(入力!Z67&gt;入力!AA67,入力!Z67,入力!AA67)))</f>
        <v/>
      </c>
      <c r="W147" s="258" t="str">
        <f>IF(入力!AB67="", IF(入力!Z67="",IF(入力!AA67="","",入力!AA67-入力!Q67),IF(入力!AA67="",入力!Z67-入力!Q67,IF(入力!Z67&gt;入力!AA67,入力!Z67-入力!Q67,入力!AA67-入力!Q67))),入力!AB67)</f>
        <v/>
      </c>
      <c r="X147" s="258" t="str">
        <f>IF(入力!AC67="",IF(入力!AD67="","",入力!AD67),IF(入力!AD67="",入力!AC67,IF(入力!AC67&gt;入力!AD67,入力!AC67,入力!AD67)))</f>
        <v/>
      </c>
      <c r="Y147" s="258" t="str">
        <f>IF(入力!AE67="", IF(入力!AC67="",IF(入力!AD67="","",入力!AD67-入力!Q67),IF(入力!AD67="",入力!AC67-入力!Q67,IF(入力!AC67&gt;入力!AD67,入力!AC67-入力!Q67,入力!AD67-入力!Q67))),入力!AE67)</f>
        <v/>
      </c>
      <c r="Z147" s="258" t="str">
        <f>IF(入力!AF67="",IF(入力!AG67="","",入力!AG67),IF(入力!AG67="",入力!AF67,IF(入力!AF67&gt;入力!AG67,入力!AF67,入力!AG67)))</f>
        <v/>
      </c>
      <c r="AA147" s="258" t="str">
        <f>IF(入力!AH67="", IF(入力!AF67="",IF(入力!AG67="","",入力!AG67-入力!Q67),IF(入力!AG67="",入力!AF67-入力!Q67,IF(入力!AF67&gt;入力!AG67,入力!AF67-入力!Q67,入力!AG67-入力!Q67))),入力!AH67)</f>
        <v/>
      </c>
      <c r="AB147" s="126" t="str">
        <f>IF(入力!AI67="",IF(入力!AJ67="","",入力!AJ67),IF(入力!AJ67="",入力!AI67,IF(入力!AI67&gt;入力!AJ67,入力!AI67,入力!AJ67)))</f>
        <v/>
      </c>
      <c r="AC147" s="256" t="str">
        <f>IF(入力!AK67="",IF(入力!AL67="","",入力!AL67),IF(入力!AL67="",入力!AK67,IF(入力!AK67&gt;入力!AL67,入力!AK67,入力!AL67)))</f>
        <v/>
      </c>
      <c r="AD147" s="255" t="str">
        <f>IF(入力!AM67="","",入力!AM67)</f>
        <v/>
      </c>
      <c r="AE147" s="159" t="str">
        <f>IF(入力!AN67="","",入力!AN67)</f>
        <v/>
      </c>
      <c r="AF147" s="255" t="str">
        <f>IF(入力!AO67="","",入力!AO67)</f>
        <v/>
      </c>
      <c r="AG147" s="164" t="str">
        <f>IF(入力!AP67="","",入力!AP67)</f>
        <v/>
      </c>
      <c r="AH147" s="158" t="str">
        <f>IF(入力!AQ67="","",入力!AQ67)</f>
        <v/>
      </c>
      <c r="AI147" s="80" t="str">
        <f>IF(入力!AR67="","",入力!AR67)</f>
        <v/>
      </c>
      <c r="AJ147" s="346" t="str">
        <f>IF(入力!AS67="","",入力!AS67)</f>
        <v/>
      </c>
      <c r="AK147" s="159" t="str">
        <f>IF(入力!AT67="","",入力!AT67)</f>
        <v/>
      </c>
      <c r="AL147" s="262" t="str">
        <f>IF(入力!AU67="",IF(入力!AV67="","",入力!AV67),IF(入力!AV67="",入力!AU67,IF(入力!AU67&gt;入力!AV67,入力!AU67,入力!AV67)))</f>
        <v/>
      </c>
      <c r="AM147" s="347" t="str">
        <f>IF(入力!AW67="",IF(入力!AX67="","",入力!AX67),IF(入力!AX67="",入力!AW67,IF(入力!AW67&gt;入力!AX67,入力!AW67,入力!AX67)))</f>
        <v/>
      </c>
      <c r="AN147" s="204" t="str">
        <f>IF(入力!K67="","", IF(入力!AC67="","", IF(入力!Z67="","", K147/243*((X147-243)+(V147-243)))))</f>
        <v/>
      </c>
    </row>
    <row r="148" spans="1:40">
      <c r="A148" s="95">
        <f>IF(入力!A68="","",入力!A68)</f>
        <v>55</v>
      </c>
      <c r="B148" s="189" t="str">
        <f>IF(入力!B68="","",入力!B68)</f>
        <v/>
      </c>
      <c r="C148" s="189" t="str">
        <f>IF(入力!C68="","",入力!C68)</f>
        <v/>
      </c>
      <c r="D148" s="252" t="str">
        <f>IF(入力!D68="","",入力!D68)</f>
        <v/>
      </c>
      <c r="E148" s="400" t="str">
        <f>IF(入力!E68="", IF(D148="","",DATEDIF(D148,入力!$C$3,"Y")),入力!E68)</f>
        <v/>
      </c>
      <c r="F148" s="345" t="str">
        <f>IF(入力!F68="","",入力!F68)</f>
        <v/>
      </c>
      <c r="G148" s="189" t="str">
        <f>IF(入力!G68="","",入力!G68)</f>
        <v/>
      </c>
      <c r="H148" s="189" t="str">
        <f>IF(入力!H68="","",入力!H68)</f>
        <v/>
      </c>
      <c r="I148" s="345" t="str">
        <f>IF(入力!I68="","",入力!I68)</f>
        <v/>
      </c>
      <c r="J148" s="159" t="str">
        <f>IF(入力!J68="","",入力!J68)</f>
        <v/>
      </c>
      <c r="K148" s="161" t="str">
        <f>IF(入力!K68="","",入力!K68)</f>
        <v/>
      </c>
      <c r="L148" s="79" t="str">
        <f>IF(入力!L68="","",入力!L68)</f>
        <v/>
      </c>
      <c r="M148" s="214" t="str">
        <f>IF(OR(入力!M68="",入力!N68=""),"",((4.57/(1.0868-0.00133*(入力!M68+入力!N68))-4.142)*100))</f>
        <v/>
      </c>
      <c r="N148" s="79" t="str">
        <f>IF(OR(入力!L68="",入力!M68="",入力!N68=""),"",(入力!L68-(入力!L68*(4.57/(1.0868-0.00133*(入力!M68+入力!N68))-4.142)*100)/100))</f>
        <v/>
      </c>
      <c r="O148" s="79" t="str">
        <f>IF(入力!P68="", IF(入力!K68="","",入力!L68/POWER(入力!K68/100,2)),入力!P68)</f>
        <v/>
      </c>
      <c r="P148" s="79" t="str">
        <f>IF(入力!Q68="","",入力!Q68)</f>
        <v/>
      </c>
      <c r="Q148" s="194" t="str">
        <f>IF(入力!R68="","",入力!R68)</f>
        <v/>
      </c>
      <c r="R148" s="256" t="str">
        <f xml:space="preserve"> IF(入力!S68="",IF(入力!T68="","",入力!T68),IF(入力!T68="",入力!S68,IF(入力!S68&gt;入力!T68,入力!T68,入力!S68)))</f>
        <v/>
      </c>
      <c r="S148" s="481" t="str">
        <f>IF(入力!U68="",IF(入力!V68="","",入力!V68),IF(入力!V68="",入力!U68,IF(入力!U68&gt;入力!V68,入力!V68,入力!U68)))</f>
        <v/>
      </c>
      <c r="T148" s="483" t="str">
        <f>IF(入力!W68="",IF(入力!X68="","",入力!X68),IF(入力!X68="",入力!W68,IF(入力!W68&gt;入力!X68,入力!W68,入力!X68)))</f>
        <v/>
      </c>
      <c r="U148" s="258" t="str">
        <f>IF(入力!Y68="", IF(入力!W68="",IF(入力!X68="","",入力!X68-入力!Q68),IF(入力!X68="",入力!W68-入力!Q68,IF(入力!W68&gt;入力!X68,入力!W68-入力!Q68,入力!X68-入力!Q68))),入力!Y68)</f>
        <v/>
      </c>
      <c r="V148" s="258" t="str">
        <f>IF(入力!Z68="",IF(入力!AA68="","",入力!AA68),IF(入力!AA68="",入力!Z68,IF(入力!Z68&gt;入力!AA68,入力!Z68,入力!AA68)))</f>
        <v/>
      </c>
      <c r="W148" s="258" t="str">
        <f>IF(入力!AB68="", IF(入力!Z68="",IF(入力!AA68="","",入力!AA68-入力!Q68),IF(入力!AA68="",入力!Z68-入力!Q68,IF(入力!Z68&gt;入力!AA68,入力!Z68-入力!Q68,入力!AA68-入力!Q68))),入力!AB68)</f>
        <v/>
      </c>
      <c r="X148" s="258" t="str">
        <f>IF(入力!AC68="",IF(入力!AD68="","",入力!AD68),IF(入力!AD68="",入力!AC68,IF(入力!AC68&gt;入力!AD68,入力!AC68,入力!AD68)))</f>
        <v/>
      </c>
      <c r="Y148" s="258" t="str">
        <f>IF(入力!AE68="", IF(入力!AC68="",IF(入力!AD68="","",入力!AD68-入力!Q68),IF(入力!AD68="",入力!AC68-入力!Q68,IF(入力!AC68&gt;入力!AD68,入力!AC68-入力!Q68,入力!AD68-入力!Q68))),入力!AE68)</f>
        <v/>
      </c>
      <c r="Z148" s="258" t="str">
        <f>IF(入力!AF68="",IF(入力!AG68="","",入力!AG68),IF(入力!AG68="",入力!AF68,IF(入力!AF68&gt;入力!AG68,入力!AF68,入力!AG68)))</f>
        <v/>
      </c>
      <c r="AA148" s="258" t="str">
        <f>IF(入力!AH68="", IF(入力!AF68="",IF(入力!AG68="","",入力!AG68-入力!Q68),IF(入力!AG68="",入力!AF68-入力!Q68,IF(入力!AF68&gt;入力!AG68,入力!AF68-入力!Q68,入力!AG68-入力!Q68))),入力!AH68)</f>
        <v/>
      </c>
      <c r="AB148" s="126" t="str">
        <f>IF(入力!AI68="",IF(入力!AJ68="","",入力!AJ68),IF(入力!AJ68="",入力!AI68,IF(入力!AI68&gt;入力!AJ68,入力!AI68,入力!AJ68)))</f>
        <v/>
      </c>
      <c r="AC148" s="256" t="str">
        <f>IF(入力!AK68="",IF(入力!AL68="","",入力!AL68),IF(入力!AL68="",入力!AK68,IF(入力!AK68&gt;入力!AL68,入力!AK68,入力!AL68)))</f>
        <v/>
      </c>
      <c r="AD148" s="255" t="str">
        <f>IF(入力!AM68="","",入力!AM68)</f>
        <v/>
      </c>
      <c r="AE148" s="159" t="str">
        <f>IF(入力!AN68="","",入力!AN68)</f>
        <v/>
      </c>
      <c r="AF148" s="255" t="str">
        <f>IF(入力!AO68="","",入力!AO68)</f>
        <v/>
      </c>
      <c r="AG148" s="164" t="str">
        <f>IF(入力!AP68="","",入力!AP68)</f>
        <v/>
      </c>
      <c r="AH148" s="158" t="str">
        <f>IF(入力!AQ68="","",入力!AQ68)</f>
        <v/>
      </c>
      <c r="AI148" s="80" t="str">
        <f>IF(入力!AR68="","",入力!AR68)</f>
        <v/>
      </c>
      <c r="AJ148" s="346" t="str">
        <f>IF(入力!AS68="","",入力!AS68)</f>
        <v/>
      </c>
      <c r="AK148" s="159" t="str">
        <f>IF(入力!AT68="","",入力!AT68)</f>
        <v/>
      </c>
      <c r="AL148" s="262" t="str">
        <f>IF(入力!AU68="",IF(入力!AV68="","",入力!AV68),IF(入力!AV68="",入力!AU68,IF(入力!AU68&gt;入力!AV68,入力!AU68,入力!AV68)))</f>
        <v/>
      </c>
      <c r="AM148" s="347" t="str">
        <f>IF(入力!AW68="",IF(入力!AX68="","",入力!AX68),IF(入力!AX68="",入力!AW68,IF(入力!AW68&gt;入力!AX68,入力!AW68,入力!AX68)))</f>
        <v/>
      </c>
      <c r="AN148" s="204" t="str">
        <f>IF(入力!K68="","", IF(入力!AC68="","", IF(入力!Z68="","", K148/243*((X148-243)+(V148-243)))))</f>
        <v/>
      </c>
    </row>
    <row r="149" spans="1:40">
      <c r="A149" s="95">
        <f>IF(入力!A69="","",入力!A69)</f>
        <v>56</v>
      </c>
      <c r="B149" s="189" t="str">
        <f>IF(入力!B69="","",入力!B69)</f>
        <v/>
      </c>
      <c r="C149" s="189" t="str">
        <f>IF(入力!C69="","",入力!C69)</f>
        <v/>
      </c>
      <c r="D149" s="252" t="str">
        <f>IF(入力!D69="","",入力!D69)</f>
        <v/>
      </c>
      <c r="E149" s="400" t="str">
        <f>IF(入力!E69="", IF(D149="","",DATEDIF(D149,入力!$C$3,"Y")),入力!E69)</f>
        <v/>
      </c>
      <c r="F149" s="345" t="str">
        <f>IF(入力!F69="","",入力!F69)</f>
        <v/>
      </c>
      <c r="G149" s="189" t="str">
        <f>IF(入力!G69="","",入力!G69)</f>
        <v/>
      </c>
      <c r="H149" s="189" t="str">
        <f>IF(入力!H69="","",入力!H69)</f>
        <v/>
      </c>
      <c r="I149" s="345" t="str">
        <f>IF(入力!I69="","",入力!I69)</f>
        <v/>
      </c>
      <c r="J149" s="159" t="str">
        <f>IF(入力!J69="","",入力!J69)</f>
        <v/>
      </c>
      <c r="K149" s="161" t="str">
        <f>IF(入力!K69="","",入力!K69)</f>
        <v/>
      </c>
      <c r="L149" s="79" t="str">
        <f>IF(入力!L69="","",入力!L69)</f>
        <v/>
      </c>
      <c r="M149" s="214" t="str">
        <f>IF(OR(入力!M69="",入力!N69=""),"",((4.57/(1.0868-0.00133*(入力!M69+入力!N69))-4.142)*100))</f>
        <v/>
      </c>
      <c r="N149" s="79" t="str">
        <f>IF(OR(入力!L69="",入力!M69="",入力!N69=""),"",(入力!L69-(入力!L69*(4.57/(1.0868-0.00133*(入力!M69+入力!N69))-4.142)*100)/100))</f>
        <v/>
      </c>
      <c r="O149" s="79" t="str">
        <f>IF(入力!P69="", IF(入力!K69="","",入力!L69/POWER(入力!K69/100,2)),入力!P69)</f>
        <v/>
      </c>
      <c r="P149" s="79" t="str">
        <f>IF(入力!Q69="","",入力!Q69)</f>
        <v/>
      </c>
      <c r="Q149" s="194" t="str">
        <f>IF(入力!R69="","",入力!R69)</f>
        <v/>
      </c>
      <c r="R149" s="256" t="str">
        <f xml:space="preserve"> IF(入力!S69="",IF(入力!T69="","",入力!T69),IF(入力!T69="",入力!S69,IF(入力!S69&gt;入力!T69,入力!T69,入力!S69)))</f>
        <v/>
      </c>
      <c r="S149" s="481" t="str">
        <f>IF(入力!U69="",IF(入力!V69="","",入力!V69),IF(入力!V69="",入力!U69,IF(入力!U69&gt;入力!V69,入力!V69,入力!U69)))</f>
        <v/>
      </c>
      <c r="T149" s="250" t="str">
        <f>IF(入力!W69="",IF(入力!X69="","",入力!X69),IF(入力!X69="",入力!W69,IF(入力!W69&gt;入力!X69,入力!W69,入力!X69)))</f>
        <v/>
      </c>
      <c r="U149" s="258" t="str">
        <f>IF(入力!Y69="", IF(入力!W69="",IF(入力!X69="","",入力!X69-入力!Q69),IF(入力!X69="",入力!W69-入力!Q69,IF(入力!W69&gt;入力!X69,入力!W69-入力!Q69,入力!X69-入力!Q69))),入力!Y69)</f>
        <v/>
      </c>
      <c r="V149" s="258" t="str">
        <f>IF(入力!Z69="",IF(入力!AA69="","",入力!AA69),IF(入力!AA69="",入力!Z69,IF(入力!Z69&gt;入力!AA69,入力!Z69,入力!AA69)))</f>
        <v/>
      </c>
      <c r="W149" s="258" t="str">
        <f>IF(入力!AB69="", IF(入力!Z69="",IF(入力!AA69="","",入力!AA69-入力!Q69),IF(入力!AA69="",入力!Z69-入力!Q69,IF(入力!Z69&gt;入力!AA69,入力!Z69-入力!Q69,入力!AA69-入力!Q69))),入力!AB69)</f>
        <v/>
      </c>
      <c r="X149" s="258" t="str">
        <f>IF(入力!AC69="",IF(入力!AD69="","",入力!AD69),IF(入力!AD69="",入力!AC69,IF(入力!AC69&gt;入力!AD69,入力!AC69,入力!AD69)))</f>
        <v/>
      </c>
      <c r="Y149" s="258" t="str">
        <f>IF(入力!AE69="", IF(入力!AC69="",IF(入力!AD69="","",入力!AD69-入力!Q69),IF(入力!AD69="",入力!AC69-入力!Q69,IF(入力!AC69&gt;入力!AD69,入力!AC69-入力!Q69,入力!AD69-入力!Q69))),入力!AE69)</f>
        <v/>
      </c>
      <c r="Z149" s="258" t="str">
        <f>IF(入力!AF69="",IF(入力!AG69="","",入力!AG69),IF(入力!AG69="",入力!AF69,IF(入力!AF69&gt;入力!AG69,入力!AF69,入力!AG69)))</f>
        <v/>
      </c>
      <c r="AA149" s="258" t="str">
        <f>IF(入力!AH69="", IF(入力!AF69="",IF(入力!AG69="","",入力!AG69-入力!Q69),IF(入力!AG69="",入力!AF69-入力!Q69,IF(入力!AF69&gt;入力!AG69,入力!AF69-入力!Q69,入力!AG69-入力!Q69))),入力!AH69)</f>
        <v/>
      </c>
      <c r="AB149" s="126" t="str">
        <f>IF(入力!AI69="",IF(入力!AJ69="","",入力!AJ69),IF(入力!AJ69="",入力!AI69,IF(入力!AI69&gt;入力!AJ69,入力!AI69,入力!AJ69)))</f>
        <v/>
      </c>
      <c r="AC149" s="256" t="str">
        <f>IF(入力!AK69="",IF(入力!AL69="","",入力!AL69),IF(入力!AL69="",入力!AK69,IF(入力!AK69&gt;入力!AL69,入力!AK69,入力!AL69)))</f>
        <v/>
      </c>
      <c r="AD149" s="255" t="str">
        <f>IF(入力!AM69="","",入力!AM69)</f>
        <v/>
      </c>
      <c r="AE149" s="159" t="str">
        <f>IF(入力!AN69="","",入力!AN69)</f>
        <v/>
      </c>
      <c r="AF149" s="255" t="str">
        <f>IF(入力!AO69="","",入力!AO69)</f>
        <v/>
      </c>
      <c r="AG149" s="164" t="str">
        <f>IF(入力!AP69="","",入力!AP69)</f>
        <v/>
      </c>
      <c r="AH149" s="158" t="str">
        <f>IF(入力!AQ69="","",入力!AQ69)</f>
        <v/>
      </c>
      <c r="AI149" s="80" t="str">
        <f>IF(入力!AR69="","",入力!AR69)</f>
        <v/>
      </c>
      <c r="AJ149" s="346" t="str">
        <f>IF(入力!AS69="","",入力!AS69)</f>
        <v/>
      </c>
      <c r="AK149" s="159" t="str">
        <f>IF(入力!AT69="","",入力!AT69)</f>
        <v/>
      </c>
      <c r="AL149" s="262" t="str">
        <f>IF(入力!AU69="",IF(入力!AV69="","",入力!AV69),IF(入力!AV69="",入力!AU69,IF(入力!AU69&gt;入力!AV69,入力!AU69,入力!AV69)))</f>
        <v/>
      </c>
      <c r="AM149" s="347" t="str">
        <f>IF(入力!AW69="",IF(入力!AX69="","",入力!AX69),IF(入力!AX69="",入力!AW69,IF(入力!AW69&gt;入力!AX69,入力!AW69,入力!AX69)))</f>
        <v/>
      </c>
      <c r="AN149" s="204" t="str">
        <f>IF(入力!K69="","", IF(入力!AC69="","", IF(入力!Z69="","", K149/243*((X149-243)+(V149-243)))))</f>
        <v/>
      </c>
    </row>
    <row r="150" spans="1:40">
      <c r="A150" s="95">
        <f>IF(入力!A70="","",入力!A70)</f>
        <v>57</v>
      </c>
      <c r="B150" s="189" t="str">
        <f>IF(入力!B70="","",入力!B70)</f>
        <v/>
      </c>
      <c r="C150" s="189" t="str">
        <f>IF(入力!C70="","",入力!C70)</f>
        <v/>
      </c>
      <c r="D150" s="252" t="str">
        <f>IF(入力!D70="","",入力!D70)</f>
        <v/>
      </c>
      <c r="E150" s="400" t="str">
        <f>IF(入力!E70="", IF(D150="","",DATEDIF(D150,入力!$C$3,"Y")),入力!E70)</f>
        <v/>
      </c>
      <c r="F150" s="345" t="str">
        <f>IF(入力!F70="","",入力!F70)</f>
        <v/>
      </c>
      <c r="G150" s="189" t="str">
        <f>IF(入力!G70="","",入力!G70)</f>
        <v/>
      </c>
      <c r="H150" s="189" t="str">
        <f>IF(入力!H70="","",入力!H70)</f>
        <v/>
      </c>
      <c r="I150" s="345" t="str">
        <f>IF(入力!I70="","",入力!I70)</f>
        <v/>
      </c>
      <c r="J150" s="159" t="str">
        <f>IF(入力!J70="","",入力!J70)</f>
        <v/>
      </c>
      <c r="K150" s="161" t="str">
        <f>IF(入力!K70="","",入力!K70)</f>
        <v/>
      </c>
      <c r="L150" s="79" t="str">
        <f>IF(入力!L70="","",入力!L70)</f>
        <v/>
      </c>
      <c r="M150" s="214" t="str">
        <f>IF(OR(入力!M70="",入力!N70=""),"",((4.57/(1.0868-0.00133*(入力!M70+入力!N70))-4.142)*100))</f>
        <v/>
      </c>
      <c r="N150" s="79" t="str">
        <f>IF(OR(入力!L70="",入力!M70="",入力!N70=""),"",(入力!L70-(入力!L70*(4.57/(1.0868-0.00133*(入力!M70+入力!N70))-4.142)*100)/100))</f>
        <v/>
      </c>
      <c r="O150" s="79" t="str">
        <f>IF(入力!P70="", IF(入力!K70="","",入力!L70/POWER(入力!K70/100,2)),入力!P70)</f>
        <v/>
      </c>
      <c r="P150" s="79" t="str">
        <f>IF(入力!Q70="","",入力!Q70)</f>
        <v/>
      </c>
      <c r="Q150" s="194" t="str">
        <f>IF(入力!R70="","",入力!R70)</f>
        <v/>
      </c>
      <c r="R150" s="256" t="str">
        <f xml:space="preserve"> IF(入力!S70="",IF(入力!T70="","",入力!T70),IF(入力!T70="",入力!S70,IF(入力!S70&gt;入力!T70,入力!T70,入力!S70)))</f>
        <v/>
      </c>
      <c r="S150" s="481" t="str">
        <f>IF(入力!U70="",IF(入力!V70="","",入力!V70),IF(入力!V70="",入力!U70,IF(入力!U70&gt;入力!V70,入力!V70,入力!U70)))</f>
        <v/>
      </c>
      <c r="T150" s="250" t="str">
        <f>IF(入力!W70="",IF(入力!X70="","",入力!X70),IF(入力!X70="",入力!W70,IF(入力!W70&gt;入力!X70,入力!W70,入力!X70)))</f>
        <v/>
      </c>
      <c r="U150" s="258" t="str">
        <f>IF(入力!Y70="", IF(入力!W70="",IF(入力!X70="","",入力!X70-入力!Q70),IF(入力!X70="",入力!W70-入力!Q70,IF(入力!W70&gt;入力!X70,入力!W70-入力!Q70,入力!X70-入力!Q70))),入力!Y70)</f>
        <v/>
      </c>
      <c r="V150" s="258" t="str">
        <f>IF(入力!Z70="",IF(入力!AA70="","",入力!AA70),IF(入力!AA70="",入力!Z70,IF(入力!Z70&gt;入力!AA70,入力!Z70,入力!AA70)))</f>
        <v/>
      </c>
      <c r="W150" s="258" t="str">
        <f>IF(入力!AB70="", IF(入力!Z70="",IF(入力!AA70="","",入力!AA70-入力!Q70),IF(入力!AA70="",入力!Z70-入力!Q70,IF(入力!Z70&gt;入力!AA70,入力!Z70-入力!Q70,入力!AA70-入力!Q70))),入力!AB70)</f>
        <v/>
      </c>
      <c r="X150" s="258" t="str">
        <f>IF(入力!AC70="",IF(入力!AD70="","",入力!AD70),IF(入力!AD70="",入力!AC70,IF(入力!AC70&gt;入力!AD70,入力!AC70,入力!AD70)))</f>
        <v/>
      </c>
      <c r="Y150" s="258" t="str">
        <f>IF(入力!AE70="", IF(入力!AC70="",IF(入力!AD70="","",入力!AD70-入力!Q70),IF(入力!AD70="",入力!AC70-入力!Q70,IF(入力!AC70&gt;入力!AD70,入力!AC70-入力!Q70,入力!AD70-入力!Q70))),入力!AE70)</f>
        <v/>
      </c>
      <c r="Z150" s="258" t="str">
        <f>IF(入力!AF70="",IF(入力!AG70="","",入力!AG70),IF(入力!AG70="",入力!AF70,IF(入力!AF70&gt;入力!AG70,入力!AF70,入力!AG70)))</f>
        <v/>
      </c>
      <c r="AA150" s="258" t="str">
        <f>IF(入力!AH70="", IF(入力!AF70="",IF(入力!AG70="","",入力!AG70-入力!Q70),IF(入力!AG70="",入力!AF70-入力!Q70,IF(入力!AF70&gt;入力!AG70,入力!AF70-入力!Q70,入力!AG70-入力!Q70))),入力!AH70)</f>
        <v/>
      </c>
      <c r="AB150" s="126" t="str">
        <f>IF(入力!AI70="",IF(入力!AJ70="","",入力!AJ70),IF(入力!AJ70="",入力!AI70,IF(入力!AI70&gt;入力!AJ70,入力!AI70,入力!AJ70)))</f>
        <v/>
      </c>
      <c r="AC150" s="256" t="str">
        <f>IF(入力!AK70="",IF(入力!AL70="","",入力!AL70),IF(入力!AL70="",入力!AK70,IF(入力!AK70&gt;入力!AL70,入力!AK70,入力!AL70)))</f>
        <v/>
      </c>
      <c r="AD150" s="255" t="str">
        <f>IF(入力!AM70="","",入力!AM70)</f>
        <v/>
      </c>
      <c r="AE150" s="159" t="str">
        <f>IF(入力!AN70="","",入力!AN70)</f>
        <v/>
      </c>
      <c r="AF150" s="255" t="str">
        <f>IF(入力!AO70="","",入力!AO70)</f>
        <v/>
      </c>
      <c r="AG150" s="164" t="str">
        <f>IF(入力!AP70="","",入力!AP70)</f>
        <v/>
      </c>
      <c r="AH150" s="158" t="str">
        <f>IF(入力!AQ70="","",入力!AQ70)</f>
        <v/>
      </c>
      <c r="AI150" s="80" t="str">
        <f>IF(入力!AR70="","",入力!AR70)</f>
        <v/>
      </c>
      <c r="AJ150" s="346" t="str">
        <f>IF(入力!AS70="","",入力!AS70)</f>
        <v/>
      </c>
      <c r="AK150" s="159" t="str">
        <f>IF(入力!AT70="","",入力!AT70)</f>
        <v/>
      </c>
      <c r="AL150" s="262" t="str">
        <f>IF(入力!AU70="",IF(入力!AV70="","",入力!AV70),IF(入力!AV70="",入力!AU70,IF(入力!AU70&gt;入力!AV70,入力!AU70,入力!AV70)))</f>
        <v/>
      </c>
      <c r="AM150" s="347" t="str">
        <f>IF(入力!AW70="",IF(入力!AX70="","",入力!AX70),IF(入力!AX70="",入力!AW70,IF(入力!AW70&gt;入力!AX70,入力!AW70,入力!AX70)))</f>
        <v/>
      </c>
      <c r="AN150" s="204" t="str">
        <f>IF(入力!K70="","", IF(入力!AC70="","", IF(入力!Z70="","", K150/243*((X150-243)+(V150-243)))))</f>
        <v/>
      </c>
    </row>
    <row r="151" spans="1:40">
      <c r="A151" s="95">
        <f>IF(入力!A71="","",入力!A71)</f>
        <v>58</v>
      </c>
      <c r="B151" s="189" t="str">
        <f>IF(入力!B71="","",入力!B71)</f>
        <v/>
      </c>
      <c r="C151" s="189" t="str">
        <f>IF(入力!C71="","",入力!C71)</f>
        <v/>
      </c>
      <c r="D151" s="252" t="str">
        <f>IF(入力!D71="","",入力!D71)</f>
        <v/>
      </c>
      <c r="E151" s="400" t="str">
        <f>IF(入力!E71="", IF(D151="","",DATEDIF(D151,入力!$C$3,"Y")),入力!E71)</f>
        <v/>
      </c>
      <c r="F151" s="345" t="str">
        <f>IF(入力!F71="","",入力!F71)</f>
        <v/>
      </c>
      <c r="G151" s="189" t="str">
        <f>IF(入力!G71="","",入力!G71)</f>
        <v/>
      </c>
      <c r="H151" s="189" t="str">
        <f>IF(入力!H71="","",入力!H71)</f>
        <v/>
      </c>
      <c r="I151" s="345" t="str">
        <f>IF(入力!I71="","",入力!I71)</f>
        <v/>
      </c>
      <c r="J151" s="159" t="str">
        <f>IF(入力!J71="","",入力!J71)</f>
        <v/>
      </c>
      <c r="K151" s="161" t="str">
        <f>IF(入力!K71="","",入力!K71)</f>
        <v/>
      </c>
      <c r="L151" s="79" t="str">
        <f>IF(入力!L71="","",入力!L71)</f>
        <v/>
      </c>
      <c r="M151" s="214" t="str">
        <f>IF(OR(入力!M71="",入力!N71=""),"",((4.57/(1.0868-0.00133*(入力!M71+入力!N71))-4.142)*100))</f>
        <v/>
      </c>
      <c r="N151" s="79" t="str">
        <f>IF(OR(入力!L71="",入力!M71="",入力!N71=""),"",(入力!L71-(入力!L71*(4.57/(1.0868-0.00133*(入力!M71+入力!N71))-4.142)*100)/100))</f>
        <v/>
      </c>
      <c r="O151" s="79" t="str">
        <f>IF(入力!P71="", IF(入力!K71="","",入力!L71/POWER(入力!K71/100,2)),入力!P71)</f>
        <v/>
      </c>
      <c r="P151" s="79" t="str">
        <f>IF(入力!Q71="","",入力!Q71)</f>
        <v/>
      </c>
      <c r="Q151" s="194" t="str">
        <f>IF(入力!R71="","",入力!R71)</f>
        <v/>
      </c>
      <c r="R151" s="256" t="str">
        <f xml:space="preserve"> IF(入力!S71="",IF(入力!T71="","",入力!T71),IF(入力!T71="",入力!S71,IF(入力!S71&gt;入力!T71,入力!T71,入力!S71)))</f>
        <v/>
      </c>
      <c r="S151" s="481" t="str">
        <f>IF(入力!U71="",IF(入力!V71="","",入力!V71),IF(入力!V71="",入力!U71,IF(入力!U71&gt;入力!V71,入力!V71,入力!U71)))</f>
        <v/>
      </c>
      <c r="T151" s="250" t="str">
        <f>IF(入力!W71="",IF(入力!X71="","",入力!X71),IF(入力!X71="",入力!W71,IF(入力!W71&gt;入力!X71,入力!W71,入力!X71)))</f>
        <v/>
      </c>
      <c r="U151" s="258" t="str">
        <f>IF(入力!Y71="", IF(入力!W71="",IF(入力!X71="","",入力!X71-入力!Q71),IF(入力!X71="",入力!W71-入力!Q71,IF(入力!W71&gt;入力!X71,入力!W71-入力!Q71,入力!X71-入力!Q71))),入力!Y71)</f>
        <v/>
      </c>
      <c r="V151" s="258" t="str">
        <f>IF(入力!Z71="",IF(入力!AA71="","",入力!AA71),IF(入力!AA71="",入力!Z71,IF(入力!Z71&gt;入力!AA71,入力!Z71,入力!AA71)))</f>
        <v/>
      </c>
      <c r="W151" s="258" t="str">
        <f>IF(入力!AB71="", IF(入力!Z71="",IF(入力!AA71="","",入力!AA71-入力!Q71),IF(入力!AA71="",入力!Z71-入力!Q71,IF(入力!Z71&gt;入力!AA71,入力!Z71-入力!Q71,入力!AA71-入力!Q71))),入力!AB71)</f>
        <v/>
      </c>
      <c r="X151" s="258" t="str">
        <f>IF(入力!AC71="",IF(入力!AD71="","",入力!AD71),IF(入力!AD71="",入力!AC71,IF(入力!AC71&gt;入力!AD71,入力!AC71,入力!AD71)))</f>
        <v/>
      </c>
      <c r="Y151" s="258" t="str">
        <f>IF(入力!AE71="", IF(入力!AC71="",IF(入力!AD71="","",入力!AD71-入力!Q71),IF(入力!AD71="",入力!AC71-入力!Q71,IF(入力!AC71&gt;入力!AD71,入力!AC71-入力!Q71,入力!AD71-入力!Q71))),入力!AE71)</f>
        <v/>
      </c>
      <c r="Z151" s="258" t="str">
        <f>IF(入力!AF71="",IF(入力!AG71="","",入力!AG71),IF(入力!AG71="",入力!AF71,IF(入力!AF71&gt;入力!AG71,入力!AF71,入力!AG71)))</f>
        <v/>
      </c>
      <c r="AA151" s="258" t="str">
        <f>IF(入力!AH71="", IF(入力!AF71="",IF(入力!AG71="","",入力!AG71-入力!Q71),IF(入力!AG71="",入力!AF71-入力!Q71,IF(入力!AF71&gt;入力!AG71,入力!AF71-入力!Q71,入力!AG71-入力!Q71))),入力!AH71)</f>
        <v/>
      </c>
      <c r="AB151" s="126" t="str">
        <f>IF(入力!AI71="",IF(入力!AJ71="","",入力!AJ71),IF(入力!AJ71="",入力!AI71,IF(入力!AI71&gt;入力!AJ71,入力!AI71,入力!AJ71)))</f>
        <v/>
      </c>
      <c r="AC151" s="256" t="str">
        <f>IF(入力!AK71="",IF(入力!AL71="","",入力!AL71),IF(入力!AL71="",入力!AK71,IF(入力!AK71&gt;入力!AL71,入力!AK71,入力!AL71)))</f>
        <v/>
      </c>
      <c r="AD151" s="255" t="str">
        <f>IF(入力!AM71="","",入力!AM71)</f>
        <v/>
      </c>
      <c r="AE151" s="159" t="str">
        <f>IF(入力!AN71="","",入力!AN71)</f>
        <v/>
      </c>
      <c r="AF151" s="255" t="str">
        <f>IF(入力!AO71="","",入力!AO71)</f>
        <v/>
      </c>
      <c r="AG151" s="164" t="str">
        <f>IF(入力!AP71="","",入力!AP71)</f>
        <v/>
      </c>
      <c r="AH151" s="158" t="str">
        <f>IF(入力!AQ71="","",入力!AQ71)</f>
        <v/>
      </c>
      <c r="AI151" s="80" t="str">
        <f>IF(入力!AR71="","",入力!AR71)</f>
        <v/>
      </c>
      <c r="AJ151" s="346" t="str">
        <f>IF(入力!AS71="","",入力!AS71)</f>
        <v/>
      </c>
      <c r="AK151" s="159" t="str">
        <f>IF(入力!AT71="","",入力!AT71)</f>
        <v/>
      </c>
      <c r="AL151" s="262" t="str">
        <f>IF(入力!AU71="",IF(入力!AV71="","",入力!AV71),IF(入力!AV71="",入力!AU71,IF(入力!AU71&gt;入力!AV71,入力!AU71,入力!AV71)))</f>
        <v/>
      </c>
      <c r="AM151" s="347" t="str">
        <f>IF(入力!AW71="",IF(入力!AX71="","",入力!AX71),IF(入力!AX71="",入力!AW71,IF(入力!AW71&gt;入力!AX71,入力!AW71,入力!AX71)))</f>
        <v/>
      </c>
      <c r="AN151" s="204" t="str">
        <f>IF(入力!K71="","", IF(入力!AC71="","", IF(入力!Z71="","", K151/243*((X151-243)+(V151-243)))))</f>
        <v/>
      </c>
    </row>
    <row r="152" spans="1:40">
      <c r="A152" s="95">
        <f>IF(入力!A72="","",入力!A72)</f>
        <v>59</v>
      </c>
      <c r="B152" s="189" t="str">
        <f>IF(入力!B72="","",入力!B72)</f>
        <v/>
      </c>
      <c r="C152" s="189" t="str">
        <f>IF(入力!C72="","",入力!C72)</f>
        <v/>
      </c>
      <c r="D152" s="252" t="str">
        <f>IF(入力!D72="","",入力!D72)</f>
        <v/>
      </c>
      <c r="E152" s="400" t="str">
        <f>IF(入力!E72="", IF(D152="","",DATEDIF(D152,入力!$C$3,"Y")),入力!E72)</f>
        <v/>
      </c>
      <c r="F152" s="345" t="str">
        <f>IF(入力!F72="","",入力!F72)</f>
        <v/>
      </c>
      <c r="G152" s="189" t="str">
        <f>IF(入力!G72="","",入力!G72)</f>
        <v/>
      </c>
      <c r="H152" s="189" t="str">
        <f>IF(入力!H72="","",入力!H72)</f>
        <v/>
      </c>
      <c r="I152" s="345" t="str">
        <f>IF(入力!I72="","",入力!I72)</f>
        <v/>
      </c>
      <c r="J152" s="159" t="str">
        <f>IF(入力!J72="","",入力!J72)</f>
        <v/>
      </c>
      <c r="K152" s="161" t="str">
        <f>IF(入力!K72="","",入力!K72)</f>
        <v/>
      </c>
      <c r="L152" s="79" t="str">
        <f>IF(入力!L72="","",入力!L72)</f>
        <v/>
      </c>
      <c r="M152" s="214" t="str">
        <f>IF(OR(入力!M72="",入力!N72=""),"",((4.57/(1.0868-0.00133*(入力!M72+入力!N72))-4.142)*100))</f>
        <v/>
      </c>
      <c r="N152" s="79" t="str">
        <f>IF(OR(入力!L72="",入力!M72="",入力!N72=""),"",(入力!L72-(入力!L72*(4.57/(1.0868-0.00133*(入力!M72+入力!N72))-4.142)*100)/100))</f>
        <v/>
      </c>
      <c r="O152" s="79" t="str">
        <f>IF(入力!P72="", IF(入力!K72="","",入力!L72/POWER(入力!K72/100,2)),入力!P72)</f>
        <v/>
      </c>
      <c r="P152" s="79" t="str">
        <f>IF(入力!Q72="","",入力!Q72)</f>
        <v/>
      </c>
      <c r="Q152" s="194" t="str">
        <f>IF(入力!R72="","",入力!R72)</f>
        <v/>
      </c>
      <c r="R152" s="256" t="str">
        <f xml:space="preserve"> IF(入力!S72="",IF(入力!T72="","",入力!T72),IF(入力!T72="",入力!S72,IF(入力!S72&gt;入力!T72,入力!T72,入力!S72)))</f>
        <v/>
      </c>
      <c r="S152" s="481" t="str">
        <f>IF(入力!U72="",IF(入力!V72="","",入力!V72),IF(入力!V72="",入力!U72,IF(入力!U72&gt;入力!V72,入力!V72,入力!U72)))</f>
        <v/>
      </c>
      <c r="T152" s="250" t="str">
        <f>IF(入力!W72="",IF(入力!X72="","",入力!X72),IF(入力!X72="",入力!W72,IF(入力!W72&gt;入力!X72,入力!W72,入力!X72)))</f>
        <v/>
      </c>
      <c r="U152" s="258" t="str">
        <f>IF(入力!Y72="", IF(入力!W72="",IF(入力!X72="","",入力!X72-入力!Q72),IF(入力!X72="",入力!W72-入力!Q72,IF(入力!W72&gt;入力!X72,入力!W72-入力!Q72,入力!X72-入力!Q72))),入力!Y72)</f>
        <v/>
      </c>
      <c r="V152" s="258" t="str">
        <f>IF(入力!Z72="",IF(入力!AA72="","",入力!AA72),IF(入力!AA72="",入力!Z72,IF(入力!Z72&gt;入力!AA72,入力!Z72,入力!AA72)))</f>
        <v/>
      </c>
      <c r="W152" s="258" t="str">
        <f>IF(入力!AB72="", IF(入力!Z72="",IF(入力!AA72="","",入力!AA72-入力!Q72),IF(入力!AA72="",入力!Z72-入力!Q72,IF(入力!Z72&gt;入力!AA72,入力!Z72-入力!Q72,入力!AA72-入力!Q72))),入力!AB72)</f>
        <v/>
      </c>
      <c r="X152" s="258" t="str">
        <f>IF(入力!AC72="",IF(入力!AD72="","",入力!AD72),IF(入力!AD72="",入力!AC72,IF(入力!AC72&gt;入力!AD72,入力!AC72,入力!AD72)))</f>
        <v/>
      </c>
      <c r="Y152" s="258" t="str">
        <f>IF(入力!AE72="", IF(入力!AC72="",IF(入力!AD72="","",入力!AD72-入力!Q72),IF(入力!AD72="",入力!AC72-入力!Q72,IF(入力!AC72&gt;入力!AD72,入力!AC72-入力!Q72,入力!AD72-入力!Q72))),入力!AE72)</f>
        <v/>
      </c>
      <c r="Z152" s="258" t="str">
        <f>IF(入力!AF72="",IF(入力!AG72="","",入力!AG72),IF(入力!AG72="",入力!AF72,IF(入力!AF72&gt;入力!AG72,入力!AF72,入力!AG72)))</f>
        <v/>
      </c>
      <c r="AA152" s="258" t="str">
        <f>IF(入力!AH72="", IF(入力!AF72="",IF(入力!AG72="","",入力!AG72-入力!Q72),IF(入力!AG72="",入力!AF72-入力!Q72,IF(入力!AF72&gt;入力!AG72,入力!AF72-入力!Q72,入力!AG72-入力!Q72))),入力!AH72)</f>
        <v/>
      </c>
      <c r="AB152" s="126" t="str">
        <f>IF(入力!AI72="",IF(入力!AJ72="","",入力!AJ72),IF(入力!AJ72="",入力!AI72,IF(入力!AI72&gt;入力!AJ72,入力!AI72,入力!AJ72)))</f>
        <v/>
      </c>
      <c r="AC152" s="256" t="str">
        <f>IF(入力!AK72="",IF(入力!AL72="","",入力!AL72),IF(入力!AL72="",入力!AK72,IF(入力!AK72&gt;入力!AL72,入力!AK72,入力!AL72)))</f>
        <v/>
      </c>
      <c r="AD152" s="255" t="str">
        <f>IF(入力!AM72="","",入力!AM72)</f>
        <v/>
      </c>
      <c r="AE152" s="159" t="str">
        <f>IF(入力!AN72="","",入力!AN72)</f>
        <v/>
      </c>
      <c r="AF152" s="255" t="str">
        <f>IF(入力!AO72="","",入力!AO72)</f>
        <v/>
      </c>
      <c r="AG152" s="164" t="str">
        <f>IF(入力!AP72="","",入力!AP72)</f>
        <v/>
      </c>
      <c r="AH152" s="158" t="str">
        <f>IF(入力!AQ72="","",入力!AQ72)</f>
        <v/>
      </c>
      <c r="AI152" s="80" t="str">
        <f>IF(入力!AR72="","",入力!AR72)</f>
        <v/>
      </c>
      <c r="AJ152" s="346" t="str">
        <f>IF(入力!AS72="","",入力!AS72)</f>
        <v/>
      </c>
      <c r="AK152" s="159" t="str">
        <f>IF(入力!AT72="","",入力!AT72)</f>
        <v/>
      </c>
      <c r="AL152" s="262" t="str">
        <f>IF(入力!AU72="",IF(入力!AV72="","",入力!AV72),IF(入力!AV72="",入力!AU72,IF(入力!AU72&gt;入力!AV72,入力!AU72,入力!AV72)))</f>
        <v/>
      </c>
      <c r="AM152" s="347" t="str">
        <f>IF(入力!AW72="",IF(入力!AX72="","",入力!AX72),IF(入力!AX72="",入力!AW72,IF(入力!AW72&gt;入力!AX72,入力!AW72,入力!AX72)))</f>
        <v/>
      </c>
      <c r="AN152" s="204" t="str">
        <f>IF(入力!K72="","", IF(入力!AC72="","", IF(入力!Z72="","", K152/243*((X152-243)+(V152-243)))))</f>
        <v/>
      </c>
    </row>
    <row r="153" spans="1:40" ht="14.25" thickBot="1">
      <c r="A153" s="188">
        <f>IF(入力!A73="","",入力!A73)</f>
        <v>60</v>
      </c>
      <c r="B153" s="223" t="str">
        <f>IF(入力!B73="","",入力!B73)</f>
        <v/>
      </c>
      <c r="C153" s="223" t="str">
        <f>IF(入力!C73="","",入力!C73)</f>
        <v/>
      </c>
      <c r="D153" s="253" t="str">
        <f>IF(入力!D73="","",入力!D73)</f>
        <v/>
      </c>
      <c r="E153" s="98" t="str">
        <f>IF(入力!E73="", IF(D153="","",DATEDIF(D153,入力!$C$3,"Y")),入力!E73)</f>
        <v/>
      </c>
      <c r="F153" s="98" t="str">
        <f>IF(入力!F73="","",入力!F73)</f>
        <v/>
      </c>
      <c r="G153" s="223" t="str">
        <f>IF(入力!G73="","",入力!G73)</f>
        <v/>
      </c>
      <c r="H153" s="189" t="str">
        <f>IF(入力!H73="","",入力!H73)</f>
        <v/>
      </c>
      <c r="I153" s="245" t="str">
        <f>IF(入力!I73="","",入力!I73)</f>
        <v/>
      </c>
      <c r="J153" s="358" t="str">
        <f>IF(入力!J73="","",入力!J73)</f>
        <v/>
      </c>
      <c r="K153" s="233" t="str">
        <f>IF(入力!K73="","",入力!K73)</f>
        <v/>
      </c>
      <c r="L153" s="234" t="str">
        <f>IF(入力!L73="","",入力!L73)</f>
        <v/>
      </c>
      <c r="M153" s="214" t="str">
        <f>IF(OR(入力!M73="",入力!N73=""),"",((4.57/(1.0868-0.00133*(入力!M73+入力!N73))-4.142)*100))</f>
        <v/>
      </c>
      <c r="N153" s="79" t="str">
        <f>IF(OR(入力!L73="",入力!M73="",入力!N73=""),"",(入力!L73-(入力!L73*(4.57/(1.0868-0.00133*(入力!M73+入力!N73))-4.142)*100)/100))</f>
        <v/>
      </c>
      <c r="O153" s="234" t="str">
        <f>IF(入力!P73="", IF(入力!K73="","",入力!L73/POWER(入力!K73/100,2)),入力!P73)</f>
        <v/>
      </c>
      <c r="P153" s="234" t="str">
        <f>IF(入力!Q73="","",入力!Q73)</f>
        <v/>
      </c>
      <c r="Q153" s="235" t="str">
        <f>IF(入力!R73="","",入力!R73)</f>
        <v/>
      </c>
      <c r="R153" s="259" t="str">
        <f xml:space="preserve"> IF(入力!S73="",IF(入力!T73="","",入力!T73),IF(入力!T73="",入力!S73,IF(入力!S73&gt;入力!T73,入力!T73,入力!S73)))</f>
        <v/>
      </c>
      <c r="S153" s="482" t="str">
        <f>IF(入力!U73="",IF(入力!V73="","",入力!V73),IF(入力!V73="",入力!U73,IF(入力!U73&gt;入力!V73,入力!V73,入力!U73)))</f>
        <v/>
      </c>
      <c r="T153" s="260" t="str">
        <f>IF(入力!W73="",IF(入力!X73="","",入力!X73),IF(入力!X73="",入力!W73,IF(入力!W73&gt;入力!X73,入力!W73,入力!X73)))</f>
        <v/>
      </c>
      <c r="U153" s="244" t="str">
        <f>IF(入力!Y73="", IF(入力!W73="",IF(入力!X73="","",入力!X73-入力!Q73),IF(入力!X73="",入力!W73-入力!Q73,IF(入力!W73&gt;入力!X73,入力!W73-入力!Q73,入力!X73-入力!Q73))),入力!Y73)</f>
        <v/>
      </c>
      <c r="V153" s="244" t="str">
        <f>IF(入力!Z73="",IF(入力!AA73="","",入力!AA73),IF(入力!AA73="",入力!Z73,IF(入力!Z73&gt;入力!AA73,入力!Z73,入力!AA73)))</f>
        <v/>
      </c>
      <c r="W153" s="244" t="str">
        <f>IF(入力!AB73="", IF(入力!Z73="",IF(入力!AA73="","",入力!AA73-入力!Q73),IF(入力!AA73="",入力!Z73-入力!Q73,IF(入力!Z73&gt;入力!AA73,入力!Z73-入力!Q73,入力!AA73-入力!Q73))),入力!AB73)</f>
        <v/>
      </c>
      <c r="X153" s="244" t="str">
        <f>IF(入力!AC73="",IF(入力!AD73="","",入力!AD73),IF(入力!AD73="",入力!AC73,IF(入力!AC73&gt;入力!AD73,入力!AC73,入力!AD73)))</f>
        <v/>
      </c>
      <c r="Y153" s="244" t="str">
        <f>IF(入力!AE73="", IF(入力!AC73="",IF(入力!AD73="","",入力!AD73-入力!Q73),IF(入力!AD73="",入力!AC73-入力!Q73,IF(入力!AC73&gt;入力!AD73,入力!AC73-入力!Q73,入力!AD73-入力!Q73))),入力!AE73)</f>
        <v/>
      </c>
      <c r="Z153" s="244" t="str">
        <f>IF(入力!AF73="",IF(入力!AG73="","",入力!AG73),IF(入力!AG73="",入力!AF73,IF(入力!AF73&gt;入力!AG73,入力!AF73,入力!AG73)))</f>
        <v/>
      </c>
      <c r="AA153" s="244" t="str">
        <f>IF(入力!AH73="", IF(入力!AF73="",IF(入力!AG73="","",入力!AG73-入力!Q73),IF(入力!AG73="",入力!AF73-入力!Q73,IF(入力!AF73&gt;入力!AG73,入力!AF73-入力!Q73,入力!AG73-入力!Q73))),入力!AH73)</f>
        <v/>
      </c>
      <c r="AB153" s="246" t="str">
        <f>IF(入力!AI73="",IF(入力!AJ73="","",入力!AJ73),IF(入力!AJ73="",入力!AI73,IF(入力!AI73&gt;入力!AJ73,入力!AI73,入力!AJ73)))</f>
        <v/>
      </c>
      <c r="AC153" s="259" t="str">
        <f>IF(入力!AK73="",IF(入力!AL73="","",入力!AL73),IF(入力!AL73="",入力!AK73,IF(入力!AK73&gt;入力!AL73,入力!AK73,入力!AL73)))</f>
        <v/>
      </c>
      <c r="AD153" s="359" t="str">
        <f>IF(入力!AM73="","",入力!AM73)</f>
        <v/>
      </c>
      <c r="AE153" s="358" t="str">
        <f>IF(入力!AN73="","",入力!AN73)</f>
        <v/>
      </c>
      <c r="AF153" s="359" t="str">
        <f>IF(入力!AO73="","",入力!AO73)</f>
        <v/>
      </c>
      <c r="AG153" s="236" t="str">
        <f>IF(入力!AP73="","",入力!AP73)</f>
        <v/>
      </c>
      <c r="AH153" s="490" t="str">
        <f>IF(入力!AQ73="","",入力!AQ73)</f>
        <v/>
      </c>
      <c r="AI153" s="360" t="str">
        <f>IF(入力!AR73="","",入力!AR73)</f>
        <v/>
      </c>
      <c r="AJ153" s="266" t="str">
        <f>IF(入力!AS73="","",入力!AS73)</f>
        <v/>
      </c>
      <c r="AK153" s="358" t="str">
        <f>IF(入力!AT73="","",入力!AT73)</f>
        <v/>
      </c>
      <c r="AL153" s="266" t="str">
        <f>IF(入力!AU73="",IF(入力!AV73="","",入力!AV73),IF(入力!AV73="",入力!AU73,IF(入力!AU73&gt;入力!AV73,入力!AU73,入力!AV73)))</f>
        <v/>
      </c>
      <c r="AM153" s="361" t="str">
        <f>IF(入力!AW73="",IF(入力!AX73="","",入力!AX73),IF(入力!AX73="",入力!AW73,IF(入力!AW73&gt;入力!AX73,入力!AW73,入力!AX73)))</f>
        <v/>
      </c>
      <c r="AN153" s="406" t="str">
        <f>IF(入力!K73="","", IF(入力!AC73="","", IF(入力!Z73="","", K153/243*((X153-243)+(V153-243)))))</f>
        <v/>
      </c>
    </row>
    <row r="154" spans="1:40" ht="14.25" thickTop="1">
      <c r="A154" s="203"/>
      <c r="B154" s="203"/>
      <c r="C154" s="203"/>
      <c r="D154" s="203"/>
      <c r="E154" s="203"/>
      <c r="F154" s="203"/>
      <c r="G154" s="203"/>
      <c r="H154" s="254"/>
      <c r="I154" s="602" t="s">
        <v>149</v>
      </c>
      <c r="J154" s="698"/>
      <c r="K154" s="432" t="str">
        <f>IF(COUNTBLANK(K94:K153)=60,"",AVERAGE(K94:K153))</f>
        <v/>
      </c>
      <c r="L154" s="435" t="str">
        <f t="shared" ref="L154:P154" si="10">IF(COUNTBLANK(L94:L153)=60,"",AVERAGE(L94:L153))</f>
        <v/>
      </c>
      <c r="M154" s="435" t="str">
        <f t="shared" si="10"/>
        <v/>
      </c>
      <c r="N154" s="435" t="str">
        <f t="shared" si="10"/>
        <v/>
      </c>
      <c r="O154" s="435" t="str">
        <f t="shared" si="10"/>
        <v/>
      </c>
      <c r="P154" s="435" t="str">
        <f t="shared" si="10"/>
        <v/>
      </c>
      <c r="Q154" s="429" t="str">
        <f t="shared" ref="Q154" si="11">IF(COUNTBLANK(Q94:Q153)=60,"",AVERAGE(Q94:Q153))</f>
        <v/>
      </c>
      <c r="R154" s="232" t="str">
        <f t="shared" ref="R154" si="12">IF(COUNTBLANK(R94:R153)=60,"",AVERAGE(R94:R153))</f>
        <v/>
      </c>
      <c r="S154" s="432" t="str">
        <f t="shared" ref="S154" si="13">IF(COUNTBLANK(S94:S153)=60,"",AVERAGE(S94:S153))</f>
        <v/>
      </c>
      <c r="T154" s="432" t="str">
        <f t="shared" ref="T154" si="14">IF(COUNTBLANK(T94:T153)=60,"",AVERAGE(T94:T153))</f>
        <v/>
      </c>
      <c r="U154" s="435" t="str">
        <f t="shared" ref="U154" si="15">IF(COUNTBLANK(U94:U153)=60,"",AVERAGE(U94:U153))</f>
        <v/>
      </c>
      <c r="V154" s="435" t="str">
        <f t="shared" ref="V154" si="16">IF(COUNTBLANK(V94:V153)=60,"",AVERAGE(V94:V153))</f>
        <v/>
      </c>
      <c r="W154" s="435" t="str">
        <f t="shared" ref="W154" si="17">IF(COUNTBLANK(W94:W153)=60,"",AVERAGE(W94:W153))</f>
        <v/>
      </c>
      <c r="X154" s="435" t="str">
        <f t="shared" ref="X154:Y154" si="18">IF(COUNTBLANK(X94:X153)=60,"",AVERAGE(X94:X153))</f>
        <v/>
      </c>
      <c r="Y154" s="435" t="str">
        <f t="shared" si="18"/>
        <v/>
      </c>
      <c r="Z154" s="435" t="str">
        <f t="shared" ref="Z154" si="19">IF(COUNTBLANK(Z94:Z153)=60,"",AVERAGE(Z94:Z153))</f>
        <v/>
      </c>
      <c r="AA154" s="435" t="str">
        <f t="shared" ref="AA154" si="20">IF(COUNTBLANK(AA94:AA153)=60,"",AVERAGE(AA94:AA153))</f>
        <v/>
      </c>
      <c r="AB154" s="452" t="str">
        <f t="shared" ref="AB154" si="21">IF(COUNTBLANK(AB94:AB153)=60,"",AVERAGE(AB94:AB153))</f>
        <v/>
      </c>
      <c r="AC154" s="508" t="str">
        <f t="shared" ref="AC154" si="22">IF(COUNTBLANK(AC94:AC153)=60,"",AVERAGE(AC94:AC153))</f>
        <v/>
      </c>
      <c r="AD154" s="447" t="str">
        <f t="shared" ref="AD154" si="23">IF(COUNTBLANK(AD94:AD153)=60,"",AVERAGE(AD94:AD153))</f>
        <v/>
      </c>
      <c r="AE154" s="452" t="str">
        <f t="shared" ref="AE154" si="24">IF(COUNTBLANK(AE94:AE153)=60,"",AVERAGE(AE94:AE153))</f>
        <v/>
      </c>
      <c r="AF154" s="447" t="str">
        <f>IF(COUNTBLANK(AF94:AF153)=60,"",AVERAGE(AF94:AF153))</f>
        <v/>
      </c>
      <c r="AG154" s="452" t="str">
        <f t="shared" ref="AG154" si="25">IF(COUNTBLANK(AG94:AG153)=60,"",AVERAGE(AG94:AG153))</f>
        <v/>
      </c>
      <c r="AH154" s="447" t="str">
        <f t="shared" ref="AH154" si="26">IF(COUNTBLANK(AH94:AH153)=60,"",AVERAGE(AH94:AH153))</f>
        <v/>
      </c>
      <c r="AI154" s="429" t="str">
        <f t="shared" ref="AI154" si="27">IF(COUNTBLANK(AI94:AI153)=60,"",AVERAGE(AI94:AI153))</f>
        <v/>
      </c>
      <c r="AJ154" s="432" t="str">
        <f t="shared" ref="AJ154" si="28">IF(COUNTBLANK(AJ94:AJ153)=60,"",AVERAGE(AJ94:AJ153))</f>
        <v/>
      </c>
      <c r="AK154" s="429" t="str">
        <f t="shared" ref="AK154" si="29">IF(COUNTBLANK(AK94:AK153)=60,"",AVERAGE(AK94:AK153))</f>
        <v/>
      </c>
      <c r="AL154" s="432" t="str">
        <f t="shared" ref="AL154" si="30">IF(COUNTBLANK(AL94:AL153)=60,"",AVERAGE(AL94:AL153))</f>
        <v/>
      </c>
      <c r="AM154" s="452" t="str">
        <f t="shared" ref="AM154" si="31">IF(COUNTBLANK(AM94:AM153)=60,"",AVERAGE(AM94:AM153))</f>
        <v/>
      </c>
      <c r="AN154" s="405" t="str">
        <f t="shared" ref="AN154" si="32">IF(COUNTBLANK(AN94:AN153)=60,"",AVERAGE(AN94:AN153))</f>
        <v/>
      </c>
    </row>
    <row r="155" spans="1:40">
      <c r="A155" s="203"/>
      <c r="B155" s="203"/>
      <c r="C155" s="203"/>
      <c r="D155" s="203"/>
      <c r="E155" s="203"/>
      <c r="F155" s="203"/>
      <c r="G155" s="203"/>
      <c r="H155" s="203"/>
      <c r="I155" s="604" t="s">
        <v>150</v>
      </c>
      <c r="J155" s="605"/>
      <c r="K155" s="433" t="str">
        <f>IF(COUNTBLANK(K94:K153)=60,"",IF(COUNTBLANK(K94:K153)=59,"",STDEV(K94:K153)))</f>
        <v/>
      </c>
      <c r="L155" s="436" t="str">
        <f t="shared" ref="L155:AN155" si="33">IF(COUNTBLANK(L94:L153)=60,"",IF(COUNTBLANK(L94:L153)=59,"",STDEV(L94:L153)))</f>
        <v/>
      </c>
      <c r="M155" s="436" t="str">
        <f t="shared" si="33"/>
        <v/>
      </c>
      <c r="N155" s="436" t="str">
        <f t="shared" si="33"/>
        <v/>
      </c>
      <c r="O155" s="436" t="str">
        <f t="shared" si="33"/>
        <v/>
      </c>
      <c r="P155" s="436" t="str">
        <f t="shared" si="33"/>
        <v/>
      </c>
      <c r="Q155" s="430" t="str">
        <f t="shared" si="33"/>
        <v/>
      </c>
      <c r="R155" s="228" t="str">
        <f t="shared" si="33"/>
        <v/>
      </c>
      <c r="S155" s="433" t="str">
        <f t="shared" si="33"/>
        <v/>
      </c>
      <c r="T155" s="433" t="str">
        <f t="shared" si="33"/>
        <v/>
      </c>
      <c r="U155" s="436" t="str">
        <f t="shared" si="33"/>
        <v/>
      </c>
      <c r="V155" s="436" t="str">
        <f t="shared" si="33"/>
        <v/>
      </c>
      <c r="W155" s="436" t="str">
        <f t="shared" si="33"/>
        <v/>
      </c>
      <c r="X155" s="436" t="str">
        <f t="shared" si="33"/>
        <v/>
      </c>
      <c r="Y155" s="436" t="str">
        <f t="shared" si="33"/>
        <v/>
      </c>
      <c r="Z155" s="436" t="str">
        <f t="shared" si="33"/>
        <v/>
      </c>
      <c r="AA155" s="436" t="str">
        <f t="shared" si="33"/>
        <v/>
      </c>
      <c r="AB155" s="430" t="str">
        <f t="shared" si="33"/>
        <v/>
      </c>
      <c r="AC155" s="228" t="str">
        <f>IF(COUNTBLANK(AC94:AC153)=60,"",IF(COUNTBLANK(AC94:AC153)=59,"",STDEV(AC94:AC153)))</f>
        <v/>
      </c>
      <c r="AD155" s="448" t="str">
        <f t="shared" si="33"/>
        <v/>
      </c>
      <c r="AE155" s="495" t="str">
        <f t="shared" si="33"/>
        <v/>
      </c>
      <c r="AF155" s="448" t="str">
        <f t="shared" si="33"/>
        <v/>
      </c>
      <c r="AG155" s="495" t="str">
        <f t="shared" si="33"/>
        <v/>
      </c>
      <c r="AH155" s="448" t="str">
        <f t="shared" si="33"/>
        <v/>
      </c>
      <c r="AI155" s="430" t="str">
        <f t="shared" si="33"/>
        <v/>
      </c>
      <c r="AJ155" s="433" t="str">
        <f t="shared" si="33"/>
        <v/>
      </c>
      <c r="AK155" s="430" t="str">
        <f t="shared" si="33"/>
        <v/>
      </c>
      <c r="AL155" s="433" t="str">
        <f t="shared" si="33"/>
        <v/>
      </c>
      <c r="AM155" s="430" t="str">
        <f t="shared" si="33"/>
        <v/>
      </c>
      <c r="AN155" s="229" t="str">
        <f t="shared" si="33"/>
        <v/>
      </c>
    </row>
    <row r="156" spans="1:40">
      <c r="A156" s="203"/>
      <c r="B156" s="203"/>
      <c r="C156" s="203"/>
      <c r="D156" s="203"/>
      <c r="E156" s="203"/>
      <c r="F156" s="203"/>
      <c r="G156" s="203"/>
      <c r="H156" s="203"/>
      <c r="I156" s="604" t="s">
        <v>151</v>
      </c>
      <c r="J156" s="605"/>
      <c r="K156" s="433" t="str">
        <f>IF(COUNTBLANK(K94:K153)=60,"",MAX(K94:K153))</f>
        <v/>
      </c>
      <c r="L156" s="436" t="str">
        <f>IF(COUNTBLANK(L94:L153)=60,"",MIN(L94:L153))</f>
        <v/>
      </c>
      <c r="M156" s="436" t="str">
        <f t="shared" ref="M156:O156" si="34">IF(COUNTBLANK(M94:M153)=60,"",MIN(M94:M153))</f>
        <v/>
      </c>
      <c r="N156" s="436" t="str">
        <f t="shared" si="34"/>
        <v/>
      </c>
      <c r="O156" s="436" t="str">
        <f t="shared" si="34"/>
        <v/>
      </c>
      <c r="P156" s="436" t="str">
        <f>IF(COUNTBLANK(P94:P153)=60,"",MAX(P94:P153))</f>
        <v/>
      </c>
      <c r="Q156" s="430" t="str">
        <f>IF(COUNTBLANK(Q94:Q153)=60,"",MAX(Q94:Q153))</f>
        <v/>
      </c>
      <c r="R156" s="228" t="str">
        <f>IF(COUNTBLANK(R94:R153)=60,"",MIN(R94:R153))</f>
        <v/>
      </c>
      <c r="S156" s="433" t="str">
        <f t="shared" ref="S156" si="35">IF(COUNTBLANK(S94:S153)=60,"",MIN(S94:S153))</f>
        <v/>
      </c>
      <c r="T156" s="433" t="str">
        <f>IF(COUNTBLANK(T94:T153)=60,"",MAX(T94:T153))</f>
        <v/>
      </c>
      <c r="U156" s="436" t="str">
        <f t="shared" ref="U156:AN156" si="36">IF(COUNTBLANK(U94:U153)=60,"",MAX(U94:U153))</f>
        <v/>
      </c>
      <c r="V156" s="436" t="str">
        <f t="shared" si="36"/>
        <v/>
      </c>
      <c r="W156" s="436" t="str">
        <f t="shared" si="36"/>
        <v/>
      </c>
      <c r="X156" s="436" t="str">
        <f t="shared" si="36"/>
        <v/>
      </c>
      <c r="Y156" s="436" t="str">
        <f t="shared" si="36"/>
        <v/>
      </c>
      <c r="Z156" s="436" t="str">
        <f t="shared" si="36"/>
        <v/>
      </c>
      <c r="AA156" s="436" t="str">
        <f t="shared" si="36"/>
        <v/>
      </c>
      <c r="AB156" s="430" t="str">
        <f t="shared" si="36"/>
        <v/>
      </c>
      <c r="AC156" s="228" t="str">
        <f t="shared" si="36"/>
        <v/>
      </c>
      <c r="AD156" s="448" t="str">
        <f t="shared" si="36"/>
        <v/>
      </c>
      <c r="AE156" s="495" t="str">
        <f t="shared" si="36"/>
        <v/>
      </c>
      <c r="AF156" s="448" t="str">
        <f t="shared" si="36"/>
        <v/>
      </c>
      <c r="AG156" s="495" t="str">
        <f t="shared" si="36"/>
        <v/>
      </c>
      <c r="AH156" s="448" t="str">
        <f t="shared" si="36"/>
        <v/>
      </c>
      <c r="AI156" s="430" t="str">
        <f t="shared" si="36"/>
        <v/>
      </c>
      <c r="AJ156" s="433" t="str">
        <f t="shared" si="36"/>
        <v/>
      </c>
      <c r="AK156" s="430" t="str">
        <f t="shared" si="36"/>
        <v/>
      </c>
      <c r="AL156" s="433" t="str">
        <f t="shared" si="36"/>
        <v/>
      </c>
      <c r="AM156" s="430" t="str">
        <f t="shared" si="36"/>
        <v/>
      </c>
      <c r="AN156" s="229" t="str">
        <f t="shared" si="36"/>
        <v/>
      </c>
    </row>
    <row r="157" spans="1:40">
      <c r="A157" s="203"/>
      <c r="B157" s="203"/>
      <c r="C157" s="203"/>
      <c r="D157" s="203"/>
      <c r="E157" s="203"/>
      <c r="F157" s="203"/>
      <c r="G157" s="203"/>
      <c r="H157" s="203"/>
      <c r="I157" s="604" t="s">
        <v>152</v>
      </c>
      <c r="J157" s="605"/>
      <c r="K157" s="442" t="str">
        <f>IF(COUNTBLANK(K94:K153)=60,"",MIN(K94:K153))</f>
        <v/>
      </c>
      <c r="L157" s="441" t="str">
        <f>IF(COUNTBLANK(L94:L153)=60,"",MAX(L94:L153))</f>
        <v/>
      </c>
      <c r="M157" s="441" t="str">
        <f t="shared" ref="M157:O157" si="37">IF(COUNTBLANK(M94:M153)=60,"",MAX(M94:M153))</f>
        <v/>
      </c>
      <c r="N157" s="441" t="str">
        <f t="shared" si="37"/>
        <v/>
      </c>
      <c r="O157" s="441" t="str">
        <f t="shared" si="37"/>
        <v/>
      </c>
      <c r="P157" s="441" t="str">
        <f>IF(COUNTBLANK(P94:P153)=60,"",MIN(P94:P153))</f>
        <v/>
      </c>
      <c r="Q157" s="438" t="str">
        <f>IF(COUNTBLANK(Q94:Q153)=60,"",MIN(Q94:Q153))</f>
        <v/>
      </c>
      <c r="R157" s="453" t="str">
        <f>IF(COUNTBLANK(R94:R153)=60,"",MAX(R94:R153))</f>
        <v/>
      </c>
      <c r="S157" s="442" t="str">
        <f t="shared" ref="S157" si="38">IF(COUNTBLANK(S94:S153)=60,"",MAX(S94:S153))</f>
        <v/>
      </c>
      <c r="T157" s="442" t="str">
        <f>IF(COUNTBLANK(T94:T153)=60,"",MIN(T94:T153))</f>
        <v/>
      </c>
      <c r="U157" s="441" t="str">
        <f t="shared" ref="U157:AN157" si="39">IF(COUNTBLANK(U94:U153)=60,"",MIN(U94:U153))</f>
        <v/>
      </c>
      <c r="V157" s="441" t="str">
        <f t="shared" si="39"/>
        <v/>
      </c>
      <c r="W157" s="441" t="str">
        <f t="shared" si="39"/>
        <v/>
      </c>
      <c r="X157" s="441" t="str">
        <f t="shared" si="39"/>
        <v/>
      </c>
      <c r="Y157" s="441" t="str">
        <f t="shared" si="39"/>
        <v/>
      </c>
      <c r="Z157" s="441" t="str">
        <f t="shared" si="39"/>
        <v/>
      </c>
      <c r="AA157" s="441" t="str">
        <f t="shared" si="39"/>
        <v/>
      </c>
      <c r="AB157" s="438" t="str">
        <f t="shared" si="39"/>
        <v/>
      </c>
      <c r="AC157" s="453" t="str">
        <f t="shared" si="39"/>
        <v/>
      </c>
      <c r="AD157" s="491" t="str">
        <f t="shared" si="39"/>
        <v/>
      </c>
      <c r="AE157" s="451" t="str">
        <f t="shared" si="39"/>
        <v/>
      </c>
      <c r="AF157" s="491" t="str">
        <f t="shared" si="39"/>
        <v/>
      </c>
      <c r="AG157" s="451" t="str">
        <f t="shared" si="39"/>
        <v/>
      </c>
      <c r="AH157" s="491" t="str">
        <f t="shared" si="39"/>
        <v/>
      </c>
      <c r="AI157" s="438" t="str">
        <f t="shared" si="39"/>
        <v/>
      </c>
      <c r="AJ157" s="442" t="str">
        <f t="shared" si="39"/>
        <v/>
      </c>
      <c r="AK157" s="438" t="str">
        <f t="shared" si="39"/>
        <v/>
      </c>
      <c r="AL157" s="442" t="str">
        <f t="shared" si="39"/>
        <v/>
      </c>
      <c r="AM157" s="438" t="str">
        <f t="shared" si="39"/>
        <v/>
      </c>
      <c r="AN157" s="428" t="str">
        <f t="shared" si="39"/>
        <v/>
      </c>
    </row>
    <row r="158" spans="1:40">
      <c r="A158" s="203"/>
      <c r="B158" s="203"/>
      <c r="C158" s="203"/>
      <c r="D158" s="203"/>
      <c r="E158" s="203"/>
      <c r="F158" s="203"/>
      <c r="G158" s="203"/>
      <c r="H158" s="203"/>
      <c r="I158" s="604" t="s">
        <v>153</v>
      </c>
      <c r="J158" s="605"/>
      <c r="K158" s="433" t="str">
        <f>IF(COUNTBLANK(K94:K153)=60,"",MEDIAN(K94:K153))</f>
        <v/>
      </c>
      <c r="L158" s="436" t="str">
        <f t="shared" ref="L158:AN158" si="40">IF(COUNTBLANK(L94:L153)=60,"",MEDIAN(L94:L153))</f>
        <v/>
      </c>
      <c r="M158" s="436" t="str">
        <f t="shared" si="40"/>
        <v/>
      </c>
      <c r="N158" s="436" t="str">
        <f t="shared" si="40"/>
        <v/>
      </c>
      <c r="O158" s="436" t="str">
        <f t="shared" si="40"/>
        <v/>
      </c>
      <c r="P158" s="436" t="str">
        <f t="shared" si="40"/>
        <v/>
      </c>
      <c r="Q158" s="430" t="str">
        <f t="shared" si="40"/>
        <v/>
      </c>
      <c r="R158" s="228" t="str">
        <f t="shared" si="40"/>
        <v/>
      </c>
      <c r="S158" s="433" t="str">
        <f t="shared" si="40"/>
        <v/>
      </c>
      <c r="T158" s="433" t="str">
        <f t="shared" si="40"/>
        <v/>
      </c>
      <c r="U158" s="436" t="str">
        <f t="shared" si="40"/>
        <v/>
      </c>
      <c r="V158" s="436" t="str">
        <f t="shared" si="40"/>
        <v/>
      </c>
      <c r="W158" s="436" t="str">
        <f t="shared" si="40"/>
        <v/>
      </c>
      <c r="X158" s="436" t="str">
        <f t="shared" si="40"/>
        <v/>
      </c>
      <c r="Y158" s="436" t="str">
        <f t="shared" si="40"/>
        <v/>
      </c>
      <c r="Z158" s="436" t="str">
        <f t="shared" si="40"/>
        <v/>
      </c>
      <c r="AA158" s="436" t="str">
        <f t="shared" si="40"/>
        <v/>
      </c>
      <c r="AB158" s="430" t="str">
        <f t="shared" si="40"/>
        <v/>
      </c>
      <c r="AC158" s="433" t="str">
        <f t="shared" si="40"/>
        <v/>
      </c>
      <c r="AD158" s="433" t="str">
        <f t="shared" si="40"/>
        <v/>
      </c>
      <c r="AE158" s="495" t="str">
        <f t="shared" si="40"/>
        <v/>
      </c>
      <c r="AF158" s="448" t="str">
        <f t="shared" si="40"/>
        <v/>
      </c>
      <c r="AG158" s="495" t="str">
        <f t="shared" si="40"/>
        <v/>
      </c>
      <c r="AH158" s="448" t="str">
        <f t="shared" si="40"/>
        <v/>
      </c>
      <c r="AI158" s="430" t="str">
        <f t="shared" si="40"/>
        <v/>
      </c>
      <c r="AJ158" s="433" t="str">
        <f t="shared" si="40"/>
        <v/>
      </c>
      <c r="AK158" s="430" t="str">
        <f t="shared" si="40"/>
        <v/>
      </c>
      <c r="AL158" s="433" t="str">
        <f t="shared" si="40"/>
        <v/>
      </c>
      <c r="AM158" s="430" t="str">
        <f t="shared" si="40"/>
        <v/>
      </c>
      <c r="AN158" s="229" t="str">
        <f t="shared" si="40"/>
        <v/>
      </c>
    </row>
    <row r="159" spans="1:40" ht="14.25" thickBot="1">
      <c r="A159" s="203"/>
      <c r="B159" s="203"/>
      <c r="C159" s="203"/>
      <c r="D159" s="203"/>
      <c r="E159" s="203"/>
      <c r="F159" s="203"/>
      <c r="G159" s="203"/>
      <c r="H159" s="203"/>
      <c r="I159" s="600" t="s">
        <v>154</v>
      </c>
      <c r="J159" s="601"/>
      <c r="K159" s="434" t="str">
        <f>IF(COUNTBLANK(K94:K153)=60,"",IF(COUNTBLANK(K94:K153)=59,"",VAR(K94:K153)))</f>
        <v/>
      </c>
      <c r="L159" s="437" t="str">
        <f t="shared" ref="L159:AN159" si="41">IF(COUNTBLANK(L94:L153)=60,"",IF(COUNTBLANK(L94:L153)=59,"",VAR(L94:L153)))</f>
        <v/>
      </c>
      <c r="M159" s="437" t="str">
        <f t="shared" si="41"/>
        <v/>
      </c>
      <c r="N159" s="437" t="str">
        <f t="shared" si="41"/>
        <v/>
      </c>
      <c r="O159" s="437" t="str">
        <f t="shared" si="41"/>
        <v/>
      </c>
      <c r="P159" s="437" t="str">
        <f t="shared" si="41"/>
        <v/>
      </c>
      <c r="Q159" s="431" t="str">
        <f t="shared" si="41"/>
        <v/>
      </c>
      <c r="R159" s="230" t="str">
        <f t="shared" si="41"/>
        <v/>
      </c>
      <c r="S159" s="434" t="str">
        <f t="shared" si="41"/>
        <v/>
      </c>
      <c r="T159" s="434" t="str">
        <f t="shared" si="41"/>
        <v/>
      </c>
      <c r="U159" s="437" t="str">
        <f t="shared" si="41"/>
        <v/>
      </c>
      <c r="V159" s="439" t="str">
        <f t="shared" si="41"/>
        <v/>
      </c>
      <c r="W159" s="437" t="str">
        <f t="shared" si="41"/>
        <v/>
      </c>
      <c r="X159" s="437" t="str">
        <f t="shared" si="41"/>
        <v/>
      </c>
      <c r="Y159" s="437" t="str">
        <f t="shared" si="41"/>
        <v/>
      </c>
      <c r="Z159" s="437" t="str">
        <f t="shared" si="41"/>
        <v/>
      </c>
      <c r="AA159" s="437" t="str">
        <f t="shared" si="41"/>
        <v/>
      </c>
      <c r="AB159" s="431" t="str">
        <f t="shared" si="41"/>
        <v/>
      </c>
      <c r="AC159" s="434" t="str">
        <f t="shared" si="41"/>
        <v/>
      </c>
      <c r="AD159" s="434" t="str">
        <f>IF(COUNTBLANK(AD94:AD153)=60,"",IF(COUNTBLANK(AD94:AD153)=59,"",VAR(AD94:AD153)))</f>
        <v/>
      </c>
      <c r="AE159" s="440" t="str">
        <f t="shared" si="41"/>
        <v/>
      </c>
      <c r="AF159" s="449" t="str">
        <f t="shared" si="41"/>
        <v/>
      </c>
      <c r="AG159" s="440" t="str">
        <f t="shared" si="41"/>
        <v/>
      </c>
      <c r="AH159" s="449" t="str">
        <f t="shared" si="41"/>
        <v/>
      </c>
      <c r="AI159" s="431" t="str">
        <f t="shared" si="41"/>
        <v/>
      </c>
      <c r="AJ159" s="434" t="str">
        <f t="shared" si="41"/>
        <v/>
      </c>
      <c r="AK159" s="431" t="str">
        <f t="shared" si="41"/>
        <v/>
      </c>
      <c r="AL159" s="434" t="str">
        <f t="shared" si="41"/>
        <v/>
      </c>
      <c r="AM159" s="431" t="str">
        <f t="shared" si="41"/>
        <v/>
      </c>
      <c r="AN159" s="231" t="str">
        <f t="shared" si="41"/>
        <v/>
      </c>
    </row>
  </sheetData>
  <sheetProtection password="AC76" sheet="1" objects="1" scenarios="1"/>
  <mergeCells count="98">
    <mergeCell ref="S89:S90"/>
    <mergeCell ref="I74:J74"/>
    <mergeCell ref="I75:J75"/>
    <mergeCell ref="I76:J76"/>
    <mergeCell ref="I77:J77"/>
    <mergeCell ref="I78:J78"/>
    <mergeCell ref="A1:F1"/>
    <mergeCell ref="C4:F4"/>
    <mergeCell ref="C3:F3"/>
    <mergeCell ref="C5:F5"/>
    <mergeCell ref="C6:F6"/>
    <mergeCell ref="A3:B3"/>
    <mergeCell ref="A4:B4"/>
    <mergeCell ref="A5:B5"/>
    <mergeCell ref="A6:B6"/>
    <mergeCell ref="AK10:AL10"/>
    <mergeCell ref="W9:AL9"/>
    <mergeCell ref="AN89:AN90"/>
    <mergeCell ref="AS9:AT10"/>
    <mergeCell ref="AO10:AP10"/>
    <mergeCell ref="AQ10:AR10"/>
    <mergeCell ref="AM9:AR9"/>
    <mergeCell ref="AM10:AN10"/>
    <mergeCell ref="AM11:AN11"/>
    <mergeCell ref="W10:AJ10"/>
    <mergeCell ref="AL89:AM90"/>
    <mergeCell ref="AJ89:AK90"/>
    <mergeCell ref="T89:AC89"/>
    <mergeCell ref="AU9:AX10"/>
    <mergeCell ref="AU11:AV11"/>
    <mergeCell ref="AW11:AX11"/>
    <mergeCell ref="Q11:R11"/>
    <mergeCell ref="U11:V11"/>
    <mergeCell ref="K9:R10"/>
    <mergeCell ref="AK11:AL11"/>
    <mergeCell ref="W11:Y11"/>
    <mergeCell ref="Z11:AB11"/>
    <mergeCell ref="AC11:AE11"/>
    <mergeCell ref="AI11:AJ11"/>
    <mergeCell ref="AF11:AH11"/>
    <mergeCell ref="AQ11:AR11"/>
    <mergeCell ref="U9:V10"/>
    <mergeCell ref="S9:T10"/>
    <mergeCell ref="S11:T11"/>
    <mergeCell ref="I9:I13"/>
    <mergeCell ref="J9:J13"/>
    <mergeCell ref="I79:J79"/>
    <mergeCell ref="I159:J159"/>
    <mergeCell ref="R89:R90"/>
    <mergeCell ref="I154:J154"/>
    <mergeCell ref="I155:J155"/>
    <mergeCell ref="I156:J156"/>
    <mergeCell ref="I157:J157"/>
    <mergeCell ref="I158:J158"/>
    <mergeCell ref="I89:I93"/>
    <mergeCell ref="J89:J93"/>
    <mergeCell ref="P91:Q91"/>
    <mergeCell ref="K89:Q90"/>
    <mergeCell ref="X91:Y91"/>
    <mergeCell ref="AH90:AI90"/>
    <mergeCell ref="AH91:AI91"/>
    <mergeCell ref="AD89:AI89"/>
    <mergeCell ref="AD90:AE90"/>
    <mergeCell ref="AD91:AE91"/>
    <mergeCell ref="T90:AB90"/>
    <mergeCell ref="Z91:AA91"/>
    <mergeCell ref="AF90:AG90"/>
    <mergeCell ref="T91:U91"/>
    <mergeCell ref="V91:W91"/>
    <mergeCell ref="H9:H13"/>
    <mergeCell ref="G9:G13"/>
    <mergeCell ref="F89:F93"/>
    <mergeCell ref="G89:G93"/>
    <mergeCell ref="A86:B86"/>
    <mergeCell ref="C86:E86"/>
    <mergeCell ref="A87:B87"/>
    <mergeCell ref="C87:E87"/>
    <mergeCell ref="A89:A93"/>
    <mergeCell ref="B89:B93"/>
    <mergeCell ref="C89:C93"/>
    <mergeCell ref="D89:D93"/>
    <mergeCell ref="E89:E93"/>
    <mergeCell ref="H89:H93"/>
    <mergeCell ref="A84:B84"/>
    <mergeCell ref="C84:E84"/>
    <mergeCell ref="A85:B85"/>
    <mergeCell ref="C85:E85"/>
    <mergeCell ref="A9:A13"/>
    <mergeCell ref="B9:B13"/>
    <mergeCell ref="C9:C13"/>
    <mergeCell ref="D9:D13"/>
    <mergeCell ref="E9:E13"/>
    <mergeCell ref="A7:B7"/>
    <mergeCell ref="F9:F13"/>
    <mergeCell ref="A81:E81"/>
    <mergeCell ref="A83:B83"/>
    <mergeCell ref="C83:E83"/>
    <mergeCell ref="C7:F7"/>
  </mergeCells>
  <phoneticPr fontId="28"/>
  <pageMargins left="0.7" right="0.7" top="0.75" bottom="0.75" header="0.3" footer="0.3"/>
  <pageSetup paperSize="9" orientation="portrait" horizontalDpi="1200" verticalDpi="1200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>
  <sheetPr codeName="Sheet7"/>
  <dimension ref="A1:BR77"/>
  <sheetViews>
    <sheetView workbookViewId="0">
      <selection sqref="A1:X1"/>
    </sheetView>
  </sheetViews>
  <sheetFormatPr defaultColWidth="8.875" defaultRowHeight="13.5"/>
  <cols>
    <col min="1" max="1" width="3.375" bestFit="1" customWidth="1"/>
    <col min="2" max="2" width="9.125" customWidth="1"/>
    <col min="3" max="3" width="4.125" bestFit="1" customWidth="1"/>
    <col min="4" max="4" width="9.125" customWidth="1"/>
    <col min="5" max="5" width="5.125" bestFit="1" customWidth="1"/>
    <col min="6" max="6" width="4.5" bestFit="1" customWidth="1"/>
    <col min="7" max="24" width="5.375" customWidth="1"/>
    <col min="25" max="25" width="0.875" customWidth="1"/>
    <col min="26" max="26" width="3.375" customWidth="1"/>
    <col min="27" max="27" width="9.125" customWidth="1"/>
    <col min="28" max="28" width="11.625" bestFit="1" customWidth="1"/>
    <col min="29" max="30" width="4.125" bestFit="1" customWidth="1"/>
    <col min="31" max="31" width="8.375" bestFit="1" customWidth="1"/>
    <col min="32" max="32" width="8.625" customWidth="1"/>
    <col min="33" max="33" width="5.375" customWidth="1"/>
    <col min="34" max="34" width="8" bestFit="1" customWidth="1"/>
    <col min="35" max="35" width="5.125" bestFit="1" customWidth="1"/>
    <col min="36" max="36" width="5.375" customWidth="1"/>
    <col min="37" max="37" width="4.5" bestFit="1" customWidth="1"/>
    <col min="38" max="38" width="7" bestFit="1" customWidth="1"/>
    <col min="39" max="39" width="8.375" bestFit="1" customWidth="1"/>
    <col min="40" max="45" width="6.625" customWidth="1"/>
    <col min="46" max="46" width="0.625" customWidth="1"/>
    <col min="47" max="47" width="3.125" customWidth="1"/>
    <col min="48" max="48" width="9.125" customWidth="1"/>
    <col min="49" max="49" width="4.125" customWidth="1"/>
    <col min="50" max="50" width="9.125" customWidth="1"/>
    <col min="51" max="51" width="5.125" customWidth="1"/>
    <col min="52" max="52" width="4.5" customWidth="1"/>
    <col min="53" max="69" width="5.375" customWidth="1"/>
    <col min="70" max="71" width="5.625" customWidth="1"/>
  </cols>
  <sheetData>
    <row r="1" spans="1:70">
      <c r="A1" s="663" t="str">
        <f>IF(表示変換!A1="","",表示変換!A1)&amp;"　"&amp;"（８００点満点）"</f>
        <v>●●チームバレーボール体力指数　（８００点満点）</v>
      </c>
      <c r="B1" s="663"/>
      <c r="C1" s="663"/>
      <c r="D1" s="663"/>
      <c r="E1" s="663"/>
      <c r="F1" s="663"/>
      <c r="G1" s="663"/>
      <c r="H1" s="663"/>
      <c r="I1" s="663"/>
      <c r="J1" s="663"/>
      <c r="K1" s="663"/>
      <c r="L1" s="663"/>
      <c r="M1" s="663"/>
      <c r="N1" s="663"/>
      <c r="O1" s="663"/>
      <c r="P1" s="663"/>
      <c r="Q1" s="663"/>
      <c r="R1" s="663"/>
      <c r="S1" s="663"/>
      <c r="T1" s="663"/>
      <c r="U1" s="663"/>
      <c r="V1" s="663"/>
      <c r="W1" s="663"/>
      <c r="X1" s="663"/>
      <c r="Z1" s="627" t="str">
        <f>IF(表示変換!A1="","",表示変換!A1)</f>
        <v>●●チームバレーボール体力指数</v>
      </c>
      <c r="AA1" s="627"/>
      <c r="AB1" s="627"/>
      <c r="AC1" s="627"/>
      <c r="AD1" s="627"/>
      <c r="AE1" s="627"/>
      <c r="AF1" s="627"/>
      <c r="AG1" s="627"/>
      <c r="AH1" s="627"/>
      <c r="AI1" s="627"/>
      <c r="AJ1" s="627"/>
      <c r="AK1" s="627"/>
      <c r="AL1" s="627"/>
      <c r="AM1" s="627"/>
      <c r="AN1" s="627"/>
      <c r="AO1" s="627"/>
      <c r="AP1" s="627"/>
      <c r="AQ1" s="627"/>
      <c r="AR1" s="627"/>
      <c r="AS1" s="627"/>
      <c r="AT1" s="127"/>
      <c r="AU1" s="627" t="str">
        <f>IF(表示変換!A1="","",表示変換!A1)&amp;"　"&amp;"（順位）"</f>
        <v>●●チームバレーボール体力指数　（順位）</v>
      </c>
      <c r="AV1" s="627"/>
      <c r="AW1" s="627"/>
      <c r="AX1" s="627"/>
      <c r="AY1" s="627"/>
      <c r="AZ1" s="627"/>
      <c r="BA1" s="627"/>
      <c r="BB1" s="627"/>
      <c r="BC1" s="627"/>
      <c r="BD1" s="627"/>
      <c r="BE1" s="627"/>
      <c r="BF1" s="627"/>
      <c r="BG1" s="627"/>
      <c r="BH1" s="627"/>
      <c r="BI1" s="627"/>
      <c r="BJ1" s="627"/>
      <c r="BK1" s="627"/>
      <c r="BL1" s="627"/>
      <c r="BM1" s="627"/>
      <c r="BN1" s="627"/>
      <c r="BO1" s="627"/>
      <c r="BP1" s="627"/>
      <c r="BQ1" s="627"/>
      <c r="BR1" s="627"/>
    </row>
    <row r="2" spans="1:70">
      <c r="A2" s="664" t="str">
        <f>IF(表示変換!A2="","",表示変換!A2)&amp;"     "&amp;"フォーマット作成者　：　Komuro Consulting Group　小室匡史"</f>
        <v>2016.01.01　●●トレーニングセンター     フォーマット作成者　：　Komuro Consulting Group　小室匡史</v>
      </c>
      <c r="B2" s="664"/>
      <c r="C2" s="664"/>
      <c r="D2" s="664"/>
      <c r="E2" s="664"/>
      <c r="F2" s="664"/>
      <c r="G2" s="664"/>
      <c r="H2" s="664"/>
      <c r="I2" s="664"/>
      <c r="J2" s="664"/>
      <c r="K2" s="664"/>
      <c r="L2" s="664"/>
      <c r="M2" s="664"/>
      <c r="N2" s="664"/>
      <c r="O2" s="664"/>
      <c r="P2" s="664"/>
      <c r="Q2" s="664"/>
      <c r="R2" s="664"/>
      <c r="S2" s="664"/>
      <c r="T2" s="664"/>
      <c r="U2" s="664"/>
      <c r="V2" s="664"/>
      <c r="W2" s="664"/>
      <c r="X2" s="664"/>
      <c r="Z2" s="628" t="str">
        <f>IF(表示変換!A2="","",表示変換!A2)&amp;"     "&amp;"フォーマット作成者　：　Komuro Consulting Group　小室匡史"</f>
        <v>2016.01.01　●●トレーニングセンター     フォーマット作成者　：　Komuro Consulting Group　小室匡史</v>
      </c>
      <c r="AA2" s="628"/>
      <c r="AB2" s="628"/>
      <c r="AC2" s="628"/>
      <c r="AD2" s="628"/>
      <c r="AE2" s="628"/>
      <c r="AF2" s="628"/>
      <c r="AG2" s="628"/>
      <c r="AH2" s="628"/>
      <c r="AI2" s="628"/>
      <c r="AJ2" s="628"/>
      <c r="AK2" s="628"/>
      <c r="AL2" s="628"/>
      <c r="AM2" s="628"/>
      <c r="AN2" s="628"/>
      <c r="AO2" s="628"/>
      <c r="AP2" s="628"/>
      <c r="AQ2" s="628"/>
      <c r="AR2" s="628"/>
      <c r="AS2" s="628"/>
      <c r="AT2" s="130"/>
      <c r="AU2" s="628" t="str">
        <f>IF(表示変換!A2="","",表示変換!A2)&amp;"     "&amp;"フォーマット作成者　：　Komuro Consulting Group　小室匡史"</f>
        <v>2016.01.01　●●トレーニングセンター     フォーマット作成者　：　Komuro Consulting Group　小室匡史</v>
      </c>
      <c r="AV2" s="628"/>
      <c r="AW2" s="628"/>
      <c r="AX2" s="628"/>
      <c r="AY2" s="628"/>
      <c r="AZ2" s="628"/>
      <c r="BA2" s="628"/>
      <c r="BB2" s="628"/>
      <c r="BC2" s="628"/>
      <c r="BD2" s="628"/>
      <c r="BE2" s="628"/>
      <c r="BF2" s="628"/>
      <c r="BG2" s="628"/>
      <c r="BH2" s="628"/>
      <c r="BI2" s="628"/>
      <c r="BJ2" s="628"/>
      <c r="BK2" s="628"/>
      <c r="BL2" s="628"/>
      <c r="BM2" s="628"/>
      <c r="BN2" s="628"/>
      <c r="BO2" s="628"/>
      <c r="BP2" s="628"/>
      <c r="BQ2" s="628"/>
      <c r="BR2" s="628"/>
    </row>
    <row r="3" spans="1:70">
      <c r="A3" s="633" t="s">
        <v>33</v>
      </c>
      <c r="B3" s="634" t="s">
        <v>46</v>
      </c>
      <c r="C3" s="634" t="s">
        <v>47</v>
      </c>
      <c r="D3" s="599" t="s">
        <v>255</v>
      </c>
      <c r="E3" s="634" t="s">
        <v>55</v>
      </c>
      <c r="F3" s="647" t="s">
        <v>13</v>
      </c>
      <c r="G3" s="643" t="s">
        <v>48</v>
      </c>
      <c r="H3" s="642"/>
      <c r="I3" s="643" t="s">
        <v>49</v>
      </c>
      <c r="J3" s="642"/>
      <c r="K3" s="643" t="s">
        <v>275</v>
      </c>
      <c r="L3" s="642"/>
      <c r="M3" s="643" t="s">
        <v>50</v>
      </c>
      <c r="N3" s="642"/>
      <c r="O3" s="638" t="s">
        <v>59</v>
      </c>
      <c r="P3" s="639"/>
      <c r="Q3" s="638" t="s">
        <v>51</v>
      </c>
      <c r="R3" s="639"/>
      <c r="S3" s="638" t="s">
        <v>52</v>
      </c>
      <c r="T3" s="639"/>
      <c r="U3" s="638" t="s">
        <v>61</v>
      </c>
      <c r="V3" s="642"/>
      <c r="W3" s="46" t="s">
        <v>34</v>
      </c>
      <c r="X3" s="47" t="s">
        <v>64</v>
      </c>
      <c r="Z3" s="633" t="s">
        <v>33</v>
      </c>
      <c r="AA3" s="634" t="s">
        <v>46</v>
      </c>
      <c r="AB3" s="634" t="s">
        <v>69</v>
      </c>
      <c r="AC3" s="634" t="s">
        <v>70</v>
      </c>
      <c r="AD3" s="634" t="s">
        <v>47</v>
      </c>
      <c r="AE3" s="634" t="s">
        <v>71</v>
      </c>
      <c r="AF3" s="599" t="s">
        <v>255</v>
      </c>
      <c r="AG3" s="634" t="s">
        <v>72</v>
      </c>
      <c r="AH3" s="634" t="s">
        <v>73</v>
      </c>
      <c r="AI3" s="634" t="s">
        <v>55</v>
      </c>
      <c r="AJ3" s="634" t="s">
        <v>13</v>
      </c>
      <c r="AK3" s="644" t="s">
        <v>74</v>
      </c>
      <c r="AL3" s="632" t="s">
        <v>143</v>
      </c>
      <c r="AM3" s="640" t="s">
        <v>145</v>
      </c>
      <c r="AN3" s="135" t="s">
        <v>34</v>
      </c>
      <c r="AO3" s="135" t="s">
        <v>64</v>
      </c>
      <c r="AP3" s="629" t="s">
        <v>79</v>
      </c>
      <c r="AQ3" s="630"/>
      <c r="AR3" s="630"/>
      <c r="AS3" s="631"/>
      <c r="AT3" s="129"/>
      <c r="AU3" s="633" t="s">
        <v>33</v>
      </c>
      <c r="AV3" s="634" t="s">
        <v>76</v>
      </c>
      <c r="AW3" s="635" t="s">
        <v>77</v>
      </c>
      <c r="AX3" s="599" t="s">
        <v>255</v>
      </c>
      <c r="AY3" s="634" t="s">
        <v>11</v>
      </c>
      <c r="AZ3" s="634" t="s">
        <v>13</v>
      </c>
      <c r="BA3" s="647" t="s">
        <v>78</v>
      </c>
      <c r="BB3" s="643" t="s">
        <v>48</v>
      </c>
      <c r="BC3" s="642"/>
      <c r="BD3" s="643" t="s">
        <v>49</v>
      </c>
      <c r="BE3" s="642"/>
      <c r="BF3" s="643" t="s">
        <v>275</v>
      </c>
      <c r="BG3" s="642"/>
      <c r="BH3" s="643" t="s">
        <v>50</v>
      </c>
      <c r="BI3" s="642"/>
      <c r="BJ3" s="638" t="s">
        <v>59</v>
      </c>
      <c r="BK3" s="639"/>
      <c r="BL3" s="638" t="s">
        <v>51</v>
      </c>
      <c r="BM3" s="639"/>
      <c r="BN3" s="638" t="s">
        <v>52</v>
      </c>
      <c r="BO3" s="639"/>
      <c r="BP3" s="638" t="s">
        <v>61</v>
      </c>
      <c r="BQ3" s="642"/>
      <c r="BR3" s="47" t="s">
        <v>64</v>
      </c>
    </row>
    <row r="4" spans="1:70">
      <c r="A4" s="633"/>
      <c r="B4" s="527"/>
      <c r="C4" s="527"/>
      <c r="D4" s="599"/>
      <c r="E4" s="527"/>
      <c r="F4" s="648"/>
      <c r="G4" s="1" t="s">
        <v>36</v>
      </c>
      <c r="H4" s="48" t="s">
        <v>37</v>
      </c>
      <c r="I4" s="1" t="s">
        <v>36</v>
      </c>
      <c r="J4" s="48" t="s">
        <v>37</v>
      </c>
      <c r="K4" s="1" t="s">
        <v>36</v>
      </c>
      <c r="L4" s="48" t="s">
        <v>37</v>
      </c>
      <c r="M4" s="1" t="s">
        <v>36</v>
      </c>
      <c r="N4" s="48"/>
      <c r="O4" s="1" t="s">
        <v>36</v>
      </c>
      <c r="P4" s="48" t="s">
        <v>37</v>
      </c>
      <c r="Q4" s="1" t="s">
        <v>36</v>
      </c>
      <c r="R4" s="48" t="s">
        <v>37</v>
      </c>
      <c r="S4" s="1" t="s">
        <v>36</v>
      </c>
      <c r="T4" s="48" t="s">
        <v>37</v>
      </c>
      <c r="U4" s="1" t="s">
        <v>36</v>
      </c>
      <c r="V4" s="48" t="s">
        <v>37</v>
      </c>
      <c r="W4" s="49"/>
      <c r="X4" s="50"/>
      <c r="Z4" s="633"/>
      <c r="AA4" s="527"/>
      <c r="AB4" s="527"/>
      <c r="AC4" s="527"/>
      <c r="AD4" s="527"/>
      <c r="AE4" s="527"/>
      <c r="AF4" s="599"/>
      <c r="AG4" s="527"/>
      <c r="AH4" s="527"/>
      <c r="AI4" s="527"/>
      <c r="AJ4" s="527"/>
      <c r="AK4" s="645"/>
      <c r="AL4" s="589"/>
      <c r="AM4" s="594"/>
      <c r="AN4" s="136"/>
      <c r="AO4" s="141"/>
      <c r="AP4" s="142"/>
      <c r="AQ4" s="139"/>
      <c r="AR4" s="139"/>
      <c r="AS4" s="140"/>
      <c r="AT4" s="129"/>
      <c r="AU4" s="633"/>
      <c r="AV4" s="527"/>
      <c r="AW4" s="636"/>
      <c r="AX4" s="599"/>
      <c r="AY4" s="527"/>
      <c r="AZ4" s="527"/>
      <c r="BA4" s="648"/>
      <c r="BB4" s="1" t="s">
        <v>36</v>
      </c>
      <c r="BC4" s="48" t="s">
        <v>35</v>
      </c>
      <c r="BD4" s="1" t="s">
        <v>36</v>
      </c>
      <c r="BE4" s="48" t="s">
        <v>35</v>
      </c>
      <c r="BF4" s="1" t="s">
        <v>36</v>
      </c>
      <c r="BG4" s="48" t="s">
        <v>35</v>
      </c>
      <c r="BH4" s="1" t="s">
        <v>36</v>
      </c>
      <c r="BI4" s="48" t="s">
        <v>35</v>
      </c>
      <c r="BJ4" s="1" t="s">
        <v>36</v>
      </c>
      <c r="BK4" s="48" t="s">
        <v>35</v>
      </c>
      <c r="BL4" s="1" t="s">
        <v>36</v>
      </c>
      <c r="BM4" s="48" t="s">
        <v>35</v>
      </c>
      <c r="BN4" s="1" t="s">
        <v>36</v>
      </c>
      <c r="BO4" s="48" t="s">
        <v>35</v>
      </c>
      <c r="BP4" s="1" t="s">
        <v>36</v>
      </c>
      <c r="BQ4" s="48" t="s">
        <v>35</v>
      </c>
      <c r="BR4" s="90"/>
    </row>
    <row r="5" spans="1:70">
      <c r="A5" s="633"/>
      <c r="B5" s="528"/>
      <c r="C5" s="528"/>
      <c r="D5" s="599"/>
      <c r="E5" s="528"/>
      <c r="F5" s="649"/>
      <c r="G5" s="2" t="str">
        <f>IF(表示変換!N5="","",表示変換!N5)</f>
        <v>sec</v>
      </c>
      <c r="H5" s="51" t="s">
        <v>38</v>
      </c>
      <c r="I5" s="2" t="str">
        <f>IF(表示変換!O5="","",表示変換!O5)</f>
        <v>sec</v>
      </c>
      <c r="J5" s="51" t="s">
        <v>38</v>
      </c>
      <c r="K5" s="2" t="str">
        <f>IF(表示変換!P5="","",表示変換!P5)</f>
        <v>m</v>
      </c>
      <c r="L5" s="51" t="s">
        <v>38</v>
      </c>
      <c r="M5" s="2" t="str">
        <f>IF(表示変換!Q5="","",表示変換!Q5)</f>
        <v>cm</v>
      </c>
      <c r="N5" s="51" t="s">
        <v>38</v>
      </c>
      <c r="O5" s="2" t="str">
        <f>IF(表示変換!R5="","",表示変換!R5)</f>
        <v>cm</v>
      </c>
      <c r="P5" s="51" t="s">
        <v>38</v>
      </c>
      <c r="Q5" s="2" t="str">
        <f>IF(表示変換!S5="","",表示変換!S5)</f>
        <v>m</v>
      </c>
      <c r="R5" s="51" t="s">
        <v>38</v>
      </c>
      <c r="S5" s="2" t="str">
        <f>IF(表示変換!T5="","",表示変換!T5)</f>
        <v>回</v>
      </c>
      <c r="T5" s="51" t="s">
        <v>38</v>
      </c>
      <c r="U5" s="2" t="str">
        <f>IF(表示変換!U5="","",表示変換!U5)</f>
        <v>m</v>
      </c>
      <c r="V5" s="51" t="s">
        <v>38</v>
      </c>
      <c r="W5" s="52" t="s">
        <v>39</v>
      </c>
      <c r="X5" s="53" t="s">
        <v>40</v>
      </c>
      <c r="Z5" s="633"/>
      <c r="AA5" s="528"/>
      <c r="AB5" s="528"/>
      <c r="AC5" s="528"/>
      <c r="AD5" s="528"/>
      <c r="AE5" s="528"/>
      <c r="AF5" s="599"/>
      <c r="AG5" s="528"/>
      <c r="AH5" s="528"/>
      <c r="AI5" s="528"/>
      <c r="AJ5" s="528"/>
      <c r="AK5" s="646"/>
      <c r="AL5" s="590"/>
      <c r="AM5" s="641"/>
      <c r="AN5" s="137" t="s">
        <v>39</v>
      </c>
      <c r="AO5" s="137" t="s">
        <v>40</v>
      </c>
      <c r="AP5" s="143" t="s">
        <v>81</v>
      </c>
      <c r="AQ5" s="144" t="s">
        <v>82</v>
      </c>
      <c r="AR5" s="144" t="s">
        <v>80</v>
      </c>
      <c r="AS5" s="145" t="s">
        <v>83</v>
      </c>
      <c r="AT5" s="129"/>
      <c r="AU5" s="633"/>
      <c r="AV5" s="528"/>
      <c r="AW5" s="637"/>
      <c r="AX5" s="599"/>
      <c r="AY5" s="528"/>
      <c r="AZ5" s="528"/>
      <c r="BA5" s="649"/>
      <c r="BB5" s="2" t="str">
        <f>IF(表示変換!N5="","",表示変換!N5)</f>
        <v>sec</v>
      </c>
      <c r="BC5" s="51" t="s">
        <v>40</v>
      </c>
      <c r="BD5" s="2" t="str">
        <f>IF(表示変換!O5="","",表示変換!O5)</f>
        <v>sec</v>
      </c>
      <c r="BE5" s="51" t="s">
        <v>40</v>
      </c>
      <c r="BF5" s="2" t="str">
        <f>IF(表示変換!P5="","",表示変換!P5)</f>
        <v>m</v>
      </c>
      <c r="BG5" s="51" t="s">
        <v>40</v>
      </c>
      <c r="BH5" s="2" t="str">
        <f>IF(表示変換!Q5="","",表示変換!Q5)</f>
        <v>cm</v>
      </c>
      <c r="BI5" s="51" t="s">
        <v>40</v>
      </c>
      <c r="BJ5" s="2" t="str">
        <f>IF(表示変換!R5="","",表示変換!R5)</f>
        <v>cm</v>
      </c>
      <c r="BK5" s="51" t="s">
        <v>40</v>
      </c>
      <c r="BL5" s="2" t="str">
        <f>IF(表示変換!S5="","",表示変換!S5)</f>
        <v>m</v>
      </c>
      <c r="BM5" s="51" t="s">
        <v>40</v>
      </c>
      <c r="BN5" s="2" t="str">
        <f>IF(表示変換!T5="","",表示変換!T5)</f>
        <v>回</v>
      </c>
      <c r="BO5" s="51" t="s">
        <v>40</v>
      </c>
      <c r="BP5" s="2" t="str">
        <f>IF(表示変換!U5="","",表示変換!U5)</f>
        <v>m</v>
      </c>
      <c r="BQ5" s="51" t="s">
        <v>40</v>
      </c>
      <c r="BR5" s="53" t="s">
        <v>40</v>
      </c>
    </row>
    <row r="6" spans="1:70">
      <c r="A6" s="363">
        <f>IF(表示変換!A6="","",表示変換!A6)</f>
        <v>1</v>
      </c>
      <c r="B6" s="362" t="str">
        <f>IF(表示変換!B6="","",表示変換!B6)</f>
        <v/>
      </c>
      <c r="C6" s="362" t="str">
        <f ca="1">IF(表示変換!D6="","",表示変換!D6)</f>
        <v/>
      </c>
      <c r="D6" s="362" t="str">
        <f>IF(表示変換!F6="","",表示変換!F6)</f>
        <v/>
      </c>
      <c r="E6" s="79" t="str">
        <f>IF(表示変換!I6="","",表示変換!I6)</f>
        <v/>
      </c>
      <c r="F6" s="80" t="str">
        <f>IF(表示変換!J6="","",表示変換!J6)</f>
        <v/>
      </c>
      <c r="G6" s="102" t="str">
        <f>IF(表示変換!N6="","",表示変換!N6)</f>
        <v/>
      </c>
      <c r="H6" s="116" t="str">
        <f>IF(G6="","",IF(G6&lt;2.6,VALUE(100),IF(G6&gt;=3.6,"0",360-G6*100)))</f>
        <v/>
      </c>
      <c r="I6" s="103" t="str">
        <f>IF(表示変換!O6="","",表示変換!O6)</f>
        <v/>
      </c>
      <c r="J6" s="117" t="str">
        <f>IF(I6="","",IF(I6&lt;4.2,VALUE(100),IF(I6&gt;=5.2,"0",520-I6*100)))</f>
        <v/>
      </c>
      <c r="K6" s="103" t="str">
        <f>IF(表示変換!P6="","",表示変換!P6)</f>
        <v/>
      </c>
      <c r="L6" s="118" t="str">
        <f>IF(K6="","",IF(K6&gt;11,VALUE(100),IF(K6&lt;1.1,"0",K6*10-10)))</f>
        <v/>
      </c>
      <c r="M6" s="104" t="str">
        <f>IF(表示変換!Q6="","",表示変換!Q6)</f>
        <v/>
      </c>
      <c r="N6" s="119" t="str">
        <f>IF(M6="","",IF(M6&gt;110,VALUE(100),IF(M6&lt;11,"0",ROUNDDOWN(M6-10,0))))</f>
        <v/>
      </c>
      <c r="O6" s="104" t="str">
        <f>IF(表示変換!R6="","",表示変換!R6)</f>
        <v/>
      </c>
      <c r="P6" s="117" t="str">
        <f>IF(O6="","",IF(O6&gt;120,VALUE(100),IF(O6&lt;21,"0",ROUND(O6,0)-20)))</f>
        <v/>
      </c>
      <c r="Q6" s="103" t="str">
        <f>IF(表示変換!S6="","",表示変換!S6)</f>
        <v/>
      </c>
      <c r="R6" s="117" t="str">
        <f>IF(Q6="","",IF(Q6&gt;16,VALUE(100),IF(Q6&lt;6.1,"0",ROUNDDOWN(Q6*10-60,0))))</f>
        <v/>
      </c>
      <c r="S6" s="104" t="str">
        <f>IF(表示変換!T6="","",表示変換!T6)</f>
        <v/>
      </c>
      <c r="T6" s="117" t="str">
        <f>IF(S6="","",IF(S6&gt;60,VALUE(100),IF(S6&lt;1,"0",IF(S6&lt;40,S6*2,S6+40))))</f>
        <v/>
      </c>
      <c r="U6" s="104" t="str">
        <f>IF(表示変換!U6="","",表示変換!U6)</f>
        <v/>
      </c>
      <c r="V6" s="120" t="str">
        <f>IF(U6="","",IF(U6&gt;1000,VALUE(100),IF(U6&lt;10,"0",U6/10)))</f>
        <v/>
      </c>
      <c r="W6" s="62" t="str">
        <f>IF((COUNTBLANK(H6)+COUNTBLANK(J6)+COUNTBLANK(L6)+COUNTBLANK(N6)+COUNTBLANK(P6)+COUNTBLANK(R6)+COUNTBLANK(T6)+COUNTBLANK(V6))=8,"",( IF(H6="",0,H6)+IF(J6="",0,J6)+IF(L6="",0,L6)+IF(N6="",0,N6)+IF(P6="",0,P6)+IF(R6="",0,R6)+IF(T6="",0,T6)+IF(V6="",0,V6)))</f>
        <v/>
      </c>
      <c r="X6" s="221" t="str">
        <f>IF(COUNTBLANK(W6)=1,"", RANK(W6,$W$6:$W$65))</f>
        <v/>
      </c>
      <c r="Z6" s="366">
        <v>1</v>
      </c>
      <c r="AA6" s="362" t="str">
        <f>IF(表示変換!B6="","",表示変換!B6)</f>
        <v/>
      </c>
      <c r="AB6" s="112" t="str">
        <f>IF(表示変換!C6="","",表示変換!C6)</f>
        <v/>
      </c>
      <c r="AC6" s="362" t="str">
        <f>IF(AB6="","",DATEDIF(AB6,入力!$C$3,"Y"))</f>
        <v/>
      </c>
      <c r="AD6" s="362" t="str">
        <f ca="1">IF(表示変換!D6="","",表示変換!D6)</f>
        <v/>
      </c>
      <c r="AE6" s="362" t="str">
        <f>IF(表示変換!E6="","",表示変換!E6)</f>
        <v/>
      </c>
      <c r="AF6" s="362" t="str">
        <f>IF(表示変換!F6="","",表示変換!F6)</f>
        <v/>
      </c>
      <c r="AG6" s="362" t="str">
        <f>IF(表示変換!G6="","",表示変換!G6)</f>
        <v/>
      </c>
      <c r="AH6" s="362" t="str">
        <f>IF(表示変換!H6="","",表示変換!H6)</f>
        <v/>
      </c>
      <c r="AI6" s="79" t="str">
        <f>IF(表示変換!I6="","",表示変換!I6)</f>
        <v/>
      </c>
      <c r="AJ6" s="79" t="str">
        <f>IF(表示変換!J6="","",表示変換!J6)</f>
        <v/>
      </c>
      <c r="AK6" s="84" t="str">
        <f>IF(AI6="","",IF(AJ6="","",AJ6/POWER(AI6/100,2)))</f>
        <v/>
      </c>
      <c r="AL6" s="84" t="str">
        <f>IF(表示変換!L6="","",表示変換!L6)</f>
        <v/>
      </c>
      <c r="AM6" s="138" t="str">
        <f>IF(表示変換!M6="","",表示変換!M6)</f>
        <v/>
      </c>
      <c r="AN6" s="133" t="str">
        <f>IF(X6="","",W6)</f>
        <v/>
      </c>
      <c r="AO6" s="133" t="str">
        <f>IF(X6="","",X6)</f>
        <v/>
      </c>
      <c r="AP6" s="132" t="str">
        <f t="shared" ref="AP6:AP65" si="0">IF(AO6="","",AVERAGE(BC6,BE6,BG6,BI6,BK6,BM6,BO6,BQ6))</f>
        <v/>
      </c>
      <c r="AQ6" s="133" t="str">
        <f t="shared" ref="AQ6:AQ65" si="1">IF(AO6="","",MIN(BC6,BE6,BG6,BI6,BK6,BM6,BO6,BQ6))</f>
        <v/>
      </c>
      <c r="AR6" s="133" t="str">
        <f t="shared" ref="AR6:AR65" si="2">IF(AO6="","",MAX(BC6,BE6,BG6,BI6,BK6,BM6,BO6,BQ6))</f>
        <v/>
      </c>
      <c r="AS6" s="133" t="str">
        <f>IF(AO6="","",MEDIAN(BC6,BE6,BG6,BI6,BK6,BM6,BO6,BQ6))</f>
        <v/>
      </c>
      <c r="AT6" s="131"/>
      <c r="AU6" s="134">
        <f t="shared" ref="AU6:AZ21" si="3">IF(ISBLANK(A6),"",A6)</f>
        <v>1</v>
      </c>
      <c r="AV6" s="84" t="str">
        <f t="shared" si="3"/>
        <v/>
      </c>
      <c r="AW6" s="84" t="str">
        <f t="shared" ca="1" si="3"/>
        <v/>
      </c>
      <c r="AX6" s="128" t="str">
        <f t="shared" si="3"/>
        <v/>
      </c>
      <c r="AY6" s="128" t="str">
        <f t="shared" si="3"/>
        <v/>
      </c>
      <c r="AZ6" s="128" t="str">
        <f t="shared" si="3"/>
        <v/>
      </c>
      <c r="BA6" s="128" t="str">
        <f>IF(AI6="","",IF(AJ6="","",AJ6/POWER(AI6/100,2)))</f>
        <v/>
      </c>
      <c r="BB6" s="55" t="str">
        <f>IF(ISBLANK(G6),"",G6)</f>
        <v/>
      </c>
      <c r="BC6" s="56" t="str">
        <f>IF(H6="","",IF(H6="0",COUNTIFS($H$6:$H$65, "&gt;0", $H$6:$H$65, "&lt;=100")+1,RANK(H6,$H$6:$H$65)))</f>
        <v/>
      </c>
      <c r="BD6" s="57" t="str">
        <f>IF(ISBLANK(I6),"",I6)</f>
        <v/>
      </c>
      <c r="BE6" s="56" t="str">
        <f>IF(J6="","",IF(J6="0",COUNTIFS($J$6:$J$65, "&gt;0", $J$6:$J$65, "&lt;=100")+1,RANK(J6,$J$6:$J$65)))</f>
        <v/>
      </c>
      <c r="BF6" s="57" t="str">
        <f>IF(ISBLANK(K6),"",K6)</f>
        <v/>
      </c>
      <c r="BG6" s="59" t="str">
        <f>IF(K6="","",IF(K6&gt;11,VALUE(100),IF(K6&lt;1.1,"0",K6*10-10)))</f>
        <v/>
      </c>
      <c r="BH6" s="58" t="str">
        <f>IF(ISBLANK(M6),"",M6)</f>
        <v/>
      </c>
      <c r="BI6" s="60" t="str">
        <f>IF(N6="","",IF(N6="0",COUNTIFS($N$6:$N$65, "&gt;0", $N$6:$N$65, "&lt;=100")+1,RANK(N6,$N$6:$N$65)))</f>
        <v/>
      </c>
      <c r="BJ6" s="58" t="str">
        <f>IF(ISBLANK(O6),"",O6)</f>
        <v/>
      </c>
      <c r="BK6" s="56" t="str">
        <f>IF(P6="","",IF(P6="0",COUNTIFS($P$6:$P$65, "&gt;0", $P$6:$P$65, "&lt;=100")+1,RANK(P6,$P$6:$P$65)))</f>
        <v/>
      </c>
      <c r="BL6" s="57" t="str">
        <f>IF(ISBLANK(Q6),"",Q6)</f>
        <v/>
      </c>
      <c r="BM6" s="56" t="str">
        <f>IF(R6="","",IF(R6="0",COUNTIFS($R$6:$R$65, "&gt;0", $R$6:$R$65, "&lt;=100")+1,RANK(R6,$R$6:$R$65)))</f>
        <v/>
      </c>
      <c r="BN6" s="58" t="str">
        <f>IF(ISBLANK(S6),"",S6)</f>
        <v/>
      </c>
      <c r="BO6" s="56" t="str">
        <f>IF(T6="","",IF(T6="0",COUNTIFS($T$6:$T$65, "&gt;0", $T$6:$T$65, "&lt;=100")+1,RANK(T6,$T$6:$T$65)))</f>
        <v/>
      </c>
      <c r="BP6" s="58" t="str">
        <f>IF(ISBLANK(U6),"",U6)</f>
        <v/>
      </c>
      <c r="BQ6" s="61" t="str">
        <f>IF(V6="","",IF(V6="0",COUNTIFS($V$6:$V$65, "&gt;0", $V$6:$V$65, "&lt;=100")+1,RANK(V6,$V$6:$V$65)))</f>
        <v/>
      </c>
      <c r="BR6" s="63" t="str">
        <f>X6</f>
        <v/>
      </c>
    </row>
    <row r="7" spans="1:70">
      <c r="A7" s="54">
        <f>IF(表示変換!A7="","",表示変換!A7)</f>
        <v>2</v>
      </c>
      <c r="B7" s="362" t="str">
        <f>IF(表示変換!B7="","",表示変換!B7)</f>
        <v/>
      </c>
      <c r="C7" s="362" t="str">
        <f ca="1">IF(表示変換!D7="","",表示変換!D7)</f>
        <v/>
      </c>
      <c r="D7" s="362" t="str">
        <f>IF(表示変換!F7="","",表示変換!F7)</f>
        <v/>
      </c>
      <c r="E7" s="79" t="str">
        <f>IF(表示変換!I7="","",表示変換!I7)</f>
        <v/>
      </c>
      <c r="F7" s="80" t="str">
        <f>IF(表示変換!J7="","",表示変換!J7)</f>
        <v/>
      </c>
      <c r="G7" s="102" t="str">
        <f>IF(表示変換!N7="","",表示変換!N7)</f>
        <v/>
      </c>
      <c r="H7" s="116" t="str">
        <f t="shared" ref="H7:H65" si="4">IF(G7="","",IF(G7&lt;2.6,VALUE(100),IF(G7&gt;=3.6,"0",360-G7*100)))</f>
        <v/>
      </c>
      <c r="I7" s="103" t="str">
        <f>IF(表示変換!O7="","",表示変換!O7)</f>
        <v/>
      </c>
      <c r="J7" s="117" t="str">
        <f t="shared" ref="J7:J65" si="5">IF(I7="","",IF(I7&lt;4.2,VALUE(100),IF(I7&gt;=5.2,"0",520-I7*100)))</f>
        <v/>
      </c>
      <c r="K7" s="103" t="str">
        <f>IF(表示変換!P7="","",表示変換!P7)</f>
        <v/>
      </c>
      <c r="L7" s="118" t="str">
        <f t="shared" ref="L7:L65" si="6">IF(K7="","",IF(K7&gt;11,VALUE(100),IF(K7&lt;1.1,"0",K7*10-10)))</f>
        <v/>
      </c>
      <c r="M7" s="104" t="str">
        <f>IF(表示変換!Q7="","",表示変換!Q7)</f>
        <v/>
      </c>
      <c r="N7" s="119" t="str">
        <f t="shared" ref="N7:N65" si="7">IF(M7="","",IF(M7&gt;110,VALUE(100),IF(M7&lt;11,"0",ROUNDDOWN(M7-10,0))))</f>
        <v/>
      </c>
      <c r="O7" s="104" t="str">
        <f>IF(表示変換!R7="","",表示変換!R7)</f>
        <v/>
      </c>
      <c r="P7" s="117" t="str">
        <f t="shared" ref="P7:P65" si="8">IF(O7="","",IF(O7&gt;120,VALUE(100),IF(O7&lt;21,"0",ROUND(O7,0)-20)))</f>
        <v/>
      </c>
      <c r="Q7" s="103" t="str">
        <f>IF(表示変換!S7="","",表示変換!S7)</f>
        <v/>
      </c>
      <c r="R7" s="117" t="str">
        <f t="shared" ref="R7:R65" si="9">IF(Q7="","",IF(Q7&gt;16,VALUE(100),IF(Q7&lt;6.1,"0",ROUNDDOWN(Q7*10-60,0))))</f>
        <v/>
      </c>
      <c r="S7" s="104" t="str">
        <f>IF(表示変換!T7="","",表示変換!T7)</f>
        <v/>
      </c>
      <c r="T7" s="117" t="str">
        <f t="shared" ref="T7:T65" si="10">IF(S7="","",IF(S7&gt;60,VALUE(100),IF(S7&lt;1,"0",IF(S7&lt;40,S7*2,S7+40))))</f>
        <v/>
      </c>
      <c r="U7" s="104" t="str">
        <f>IF(表示変換!U7="","",表示変換!U7)</f>
        <v/>
      </c>
      <c r="V7" s="120" t="str">
        <f t="shared" ref="V7:V65" si="11">IF(U7="","",IF(U7&gt;1000,VALUE(100),IF(U7&lt;10,"0",U7/10)))</f>
        <v/>
      </c>
      <c r="W7" s="62" t="str">
        <f t="shared" ref="W7:W65" si="12">IF((COUNTBLANK(H7)+COUNTBLANK(J7)+COUNTBLANK(L7)+COUNTBLANK(N7)+COUNTBLANK(P7)+COUNTBLANK(R7)+COUNTBLANK(T7)+COUNTBLANK(V7))=8,"",( IF(H7="",0,H7)+IF(J7="",0,J7)+IF(L7="",0,L7)+IF(N7="",0,N7)+IF(P7="",0,P7)+IF(R7="",0,R7)+IF(T7="",0,T7)+IF(V7="",0,V7)))</f>
        <v/>
      </c>
      <c r="X7" s="221" t="str">
        <f t="shared" ref="X7:X65" si="13">IF(COUNTBLANK(W7)=1,"", RANK(W7,$W$6:$W$65))</f>
        <v/>
      </c>
      <c r="Z7" s="54">
        <f>Z6+1</f>
        <v>2</v>
      </c>
      <c r="AA7" s="362" t="str">
        <f>IF(表示変換!B7="","",表示変換!B7)</f>
        <v/>
      </c>
      <c r="AB7" s="112" t="str">
        <f>IF(表示変換!C7="","",表示変換!C7)</f>
        <v/>
      </c>
      <c r="AC7" s="362" t="str">
        <f>IF(AB7="","",DATEDIF(AB7,入力!$C$3,"Y"))</f>
        <v/>
      </c>
      <c r="AD7" s="362" t="str">
        <f ca="1">IF(表示変換!D7="","",表示変換!D7)</f>
        <v/>
      </c>
      <c r="AE7" s="362" t="str">
        <f>IF(表示変換!E7="","",表示変換!E7)</f>
        <v/>
      </c>
      <c r="AF7" s="362" t="str">
        <f>IF(表示変換!F7="","",表示変換!F7)</f>
        <v/>
      </c>
      <c r="AG7" s="362" t="str">
        <f>IF(表示変換!G7="","",表示変換!G7)</f>
        <v/>
      </c>
      <c r="AH7" s="362" t="str">
        <f>IF(表示変換!H7="","",表示変換!H7)</f>
        <v/>
      </c>
      <c r="AI7" s="79" t="str">
        <f>IF(表示変換!I7="","",表示変換!I7)</f>
        <v/>
      </c>
      <c r="AJ7" s="79" t="str">
        <f>IF(表示変換!J7="","",表示変換!J7)</f>
        <v/>
      </c>
      <c r="AK7" s="84" t="str">
        <f t="shared" ref="AK7:AK65" si="14">IF(AI7="","",IF(AJ7="","",AJ7/POWER(AI7/100,2)))</f>
        <v/>
      </c>
      <c r="AL7" s="84" t="str">
        <f>IF(表示変換!L7="","",表示変換!L7)</f>
        <v/>
      </c>
      <c r="AM7" s="138" t="str">
        <f>IF(表示変換!M7="","",表示変換!M7)</f>
        <v/>
      </c>
      <c r="AN7" s="133" t="str">
        <f t="shared" ref="AN7:AN65" si="15">IF(X7="","",W7)</f>
        <v/>
      </c>
      <c r="AO7" s="133" t="str">
        <f t="shared" ref="AO7:AO65" si="16">IF(X7="","",X7)</f>
        <v/>
      </c>
      <c r="AP7" s="132" t="str">
        <f t="shared" si="0"/>
        <v/>
      </c>
      <c r="AQ7" s="133" t="str">
        <f t="shared" si="1"/>
        <v/>
      </c>
      <c r="AR7" s="133" t="str">
        <f t="shared" si="2"/>
        <v/>
      </c>
      <c r="AS7" s="133" t="str">
        <f t="shared" ref="AS7:AS65" si="17">IF(AO7="","",MEDIAN(BC7,BE7,BG7,BI7,BK7,BM7,BO7,BQ7))</f>
        <v/>
      </c>
      <c r="AT7" s="131"/>
      <c r="AU7" s="134">
        <f t="shared" si="3"/>
        <v>2</v>
      </c>
      <c r="AV7" s="84" t="str">
        <f t="shared" si="3"/>
        <v/>
      </c>
      <c r="AW7" s="84" t="str">
        <f t="shared" ca="1" si="3"/>
        <v/>
      </c>
      <c r="AX7" s="128" t="str">
        <f t="shared" si="3"/>
        <v/>
      </c>
      <c r="AY7" s="128" t="str">
        <f t="shared" si="3"/>
        <v/>
      </c>
      <c r="AZ7" s="128" t="str">
        <f t="shared" si="3"/>
        <v/>
      </c>
      <c r="BA7" s="128" t="str">
        <f t="shared" ref="BA7:BA65" si="18">IF(AI7="","",IF(AJ7="","",AJ7/POWER(AI7/100,2)))</f>
        <v/>
      </c>
      <c r="BB7" s="55" t="str">
        <f t="shared" ref="BB7:BB64" si="19">IF(ISBLANK(G7),"",G7)</f>
        <v/>
      </c>
      <c r="BC7" s="56" t="str">
        <f t="shared" ref="BC7:BC65" si="20">IF(H7="","",IF(H7="0",COUNTIFS($H$6:$H$65, "&gt;0", $H$6:$H$65, "&lt;=100")+1,RANK(H7,$H$6:$H$65)))</f>
        <v/>
      </c>
      <c r="BD7" s="57" t="str">
        <f t="shared" ref="BD7:BD64" si="21">IF(ISBLANK(I7),"",I7)</f>
        <v/>
      </c>
      <c r="BE7" s="56" t="str">
        <f t="shared" ref="BE7:BE65" si="22">IF(J7="","",IF(J7="0",COUNTIFS($J$6:$J$65, "&gt;0", $J$6:$J$65, "&lt;=100")+1,RANK(J7,$J$6:$J$65)))</f>
        <v/>
      </c>
      <c r="BF7" s="57" t="str">
        <f t="shared" ref="BF7:BF64" si="23">IF(ISBLANK(K7),"",K7)</f>
        <v/>
      </c>
      <c r="BG7" s="59" t="str">
        <f t="shared" ref="BG7:BG65" si="24">IF(K7="","",IF(K7&gt;11,VALUE(100),IF(K7&lt;1.1,"0",K7*10-10)))</f>
        <v/>
      </c>
      <c r="BH7" s="58" t="str">
        <f t="shared" ref="BH7:BH64" si="25">IF(ISBLANK(M7),"",M7)</f>
        <v/>
      </c>
      <c r="BI7" s="60" t="str">
        <f t="shared" ref="BI7:BI65" si="26">IF(N7="","",IF(N7="0",COUNTIFS($N$6:$N$65, "&gt;0", $N$6:$N$65, "&lt;=100")+1,RANK(N7,$N$6:$N$65)))</f>
        <v/>
      </c>
      <c r="BJ7" s="58" t="str">
        <f t="shared" ref="BJ7:BJ64" si="27">IF(ISBLANK(O7),"",O7)</f>
        <v/>
      </c>
      <c r="BK7" s="56" t="str">
        <f t="shared" ref="BK7:BK65" si="28">IF(P7="","",IF(P7="0",COUNTIFS($P$6:$P$65, "&gt;0", $P$6:$P$65, "&lt;=100")+1,RANK(P7,$P$6:$P$65)))</f>
        <v/>
      </c>
      <c r="BL7" s="57" t="str">
        <f t="shared" ref="BL7:BL64" si="29">IF(ISBLANK(Q7),"",Q7)</f>
        <v/>
      </c>
      <c r="BM7" s="56" t="str">
        <f t="shared" ref="BM7:BM65" si="30">IF(R7="","",IF(R7="0",COUNTIFS($R$6:$R$65, "&gt;0", $R$6:$R$65, "&lt;=100")+1,RANK(R7,$R$6:$R$65)))</f>
        <v/>
      </c>
      <c r="BN7" s="58" t="str">
        <f t="shared" ref="BN7:BN64" si="31">IF(ISBLANK(S7),"",S7)</f>
        <v/>
      </c>
      <c r="BO7" s="56" t="str">
        <f t="shared" ref="BO7:BO65" si="32">IF(T7="","",IF(T7="0",COUNTIFS($T$6:$T$65, "&gt;0", $T$6:$T$65, "&lt;=100")+1,RANK(T7,$T$6:$T$65)))</f>
        <v/>
      </c>
      <c r="BP7" s="58" t="str">
        <f t="shared" ref="BP7:BP64" si="33">IF(ISBLANK(U7),"",U7)</f>
        <v/>
      </c>
      <c r="BQ7" s="61" t="str">
        <f t="shared" ref="BQ7:BQ65" si="34">IF(V7="","",IF(V7="0",COUNTIFS($V$6:$V$65, "&gt;0", $V$6:$V$65, "&lt;=100")+1,RANK(V7,$V$6:$V$65)))</f>
        <v/>
      </c>
      <c r="BR7" s="63" t="str">
        <f t="shared" ref="BR7:BR64" si="35">X7</f>
        <v/>
      </c>
    </row>
    <row r="8" spans="1:70">
      <c r="A8" s="54">
        <f>IF(表示変換!A8="","",表示変換!A8)</f>
        <v>3</v>
      </c>
      <c r="B8" s="362" t="str">
        <f>IF(表示変換!B8="","",表示変換!B8)</f>
        <v/>
      </c>
      <c r="C8" s="362" t="str">
        <f ca="1">IF(表示変換!D8="","",表示変換!D8)</f>
        <v/>
      </c>
      <c r="D8" s="362" t="str">
        <f>IF(表示変換!F8="","",表示変換!F8)</f>
        <v/>
      </c>
      <c r="E8" s="79" t="str">
        <f>IF(表示変換!I8="","",表示変換!I8)</f>
        <v/>
      </c>
      <c r="F8" s="80" t="str">
        <f>IF(表示変換!J8="","",表示変換!J8)</f>
        <v/>
      </c>
      <c r="G8" s="102" t="str">
        <f>IF(表示変換!N8="","",表示変換!N8)</f>
        <v/>
      </c>
      <c r="H8" s="116" t="str">
        <f t="shared" si="4"/>
        <v/>
      </c>
      <c r="I8" s="103" t="str">
        <f>IF(表示変換!O8="","",表示変換!O8)</f>
        <v/>
      </c>
      <c r="J8" s="117" t="str">
        <f t="shared" si="5"/>
        <v/>
      </c>
      <c r="K8" s="103" t="str">
        <f>IF(表示変換!P8="","",表示変換!P8)</f>
        <v/>
      </c>
      <c r="L8" s="118" t="str">
        <f t="shared" si="6"/>
        <v/>
      </c>
      <c r="M8" s="104" t="str">
        <f>IF(表示変換!Q8="","",表示変換!Q8)</f>
        <v/>
      </c>
      <c r="N8" s="119" t="str">
        <f t="shared" si="7"/>
        <v/>
      </c>
      <c r="O8" s="104" t="str">
        <f>IF(表示変換!R8="","",表示変換!R8)</f>
        <v/>
      </c>
      <c r="P8" s="117" t="str">
        <f t="shared" si="8"/>
        <v/>
      </c>
      <c r="Q8" s="103" t="str">
        <f>IF(表示変換!S8="","",表示変換!S8)</f>
        <v/>
      </c>
      <c r="R8" s="117" t="str">
        <f t="shared" si="9"/>
        <v/>
      </c>
      <c r="S8" s="104" t="str">
        <f>IF(表示変換!T8="","",表示変換!T8)</f>
        <v/>
      </c>
      <c r="T8" s="117" t="str">
        <f t="shared" si="10"/>
        <v/>
      </c>
      <c r="U8" s="104" t="str">
        <f>IF(表示変換!U8="","",表示変換!U8)</f>
        <v/>
      </c>
      <c r="V8" s="120" t="str">
        <f t="shared" si="11"/>
        <v/>
      </c>
      <c r="W8" s="62" t="str">
        <f t="shared" si="12"/>
        <v/>
      </c>
      <c r="X8" s="221" t="str">
        <f t="shared" si="13"/>
        <v/>
      </c>
      <c r="Z8" s="368">
        <f t="shared" ref="Z8:Z65" si="36">Z7+1</f>
        <v>3</v>
      </c>
      <c r="AA8" s="362" t="str">
        <f>IF(表示変換!B8="","",表示変換!B8)</f>
        <v/>
      </c>
      <c r="AB8" s="112" t="str">
        <f>IF(表示変換!C8="","",表示変換!C8)</f>
        <v/>
      </c>
      <c r="AC8" s="362" t="str">
        <f>IF(AB8="","",DATEDIF(AB8,入力!$C$3,"Y"))</f>
        <v/>
      </c>
      <c r="AD8" s="362" t="str">
        <f ca="1">IF(表示変換!D8="","",表示変換!D8)</f>
        <v/>
      </c>
      <c r="AE8" s="362" t="str">
        <f>IF(表示変換!E8="","",表示変換!E8)</f>
        <v/>
      </c>
      <c r="AF8" s="362" t="str">
        <f>IF(表示変換!F8="","",表示変換!F8)</f>
        <v/>
      </c>
      <c r="AG8" s="362" t="str">
        <f>IF(表示変換!G8="","",表示変換!G8)</f>
        <v/>
      </c>
      <c r="AH8" s="362" t="str">
        <f>IF(表示変換!H8="","",表示変換!H8)</f>
        <v/>
      </c>
      <c r="AI8" s="79" t="str">
        <f>IF(表示変換!I8="","",表示変換!I8)</f>
        <v/>
      </c>
      <c r="AJ8" s="79" t="str">
        <f>IF(表示変換!J8="","",表示変換!J8)</f>
        <v/>
      </c>
      <c r="AK8" s="84" t="str">
        <f t="shared" si="14"/>
        <v/>
      </c>
      <c r="AL8" s="84" t="str">
        <f>IF(表示変換!L8="","",表示変換!L8)</f>
        <v/>
      </c>
      <c r="AM8" s="138" t="str">
        <f>IF(表示変換!M8="","",表示変換!M8)</f>
        <v/>
      </c>
      <c r="AN8" s="133" t="str">
        <f t="shared" si="15"/>
        <v/>
      </c>
      <c r="AO8" s="133" t="str">
        <f t="shared" si="16"/>
        <v/>
      </c>
      <c r="AP8" s="132" t="str">
        <f t="shared" si="0"/>
        <v/>
      </c>
      <c r="AQ8" s="133" t="str">
        <f t="shared" si="1"/>
        <v/>
      </c>
      <c r="AR8" s="133" t="str">
        <f t="shared" si="2"/>
        <v/>
      </c>
      <c r="AS8" s="133" t="str">
        <f t="shared" si="17"/>
        <v/>
      </c>
      <c r="AT8" s="131"/>
      <c r="AU8" s="134">
        <f t="shared" si="3"/>
        <v>3</v>
      </c>
      <c r="AV8" s="84" t="str">
        <f t="shared" si="3"/>
        <v/>
      </c>
      <c r="AW8" s="84" t="str">
        <f t="shared" ca="1" si="3"/>
        <v/>
      </c>
      <c r="AX8" s="128" t="str">
        <f t="shared" si="3"/>
        <v/>
      </c>
      <c r="AY8" s="128" t="str">
        <f t="shared" si="3"/>
        <v/>
      </c>
      <c r="AZ8" s="128" t="str">
        <f t="shared" si="3"/>
        <v/>
      </c>
      <c r="BA8" s="128" t="str">
        <f t="shared" si="18"/>
        <v/>
      </c>
      <c r="BB8" s="55" t="str">
        <f>IF(ISBLANK(G8),"",G8)</f>
        <v/>
      </c>
      <c r="BC8" s="56" t="str">
        <f t="shared" si="20"/>
        <v/>
      </c>
      <c r="BD8" s="57" t="str">
        <f t="shared" si="21"/>
        <v/>
      </c>
      <c r="BE8" s="56" t="str">
        <f t="shared" si="22"/>
        <v/>
      </c>
      <c r="BF8" s="57" t="str">
        <f t="shared" si="23"/>
        <v/>
      </c>
      <c r="BG8" s="59" t="str">
        <f t="shared" si="24"/>
        <v/>
      </c>
      <c r="BH8" s="58" t="str">
        <f t="shared" si="25"/>
        <v/>
      </c>
      <c r="BI8" s="60" t="str">
        <f t="shared" si="26"/>
        <v/>
      </c>
      <c r="BJ8" s="58" t="str">
        <f t="shared" si="27"/>
        <v/>
      </c>
      <c r="BK8" s="56" t="str">
        <f t="shared" si="28"/>
        <v/>
      </c>
      <c r="BL8" s="57" t="str">
        <f t="shared" si="29"/>
        <v/>
      </c>
      <c r="BM8" s="56" t="str">
        <f t="shared" si="30"/>
        <v/>
      </c>
      <c r="BN8" s="58" t="str">
        <f t="shared" si="31"/>
        <v/>
      </c>
      <c r="BO8" s="56" t="str">
        <f t="shared" si="32"/>
        <v/>
      </c>
      <c r="BP8" s="58" t="str">
        <f t="shared" si="33"/>
        <v/>
      </c>
      <c r="BQ8" s="61" t="str">
        <f t="shared" si="34"/>
        <v/>
      </c>
      <c r="BR8" s="63" t="str">
        <f t="shared" si="35"/>
        <v/>
      </c>
    </row>
    <row r="9" spans="1:70">
      <c r="A9" s="54">
        <f>IF(表示変換!A9="","",表示変換!A9)</f>
        <v>4</v>
      </c>
      <c r="B9" s="362" t="str">
        <f>IF(表示変換!B9="","",表示変換!B9)</f>
        <v/>
      </c>
      <c r="C9" s="362" t="str">
        <f ca="1">IF(表示変換!D9="","",表示変換!D9)</f>
        <v/>
      </c>
      <c r="D9" s="362" t="str">
        <f>IF(表示変換!F9="","",表示変換!F9)</f>
        <v/>
      </c>
      <c r="E9" s="79" t="str">
        <f>IF(表示変換!I9="","",表示変換!I9)</f>
        <v/>
      </c>
      <c r="F9" s="80" t="str">
        <f>IF(表示変換!J9="","",表示変換!J9)</f>
        <v/>
      </c>
      <c r="G9" s="102" t="str">
        <f>IF(表示変換!N9="","",表示変換!N9)</f>
        <v/>
      </c>
      <c r="H9" s="116" t="str">
        <f t="shared" si="4"/>
        <v/>
      </c>
      <c r="I9" s="103" t="str">
        <f>IF(表示変換!O9="","",表示変換!O9)</f>
        <v/>
      </c>
      <c r="J9" s="117" t="str">
        <f t="shared" si="5"/>
        <v/>
      </c>
      <c r="K9" s="103" t="str">
        <f>IF(表示変換!P9="","",表示変換!P9)</f>
        <v/>
      </c>
      <c r="L9" s="118" t="str">
        <f t="shared" si="6"/>
        <v/>
      </c>
      <c r="M9" s="104" t="str">
        <f>IF(表示変換!Q9="","",表示変換!Q9)</f>
        <v/>
      </c>
      <c r="N9" s="119" t="str">
        <f t="shared" si="7"/>
        <v/>
      </c>
      <c r="O9" s="104" t="str">
        <f>IF(表示変換!R9="","",表示変換!R9)</f>
        <v/>
      </c>
      <c r="P9" s="117" t="str">
        <f t="shared" si="8"/>
        <v/>
      </c>
      <c r="Q9" s="103" t="str">
        <f>IF(表示変換!S9="","",表示変換!S9)</f>
        <v/>
      </c>
      <c r="R9" s="117" t="str">
        <f t="shared" si="9"/>
        <v/>
      </c>
      <c r="S9" s="104" t="str">
        <f>IF(表示変換!T9="","",表示変換!T9)</f>
        <v/>
      </c>
      <c r="T9" s="117" t="str">
        <f t="shared" si="10"/>
        <v/>
      </c>
      <c r="U9" s="104" t="str">
        <f>IF(表示変換!U9="","",表示変換!U9)</f>
        <v/>
      </c>
      <c r="V9" s="120" t="str">
        <f t="shared" si="11"/>
        <v/>
      </c>
      <c r="W9" s="62" t="str">
        <f t="shared" si="12"/>
        <v/>
      </c>
      <c r="X9" s="221" t="str">
        <f t="shared" si="13"/>
        <v/>
      </c>
      <c r="Z9" s="368">
        <f t="shared" si="36"/>
        <v>4</v>
      </c>
      <c r="AA9" s="362" t="str">
        <f>IF(表示変換!B9="","",表示変換!B9)</f>
        <v/>
      </c>
      <c r="AB9" s="112" t="str">
        <f>IF(表示変換!C9="","",表示変換!C9)</f>
        <v/>
      </c>
      <c r="AC9" s="362" t="str">
        <f>IF(AB9="","",DATEDIF(AB9,入力!$C$3,"Y"))</f>
        <v/>
      </c>
      <c r="AD9" s="362" t="str">
        <f ca="1">IF(表示変換!D9="","",表示変換!D9)</f>
        <v/>
      </c>
      <c r="AE9" s="362" t="str">
        <f>IF(表示変換!E9="","",表示変換!E9)</f>
        <v/>
      </c>
      <c r="AF9" s="362" t="str">
        <f>IF(表示変換!F9="","",表示変換!F9)</f>
        <v/>
      </c>
      <c r="AG9" s="362" t="str">
        <f>IF(表示変換!G9="","",表示変換!G9)</f>
        <v/>
      </c>
      <c r="AH9" s="362" t="str">
        <f>IF(表示変換!H9="","",表示変換!H9)</f>
        <v/>
      </c>
      <c r="AI9" s="79" t="str">
        <f>IF(表示変換!I9="","",表示変換!I9)</f>
        <v/>
      </c>
      <c r="AJ9" s="79" t="str">
        <f>IF(表示変換!J9="","",表示変換!J9)</f>
        <v/>
      </c>
      <c r="AK9" s="84" t="str">
        <f t="shared" si="14"/>
        <v/>
      </c>
      <c r="AL9" s="84" t="str">
        <f>IF(表示変換!L9="","",表示変換!L9)</f>
        <v/>
      </c>
      <c r="AM9" s="138" t="str">
        <f>IF(表示変換!M9="","",表示変換!M9)</f>
        <v/>
      </c>
      <c r="AN9" s="133" t="str">
        <f t="shared" si="15"/>
        <v/>
      </c>
      <c r="AO9" s="133" t="str">
        <f t="shared" si="16"/>
        <v/>
      </c>
      <c r="AP9" s="132" t="str">
        <f t="shared" si="0"/>
        <v/>
      </c>
      <c r="AQ9" s="133" t="str">
        <f t="shared" si="1"/>
        <v/>
      </c>
      <c r="AR9" s="133" t="str">
        <f t="shared" si="2"/>
        <v/>
      </c>
      <c r="AS9" s="133" t="str">
        <f t="shared" si="17"/>
        <v/>
      </c>
      <c r="AT9" s="131"/>
      <c r="AU9" s="134">
        <f t="shared" si="3"/>
        <v>4</v>
      </c>
      <c r="AV9" s="84" t="str">
        <f t="shared" si="3"/>
        <v/>
      </c>
      <c r="AW9" s="84" t="str">
        <f t="shared" ca="1" si="3"/>
        <v/>
      </c>
      <c r="AX9" s="128" t="str">
        <f t="shared" si="3"/>
        <v/>
      </c>
      <c r="AY9" s="128" t="str">
        <f t="shared" si="3"/>
        <v/>
      </c>
      <c r="AZ9" s="128" t="str">
        <f t="shared" si="3"/>
        <v/>
      </c>
      <c r="BA9" s="128" t="str">
        <f t="shared" si="18"/>
        <v/>
      </c>
      <c r="BB9" s="55" t="str">
        <f t="shared" si="19"/>
        <v/>
      </c>
      <c r="BC9" s="56" t="str">
        <f t="shared" si="20"/>
        <v/>
      </c>
      <c r="BD9" s="57" t="str">
        <f t="shared" si="21"/>
        <v/>
      </c>
      <c r="BE9" s="56" t="str">
        <f t="shared" si="22"/>
        <v/>
      </c>
      <c r="BF9" s="57" t="str">
        <f t="shared" si="23"/>
        <v/>
      </c>
      <c r="BG9" s="59" t="str">
        <f t="shared" si="24"/>
        <v/>
      </c>
      <c r="BH9" s="58" t="str">
        <f t="shared" si="25"/>
        <v/>
      </c>
      <c r="BI9" s="60" t="str">
        <f t="shared" si="26"/>
        <v/>
      </c>
      <c r="BJ9" s="58" t="str">
        <f t="shared" si="27"/>
        <v/>
      </c>
      <c r="BK9" s="56" t="str">
        <f t="shared" si="28"/>
        <v/>
      </c>
      <c r="BL9" s="57" t="str">
        <f t="shared" si="29"/>
        <v/>
      </c>
      <c r="BM9" s="56" t="str">
        <f t="shared" si="30"/>
        <v/>
      </c>
      <c r="BN9" s="58" t="str">
        <f t="shared" si="31"/>
        <v/>
      </c>
      <c r="BO9" s="56" t="str">
        <f t="shared" si="32"/>
        <v/>
      </c>
      <c r="BP9" s="58" t="str">
        <f t="shared" si="33"/>
        <v/>
      </c>
      <c r="BQ9" s="61" t="str">
        <f t="shared" si="34"/>
        <v/>
      </c>
      <c r="BR9" s="63" t="str">
        <f t="shared" si="35"/>
        <v/>
      </c>
    </row>
    <row r="10" spans="1:70">
      <c r="A10" s="54">
        <f>IF(表示変換!A10="","",表示変換!A10)</f>
        <v>5</v>
      </c>
      <c r="B10" s="362" t="str">
        <f>IF(表示変換!B10="","",表示変換!B10)</f>
        <v/>
      </c>
      <c r="C10" s="362" t="str">
        <f ca="1">IF(表示変換!D10="","",表示変換!D10)</f>
        <v/>
      </c>
      <c r="D10" s="362" t="str">
        <f>IF(表示変換!F10="","",表示変換!F10)</f>
        <v/>
      </c>
      <c r="E10" s="79" t="str">
        <f>IF(表示変換!I10="","",表示変換!I10)</f>
        <v/>
      </c>
      <c r="F10" s="80" t="str">
        <f>IF(表示変換!J10="","",表示変換!J10)</f>
        <v/>
      </c>
      <c r="G10" s="102" t="str">
        <f>IF(表示変換!N10="","",表示変換!N10)</f>
        <v/>
      </c>
      <c r="H10" s="116" t="str">
        <f t="shared" si="4"/>
        <v/>
      </c>
      <c r="I10" s="103" t="str">
        <f>IF(表示変換!O10="","",表示変換!O10)</f>
        <v/>
      </c>
      <c r="J10" s="117" t="str">
        <f t="shared" si="5"/>
        <v/>
      </c>
      <c r="K10" s="103" t="str">
        <f>IF(表示変換!P10="","",表示変換!P10)</f>
        <v/>
      </c>
      <c r="L10" s="118" t="str">
        <f t="shared" si="6"/>
        <v/>
      </c>
      <c r="M10" s="104" t="str">
        <f>IF(表示変換!Q10="","",表示変換!Q10)</f>
        <v/>
      </c>
      <c r="N10" s="119" t="str">
        <f t="shared" si="7"/>
        <v/>
      </c>
      <c r="O10" s="104" t="str">
        <f>IF(表示変換!R10="","",表示変換!R10)</f>
        <v/>
      </c>
      <c r="P10" s="117" t="str">
        <f t="shared" si="8"/>
        <v/>
      </c>
      <c r="Q10" s="103" t="str">
        <f>IF(表示変換!S10="","",表示変換!S10)</f>
        <v/>
      </c>
      <c r="R10" s="117" t="str">
        <f t="shared" si="9"/>
        <v/>
      </c>
      <c r="S10" s="104" t="str">
        <f>IF(表示変換!T10="","",表示変換!T10)</f>
        <v/>
      </c>
      <c r="T10" s="117" t="str">
        <f t="shared" si="10"/>
        <v/>
      </c>
      <c r="U10" s="104" t="str">
        <f>IF(表示変換!U10="","",表示変換!U10)</f>
        <v/>
      </c>
      <c r="V10" s="120" t="str">
        <f t="shared" si="11"/>
        <v/>
      </c>
      <c r="W10" s="62" t="str">
        <f t="shared" si="12"/>
        <v/>
      </c>
      <c r="X10" s="221" t="str">
        <f t="shared" si="13"/>
        <v/>
      </c>
      <c r="Z10" s="368">
        <f t="shared" si="36"/>
        <v>5</v>
      </c>
      <c r="AA10" s="362" t="str">
        <f>IF(表示変換!B10="","",表示変換!B10)</f>
        <v/>
      </c>
      <c r="AB10" s="112" t="str">
        <f>IF(表示変換!C10="","",表示変換!C10)</f>
        <v/>
      </c>
      <c r="AC10" s="362" t="str">
        <f>IF(AB10="","",DATEDIF(AB10,入力!$C$3,"Y"))</f>
        <v/>
      </c>
      <c r="AD10" s="362" t="str">
        <f ca="1">IF(表示変換!D10="","",表示変換!D10)</f>
        <v/>
      </c>
      <c r="AE10" s="362" t="str">
        <f>IF(表示変換!E10="","",表示変換!E10)</f>
        <v/>
      </c>
      <c r="AF10" s="362" t="str">
        <f>IF(表示変換!F10="","",表示変換!F10)</f>
        <v/>
      </c>
      <c r="AG10" s="362" t="str">
        <f>IF(表示変換!G10="","",表示変換!G10)</f>
        <v/>
      </c>
      <c r="AH10" s="362" t="str">
        <f>IF(表示変換!H10="","",表示変換!H10)</f>
        <v/>
      </c>
      <c r="AI10" s="79" t="str">
        <f>IF(表示変換!I10="","",表示変換!I10)</f>
        <v/>
      </c>
      <c r="AJ10" s="79" t="str">
        <f>IF(表示変換!J10="","",表示変換!J10)</f>
        <v/>
      </c>
      <c r="AK10" s="84" t="str">
        <f t="shared" si="14"/>
        <v/>
      </c>
      <c r="AL10" s="84" t="str">
        <f>IF(表示変換!L10="","",表示変換!L10)</f>
        <v/>
      </c>
      <c r="AM10" s="138" t="str">
        <f>IF(表示変換!M10="","",表示変換!M10)</f>
        <v/>
      </c>
      <c r="AN10" s="133" t="str">
        <f t="shared" si="15"/>
        <v/>
      </c>
      <c r="AO10" s="133" t="str">
        <f t="shared" si="16"/>
        <v/>
      </c>
      <c r="AP10" s="132" t="str">
        <f t="shared" si="0"/>
        <v/>
      </c>
      <c r="AQ10" s="133" t="str">
        <f t="shared" si="1"/>
        <v/>
      </c>
      <c r="AR10" s="133" t="str">
        <f t="shared" si="2"/>
        <v/>
      </c>
      <c r="AS10" s="133" t="str">
        <f t="shared" si="17"/>
        <v/>
      </c>
      <c r="AT10" s="131"/>
      <c r="AU10" s="134">
        <f t="shared" si="3"/>
        <v>5</v>
      </c>
      <c r="AV10" s="84" t="str">
        <f t="shared" si="3"/>
        <v/>
      </c>
      <c r="AW10" s="84" t="str">
        <f t="shared" ca="1" si="3"/>
        <v/>
      </c>
      <c r="AX10" s="128" t="str">
        <f t="shared" si="3"/>
        <v/>
      </c>
      <c r="AY10" s="128" t="str">
        <f t="shared" si="3"/>
        <v/>
      </c>
      <c r="AZ10" s="128" t="str">
        <f t="shared" si="3"/>
        <v/>
      </c>
      <c r="BA10" s="128" t="str">
        <f t="shared" si="18"/>
        <v/>
      </c>
      <c r="BB10" s="55" t="str">
        <f t="shared" si="19"/>
        <v/>
      </c>
      <c r="BC10" s="56" t="str">
        <f t="shared" si="20"/>
        <v/>
      </c>
      <c r="BD10" s="57" t="str">
        <f t="shared" si="21"/>
        <v/>
      </c>
      <c r="BE10" s="56" t="str">
        <f t="shared" si="22"/>
        <v/>
      </c>
      <c r="BF10" s="57" t="str">
        <f t="shared" si="23"/>
        <v/>
      </c>
      <c r="BG10" s="59" t="str">
        <f t="shared" si="24"/>
        <v/>
      </c>
      <c r="BH10" s="58" t="str">
        <f t="shared" si="25"/>
        <v/>
      </c>
      <c r="BI10" s="60" t="str">
        <f t="shared" si="26"/>
        <v/>
      </c>
      <c r="BJ10" s="58" t="str">
        <f t="shared" si="27"/>
        <v/>
      </c>
      <c r="BK10" s="56" t="str">
        <f t="shared" si="28"/>
        <v/>
      </c>
      <c r="BL10" s="57" t="str">
        <f t="shared" si="29"/>
        <v/>
      </c>
      <c r="BM10" s="56" t="str">
        <f t="shared" si="30"/>
        <v/>
      </c>
      <c r="BN10" s="58" t="str">
        <f t="shared" si="31"/>
        <v/>
      </c>
      <c r="BO10" s="56" t="str">
        <f t="shared" si="32"/>
        <v/>
      </c>
      <c r="BP10" s="58" t="str">
        <f t="shared" si="33"/>
        <v/>
      </c>
      <c r="BQ10" s="61" t="str">
        <f t="shared" si="34"/>
        <v/>
      </c>
      <c r="BR10" s="63" t="str">
        <f t="shared" si="35"/>
        <v/>
      </c>
    </row>
    <row r="11" spans="1:70">
      <c r="A11" s="54">
        <f>IF(表示変換!A11="","",表示変換!A11)</f>
        <v>6</v>
      </c>
      <c r="B11" s="362" t="str">
        <f>IF(表示変換!B11="","",表示変換!B11)</f>
        <v/>
      </c>
      <c r="C11" s="362" t="str">
        <f ca="1">IF(表示変換!D11="","",表示変換!D11)</f>
        <v/>
      </c>
      <c r="D11" s="362" t="str">
        <f>IF(表示変換!F11="","",表示変換!F11)</f>
        <v/>
      </c>
      <c r="E11" s="79" t="str">
        <f>IF(表示変換!I11="","",表示変換!I11)</f>
        <v/>
      </c>
      <c r="F11" s="80" t="str">
        <f>IF(表示変換!J11="","",表示変換!J11)</f>
        <v/>
      </c>
      <c r="G11" s="102" t="str">
        <f>IF(表示変換!N11="","",表示変換!N11)</f>
        <v/>
      </c>
      <c r="H11" s="116" t="str">
        <f t="shared" si="4"/>
        <v/>
      </c>
      <c r="I11" s="103" t="str">
        <f>IF(表示変換!O11="","",表示変換!O11)</f>
        <v/>
      </c>
      <c r="J11" s="117" t="str">
        <f t="shared" si="5"/>
        <v/>
      </c>
      <c r="K11" s="103" t="str">
        <f>IF(表示変換!P11="","",表示変換!P11)</f>
        <v/>
      </c>
      <c r="L11" s="118" t="str">
        <f t="shared" si="6"/>
        <v/>
      </c>
      <c r="M11" s="104" t="str">
        <f>IF(表示変換!Q11="","",表示変換!Q11)</f>
        <v/>
      </c>
      <c r="N11" s="119" t="str">
        <f t="shared" si="7"/>
        <v/>
      </c>
      <c r="O11" s="104" t="str">
        <f>IF(表示変換!R11="","",表示変換!R11)</f>
        <v/>
      </c>
      <c r="P11" s="117" t="str">
        <f t="shared" si="8"/>
        <v/>
      </c>
      <c r="Q11" s="103" t="str">
        <f>IF(表示変換!S11="","",表示変換!S11)</f>
        <v/>
      </c>
      <c r="R11" s="117" t="str">
        <f t="shared" si="9"/>
        <v/>
      </c>
      <c r="S11" s="104" t="str">
        <f>IF(表示変換!T11="","",表示変換!T11)</f>
        <v/>
      </c>
      <c r="T11" s="117" t="str">
        <f t="shared" si="10"/>
        <v/>
      </c>
      <c r="U11" s="104" t="str">
        <f>IF(表示変換!U11="","",表示変換!U11)</f>
        <v/>
      </c>
      <c r="V11" s="120" t="str">
        <f t="shared" si="11"/>
        <v/>
      </c>
      <c r="W11" s="62" t="str">
        <f t="shared" si="12"/>
        <v/>
      </c>
      <c r="X11" s="221" t="str">
        <f t="shared" si="13"/>
        <v/>
      </c>
      <c r="Z11" s="368">
        <f t="shared" si="36"/>
        <v>6</v>
      </c>
      <c r="AA11" s="362" t="str">
        <f>IF(表示変換!B11="","",表示変換!B11)</f>
        <v/>
      </c>
      <c r="AB11" s="112" t="str">
        <f>IF(表示変換!C11="","",表示変換!C11)</f>
        <v/>
      </c>
      <c r="AC11" s="362" t="str">
        <f>IF(AB11="","",DATEDIF(AB11,入力!$C$3,"Y"))</f>
        <v/>
      </c>
      <c r="AD11" s="362" t="str">
        <f ca="1">IF(表示変換!D11="","",表示変換!D11)</f>
        <v/>
      </c>
      <c r="AE11" s="362" t="str">
        <f>IF(表示変換!E11="","",表示変換!E11)</f>
        <v/>
      </c>
      <c r="AF11" s="362" t="str">
        <f>IF(表示変換!F11="","",表示変換!F11)</f>
        <v/>
      </c>
      <c r="AG11" s="362" t="str">
        <f>IF(表示変換!G11="","",表示変換!G11)</f>
        <v/>
      </c>
      <c r="AH11" s="362" t="str">
        <f>IF(表示変換!H11="","",表示変換!H11)</f>
        <v/>
      </c>
      <c r="AI11" s="79" t="str">
        <f>IF(表示変換!I11="","",表示変換!I11)</f>
        <v/>
      </c>
      <c r="AJ11" s="79" t="str">
        <f>IF(表示変換!J11="","",表示変換!J11)</f>
        <v/>
      </c>
      <c r="AK11" s="84" t="str">
        <f t="shared" si="14"/>
        <v/>
      </c>
      <c r="AL11" s="84" t="str">
        <f>IF(表示変換!L11="","",表示変換!L11)</f>
        <v/>
      </c>
      <c r="AM11" s="138" t="str">
        <f>IF(表示変換!M11="","",表示変換!M11)</f>
        <v/>
      </c>
      <c r="AN11" s="133" t="str">
        <f t="shared" si="15"/>
        <v/>
      </c>
      <c r="AO11" s="133" t="str">
        <f t="shared" si="16"/>
        <v/>
      </c>
      <c r="AP11" s="132" t="str">
        <f t="shared" si="0"/>
        <v/>
      </c>
      <c r="AQ11" s="133" t="str">
        <f t="shared" si="1"/>
        <v/>
      </c>
      <c r="AR11" s="133" t="str">
        <f t="shared" si="2"/>
        <v/>
      </c>
      <c r="AS11" s="133" t="str">
        <f t="shared" si="17"/>
        <v/>
      </c>
      <c r="AT11" s="131"/>
      <c r="AU11" s="134">
        <f t="shared" si="3"/>
        <v>6</v>
      </c>
      <c r="AV11" s="84" t="str">
        <f t="shared" si="3"/>
        <v/>
      </c>
      <c r="AW11" s="84" t="str">
        <f t="shared" ca="1" si="3"/>
        <v/>
      </c>
      <c r="AX11" s="128" t="str">
        <f t="shared" si="3"/>
        <v/>
      </c>
      <c r="AY11" s="128" t="str">
        <f t="shared" si="3"/>
        <v/>
      </c>
      <c r="AZ11" s="128" t="str">
        <f t="shared" si="3"/>
        <v/>
      </c>
      <c r="BA11" s="128" t="str">
        <f t="shared" si="18"/>
        <v/>
      </c>
      <c r="BB11" s="55" t="str">
        <f t="shared" si="19"/>
        <v/>
      </c>
      <c r="BC11" s="56" t="str">
        <f t="shared" si="20"/>
        <v/>
      </c>
      <c r="BD11" s="57" t="str">
        <f t="shared" si="21"/>
        <v/>
      </c>
      <c r="BE11" s="56" t="str">
        <f t="shared" si="22"/>
        <v/>
      </c>
      <c r="BF11" s="57" t="str">
        <f t="shared" si="23"/>
        <v/>
      </c>
      <c r="BG11" s="59" t="str">
        <f t="shared" si="24"/>
        <v/>
      </c>
      <c r="BH11" s="58" t="str">
        <f t="shared" si="25"/>
        <v/>
      </c>
      <c r="BI11" s="60" t="str">
        <f t="shared" si="26"/>
        <v/>
      </c>
      <c r="BJ11" s="58" t="str">
        <f t="shared" si="27"/>
        <v/>
      </c>
      <c r="BK11" s="56" t="str">
        <f t="shared" si="28"/>
        <v/>
      </c>
      <c r="BL11" s="57" t="str">
        <f t="shared" si="29"/>
        <v/>
      </c>
      <c r="BM11" s="56" t="str">
        <f t="shared" si="30"/>
        <v/>
      </c>
      <c r="BN11" s="58" t="str">
        <f t="shared" si="31"/>
        <v/>
      </c>
      <c r="BO11" s="56" t="str">
        <f t="shared" si="32"/>
        <v/>
      </c>
      <c r="BP11" s="58" t="str">
        <f t="shared" si="33"/>
        <v/>
      </c>
      <c r="BQ11" s="61" t="str">
        <f t="shared" si="34"/>
        <v/>
      </c>
      <c r="BR11" s="63" t="str">
        <f t="shared" si="35"/>
        <v/>
      </c>
    </row>
    <row r="12" spans="1:70">
      <c r="A12" s="54">
        <f>IF(表示変換!A12="","",表示変換!A12)</f>
        <v>7</v>
      </c>
      <c r="B12" s="362" t="str">
        <f>IF(表示変換!B12="","",表示変換!B12)</f>
        <v/>
      </c>
      <c r="C12" s="362" t="str">
        <f ca="1">IF(表示変換!D12="","",表示変換!D12)</f>
        <v/>
      </c>
      <c r="D12" s="362" t="str">
        <f>IF(表示変換!F12="","",表示変換!F12)</f>
        <v/>
      </c>
      <c r="E12" s="79" t="str">
        <f>IF(表示変換!I12="","",表示変換!I12)</f>
        <v/>
      </c>
      <c r="F12" s="80" t="str">
        <f>IF(表示変換!J12="","",表示変換!J12)</f>
        <v/>
      </c>
      <c r="G12" s="102" t="str">
        <f>IF(表示変換!N12="","",表示変換!N12)</f>
        <v/>
      </c>
      <c r="H12" s="116" t="str">
        <f t="shared" si="4"/>
        <v/>
      </c>
      <c r="I12" s="103" t="str">
        <f>IF(表示変換!O12="","",表示変換!O12)</f>
        <v/>
      </c>
      <c r="J12" s="117" t="str">
        <f t="shared" si="5"/>
        <v/>
      </c>
      <c r="K12" s="103" t="str">
        <f>IF(表示変換!P12="","",表示変換!P12)</f>
        <v/>
      </c>
      <c r="L12" s="118" t="str">
        <f t="shared" si="6"/>
        <v/>
      </c>
      <c r="M12" s="104" t="str">
        <f>IF(表示変換!Q12="","",表示変換!Q12)</f>
        <v/>
      </c>
      <c r="N12" s="119" t="str">
        <f t="shared" si="7"/>
        <v/>
      </c>
      <c r="O12" s="104" t="str">
        <f>IF(表示変換!R12="","",表示変換!R12)</f>
        <v/>
      </c>
      <c r="P12" s="117" t="str">
        <f t="shared" si="8"/>
        <v/>
      </c>
      <c r="Q12" s="103" t="str">
        <f>IF(表示変換!S12="","",表示変換!S12)</f>
        <v/>
      </c>
      <c r="R12" s="117" t="str">
        <f t="shared" si="9"/>
        <v/>
      </c>
      <c r="S12" s="104" t="str">
        <f>IF(表示変換!T12="","",表示変換!T12)</f>
        <v/>
      </c>
      <c r="T12" s="117" t="str">
        <f t="shared" si="10"/>
        <v/>
      </c>
      <c r="U12" s="104" t="str">
        <f>IF(表示変換!U12="","",表示変換!U12)</f>
        <v/>
      </c>
      <c r="V12" s="120" t="str">
        <f t="shared" si="11"/>
        <v/>
      </c>
      <c r="W12" s="62" t="str">
        <f t="shared" si="12"/>
        <v/>
      </c>
      <c r="X12" s="221" t="str">
        <f t="shared" si="13"/>
        <v/>
      </c>
      <c r="Z12" s="368">
        <f t="shared" si="36"/>
        <v>7</v>
      </c>
      <c r="AA12" s="362" t="str">
        <f>IF(表示変換!B12="","",表示変換!B12)</f>
        <v/>
      </c>
      <c r="AB12" s="112" t="str">
        <f>IF(表示変換!C12="","",表示変換!C12)</f>
        <v/>
      </c>
      <c r="AC12" s="362" t="str">
        <f>IF(AB12="","",DATEDIF(AB12,入力!$C$3,"Y"))</f>
        <v/>
      </c>
      <c r="AD12" s="362" t="str">
        <f ca="1">IF(表示変換!D12="","",表示変換!D12)</f>
        <v/>
      </c>
      <c r="AE12" s="362" t="str">
        <f>IF(表示変換!E12="","",表示変換!E12)</f>
        <v/>
      </c>
      <c r="AF12" s="362" t="str">
        <f>IF(表示変換!F12="","",表示変換!F12)</f>
        <v/>
      </c>
      <c r="AG12" s="362" t="str">
        <f>IF(表示変換!G12="","",表示変換!G12)</f>
        <v/>
      </c>
      <c r="AH12" s="362" t="str">
        <f>IF(表示変換!H12="","",表示変換!H12)</f>
        <v/>
      </c>
      <c r="AI12" s="79" t="str">
        <f>IF(表示変換!I12="","",表示変換!I12)</f>
        <v/>
      </c>
      <c r="AJ12" s="79" t="str">
        <f>IF(表示変換!J12="","",表示変換!J12)</f>
        <v/>
      </c>
      <c r="AK12" s="84" t="str">
        <f t="shared" si="14"/>
        <v/>
      </c>
      <c r="AL12" s="84" t="str">
        <f>IF(表示変換!L12="","",表示変換!L12)</f>
        <v/>
      </c>
      <c r="AM12" s="138" t="str">
        <f>IF(表示変換!M12="","",表示変換!M12)</f>
        <v/>
      </c>
      <c r="AN12" s="133" t="str">
        <f t="shared" si="15"/>
        <v/>
      </c>
      <c r="AO12" s="133" t="str">
        <f t="shared" si="16"/>
        <v/>
      </c>
      <c r="AP12" s="132" t="str">
        <f t="shared" si="0"/>
        <v/>
      </c>
      <c r="AQ12" s="133" t="str">
        <f t="shared" si="1"/>
        <v/>
      </c>
      <c r="AR12" s="133" t="str">
        <f t="shared" si="2"/>
        <v/>
      </c>
      <c r="AS12" s="133" t="str">
        <f t="shared" si="17"/>
        <v/>
      </c>
      <c r="AT12" s="131"/>
      <c r="AU12" s="134">
        <f t="shared" si="3"/>
        <v>7</v>
      </c>
      <c r="AV12" s="84" t="str">
        <f t="shared" si="3"/>
        <v/>
      </c>
      <c r="AW12" s="84" t="str">
        <f t="shared" ca="1" si="3"/>
        <v/>
      </c>
      <c r="AX12" s="128" t="str">
        <f t="shared" si="3"/>
        <v/>
      </c>
      <c r="AY12" s="128" t="str">
        <f t="shared" si="3"/>
        <v/>
      </c>
      <c r="AZ12" s="128" t="str">
        <f t="shared" si="3"/>
        <v/>
      </c>
      <c r="BA12" s="128" t="str">
        <f t="shared" si="18"/>
        <v/>
      </c>
      <c r="BB12" s="55" t="str">
        <f t="shared" si="19"/>
        <v/>
      </c>
      <c r="BC12" s="56" t="str">
        <f t="shared" si="20"/>
        <v/>
      </c>
      <c r="BD12" s="57" t="str">
        <f t="shared" si="21"/>
        <v/>
      </c>
      <c r="BE12" s="56" t="str">
        <f t="shared" si="22"/>
        <v/>
      </c>
      <c r="BF12" s="57" t="str">
        <f t="shared" si="23"/>
        <v/>
      </c>
      <c r="BG12" s="59" t="str">
        <f t="shared" si="24"/>
        <v/>
      </c>
      <c r="BH12" s="58" t="str">
        <f t="shared" si="25"/>
        <v/>
      </c>
      <c r="BI12" s="60" t="str">
        <f t="shared" si="26"/>
        <v/>
      </c>
      <c r="BJ12" s="58" t="str">
        <f t="shared" si="27"/>
        <v/>
      </c>
      <c r="BK12" s="56" t="str">
        <f t="shared" si="28"/>
        <v/>
      </c>
      <c r="BL12" s="57" t="str">
        <f t="shared" si="29"/>
        <v/>
      </c>
      <c r="BM12" s="56" t="str">
        <f t="shared" si="30"/>
        <v/>
      </c>
      <c r="BN12" s="58" t="str">
        <f t="shared" si="31"/>
        <v/>
      </c>
      <c r="BO12" s="56" t="str">
        <f t="shared" si="32"/>
        <v/>
      </c>
      <c r="BP12" s="58" t="str">
        <f t="shared" si="33"/>
        <v/>
      </c>
      <c r="BQ12" s="61" t="str">
        <f t="shared" si="34"/>
        <v/>
      </c>
      <c r="BR12" s="63" t="str">
        <f t="shared" si="35"/>
        <v/>
      </c>
    </row>
    <row r="13" spans="1:70">
      <c r="A13" s="54">
        <f>IF(表示変換!A13="","",表示変換!A13)</f>
        <v>8</v>
      </c>
      <c r="B13" s="362" t="str">
        <f>IF(表示変換!B13="","",表示変換!B13)</f>
        <v/>
      </c>
      <c r="C13" s="362" t="str">
        <f ca="1">IF(表示変換!D13="","",表示変換!D13)</f>
        <v/>
      </c>
      <c r="D13" s="362" t="str">
        <f>IF(表示変換!F13="","",表示変換!F13)</f>
        <v/>
      </c>
      <c r="E13" s="79" t="str">
        <f>IF(表示変換!I13="","",表示変換!I13)</f>
        <v/>
      </c>
      <c r="F13" s="80" t="str">
        <f>IF(表示変換!J13="","",表示変換!J13)</f>
        <v/>
      </c>
      <c r="G13" s="102" t="str">
        <f>IF(表示変換!N13="","",表示変換!N13)</f>
        <v/>
      </c>
      <c r="H13" s="116" t="str">
        <f t="shared" si="4"/>
        <v/>
      </c>
      <c r="I13" s="103" t="str">
        <f>IF(表示変換!O13="","",表示変換!O13)</f>
        <v/>
      </c>
      <c r="J13" s="117" t="str">
        <f t="shared" si="5"/>
        <v/>
      </c>
      <c r="K13" s="103" t="str">
        <f>IF(表示変換!P13="","",表示変換!P13)</f>
        <v/>
      </c>
      <c r="L13" s="118" t="str">
        <f t="shared" si="6"/>
        <v/>
      </c>
      <c r="M13" s="104" t="str">
        <f>IF(表示変換!Q13="","",表示変換!Q13)</f>
        <v/>
      </c>
      <c r="N13" s="119" t="str">
        <f t="shared" si="7"/>
        <v/>
      </c>
      <c r="O13" s="104" t="str">
        <f>IF(表示変換!R13="","",表示変換!R13)</f>
        <v/>
      </c>
      <c r="P13" s="117" t="str">
        <f t="shared" si="8"/>
        <v/>
      </c>
      <c r="Q13" s="103" t="str">
        <f>IF(表示変換!S13="","",表示変換!S13)</f>
        <v/>
      </c>
      <c r="R13" s="117" t="str">
        <f t="shared" si="9"/>
        <v/>
      </c>
      <c r="S13" s="104" t="str">
        <f>IF(表示変換!T13="","",表示変換!T13)</f>
        <v/>
      </c>
      <c r="T13" s="117" t="str">
        <f t="shared" si="10"/>
        <v/>
      </c>
      <c r="U13" s="104" t="str">
        <f>IF(表示変換!U13="","",表示変換!U13)</f>
        <v/>
      </c>
      <c r="V13" s="120" t="str">
        <f t="shared" si="11"/>
        <v/>
      </c>
      <c r="W13" s="62" t="str">
        <f t="shared" si="12"/>
        <v/>
      </c>
      <c r="X13" s="221" t="str">
        <f t="shared" si="13"/>
        <v/>
      </c>
      <c r="Z13" s="368">
        <f t="shared" si="36"/>
        <v>8</v>
      </c>
      <c r="AA13" s="362" t="str">
        <f>IF(表示変換!B13="","",表示変換!B13)</f>
        <v/>
      </c>
      <c r="AB13" s="112" t="str">
        <f>IF(表示変換!C13="","",表示変換!C13)</f>
        <v/>
      </c>
      <c r="AC13" s="362" t="str">
        <f>IF(AB13="","",DATEDIF(AB13,入力!$C$3,"Y"))</f>
        <v/>
      </c>
      <c r="AD13" s="362" t="str">
        <f ca="1">IF(表示変換!D13="","",表示変換!D13)</f>
        <v/>
      </c>
      <c r="AE13" s="362" t="str">
        <f>IF(表示変換!E13="","",表示変換!E13)</f>
        <v/>
      </c>
      <c r="AF13" s="362" t="str">
        <f>IF(表示変換!F13="","",表示変換!F13)</f>
        <v/>
      </c>
      <c r="AG13" s="362" t="str">
        <f>IF(表示変換!G13="","",表示変換!G13)</f>
        <v/>
      </c>
      <c r="AH13" s="362" t="str">
        <f>IF(表示変換!H13="","",表示変換!H13)</f>
        <v/>
      </c>
      <c r="AI13" s="79" t="str">
        <f>IF(表示変換!I13="","",表示変換!I13)</f>
        <v/>
      </c>
      <c r="AJ13" s="79" t="str">
        <f>IF(表示変換!J13="","",表示変換!J13)</f>
        <v/>
      </c>
      <c r="AK13" s="84" t="str">
        <f t="shared" si="14"/>
        <v/>
      </c>
      <c r="AL13" s="84" t="str">
        <f>IF(表示変換!L13="","",表示変換!L13)</f>
        <v/>
      </c>
      <c r="AM13" s="138" t="str">
        <f>IF(表示変換!M13="","",表示変換!M13)</f>
        <v/>
      </c>
      <c r="AN13" s="133" t="str">
        <f t="shared" si="15"/>
        <v/>
      </c>
      <c r="AO13" s="133" t="str">
        <f t="shared" si="16"/>
        <v/>
      </c>
      <c r="AP13" s="132" t="str">
        <f t="shared" si="0"/>
        <v/>
      </c>
      <c r="AQ13" s="133" t="str">
        <f t="shared" si="1"/>
        <v/>
      </c>
      <c r="AR13" s="133" t="str">
        <f t="shared" si="2"/>
        <v/>
      </c>
      <c r="AS13" s="133" t="str">
        <f t="shared" si="17"/>
        <v/>
      </c>
      <c r="AT13" s="131"/>
      <c r="AU13" s="134">
        <f t="shared" si="3"/>
        <v>8</v>
      </c>
      <c r="AV13" s="84" t="str">
        <f t="shared" si="3"/>
        <v/>
      </c>
      <c r="AW13" s="84" t="str">
        <f t="shared" ca="1" si="3"/>
        <v/>
      </c>
      <c r="AX13" s="128" t="str">
        <f t="shared" si="3"/>
        <v/>
      </c>
      <c r="AY13" s="128" t="str">
        <f t="shared" si="3"/>
        <v/>
      </c>
      <c r="AZ13" s="128" t="str">
        <f t="shared" si="3"/>
        <v/>
      </c>
      <c r="BA13" s="128" t="str">
        <f t="shared" si="18"/>
        <v/>
      </c>
      <c r="BB13" s="55" t="str">
        <f t="shared" si="19"/>
        <v/>
      </c>
      <c r="BC13" s="56" t="str">
        <f t="shared" si="20"/>
        <v/>
      </c>
      <c r="BD13" s="57" t="str">
        <f t="shared" si="21"/>
        <v/>
      </c>
      <c r="BE13" s="56" t="str">
        <f t="shared" si="22"/>
        <v/>
      </c>
      <c r="BF13" s="57" t="str">
        <f t="shared" si="23"/>
        <v/>
      </c>
      <c r="BG13" s="59" t="str">
        <f t="shared" si="24"/>
        <v/>
      </c>
      <c r="BH13" s="58" t="str">
        <f t="shared" si="25"/>
        <v/>
      </c>
      <c r="BI13" s="60" t="str">
        <f t="shared" si="26"/>
        <v/>
      </c>
      <c r="BJ13" s="58" t="str">
        <f t="shared" si="27"/>
        <v/>
      </c>
      <c r="BK13" s="56" t="str">
        <f t="shared" si="28"/>
        <v/>
      </c>
      <c r="BL13" s="57" t="str">
        <f t="shared" si="29"/>
        <v/>
      </c>
      <c r="BM13" s="56" t="str">
        <f t="shared" si="30"/>
        <v/>
      </c>
      <c r="BN13" s="58" t="str">
        <f t="shared" si="31"/>
        <v/>
      </c>
      <c r="BO13" s="56" t="str">
        <f t="shared" si="32"/>
        <v/>
      </c>
      <c r="BP13" s="58" t="str">
        <f t="shared" si="33"/>
        <v/>
      </c>
      <c r="BQ13" s="61" t="str">
        <f t="shared" si="34"/>
        <v/>
      </c>
      <c r="BR13" s="63" t="str">
        <f t="shared" si="35"/>
        <v/>
      </c>
    </row>
    <row r="14" spans="1:70">
      <c r="A14" s="54">
        <f>IF(表示変換!A14="","",表示変換!A14)</f>
        <v>9</v>
      </c>
      <c r="B14" s="362" t="str">
        <f>IF(表示変換!B14="","",表示変換!B14)</f>
        <v/>
      </c>
      <c r="C14" s="362" t="str">
        <f ca="1">IF(表示変換!D14="","",表示変換!D14)</f>
        <v/>
      </c>
      <c r="D14" s="362" t="str">
        <f>IF(表示変換!F14="","",表示変換!F14)</f>
        <v/>
      </c>
      <c r="E14" s="79" t="str">
        <f>IF(表示変換!I14="","",表示変換!I14)</f>
        <v/>
      </c>
      <c r="F14" s="80" t="str">
        <f>IF(表示変換!J14="","",表示変換!J14)</f>
        <v/>
      </c>
      <c r="G14" s="102" t="str">
        <f>IF(表示変換!N14="","",表示変換!N14)</f>
        <v/>
      </c>
      <c r="H14" s="116" t="str">
        <f t="shared" si="4"/>
        <v/>
      </c>
      <c r="I14" s="103" t="str">
        <f>IF(表示変換!O14="","",表示変換!O14)</f>
        <v/>
      </c>
      <c r="J14" s="117" t="str">
        <f t="shared" si="5"/>
        <v/>
      </c>
      <c r="K14" s="103" t="str">
        <f>IF(表示変換!P14="","",表示変換!P14)</f>
        <v/>
      </c>
      <c r="L14" s="118" t="str">
        <f t="shared" si="6"/>
        <v/>
      </c>
      <c r="M14" s="104" t="str">
        <f>IF(表示変換!Q14="","",表示変換!Q14)</f>
        <v/>
      </c>
      <c r="N14" s="119" t="str">
        <f t="shared" si="7"/>
        <v/>
      </c>
      <c r="O14" s="104" t="str">
        <f>IF(表示変換!R14="","",表示変換!R14)</f>
        <v/>
      </c>
      <c r="P14" s="117" t="str">
        <f t="shared" si="8"/>
        <v/>
      </c>
      <c r="Q14" s="103" t="str">
        <f>IF(表示変換!S14="","",表示変換!S14)</f>
        <v/>
      </c>
      <c r="R14" s="117" t="str">
        <f t="shared" si="9"/>
        <v/>
      </c>
      <c r="S14" s="104" t="str">
        <f>IF(表示変換!T14="","",表示変換!T14)</f>
        <v/>
      </c>
      <c r="T14" s="117" t="str">
        <f t="shared" si="10"/>
        <v/>
      </c>
      <c r="U14" s="104" t="str">
        <f>IF(表示変換!U14="","",表示変換!U14)</f>
        <v/>
      </c>
      <c r="V14" s="120" t="str">
        <f t="shared" si="11"/>
        <v/>
      </c>
      <c r="W14" s="62" t="str">
        <f t="shared" si="12"/>
        <v/>
      </c>
      <c r="X14" s="221" t="str">
        <f t="shared" si="13"/>
        <v/>
      </c>
      <c r="Z14" s="368">
        <f t="shared" si="36"/>
        <v>9</v>
      </c>
      <c r="AA14" s="362" t="str">
        <f>IF(表示変換!B14="","",表示変換!B14)</f>
        <v/>
      </c>
      <c r="AB14" s="112" t="str">
        <f>IF(表示変換!C14="","",表示変換!C14)</f>
        <v/>
      </c>
      <c r="AC14" s="362" t="str">
        <f>IF(AB14="","",DATEDIF(AB14,入力!$C$3,"Y"))</f>
        <v/>
      </c>
      <c r="AD14" s="362" t="str">
        <f ca="1">IF(表示変換!D14="","",表示変換!D14)</f>
        <v/>
      </c>
      <c r="AE14" s="362" t="str">
        <f>IF(表示変換!E14="","",表示変換!E14)</f>
        <v/>
      </c>
      <c r="AF14" s="362" t="str">
        <f>IF(表示変換!F14="","",表示変換!F14)</f>
        <v/>
      </c>
      <c r="AG14" s="362" t="str">
        <f>IF(表示変換!G14="","",表示変換!G14)</f>
        <v/>
      </c>
      <c r="AH14" s="362" t="str">
        <f>IF(表示変換!H14="","",表示変換!H14)</f>
        <v/>
      </c>
      <c r="AI14" s="79" t="str">
        <f>IF(表示変換!I14="","",表示変換!I14)</f>
        <v/>
      </c>
      <c r="AJ14" s="79" t="str">
        <f>IF(表示変換!J14="","",表示変換!J14)</f>
        <v/>
      </c>
      <c r="AK14" s="84" t="str">
        <f t="shared" si="14"/>
        <v/>
      </c>
      <c r="AL14" s="84" t="str">
        <f>IF(表示変換!L14="","",表示変換!L14)</f>
        <v/>
      </c>
      <c r="AM14" s="138" t="str">
        <f>IF(表示変換!M14="","",表示変換!M14)</f>
        <v/>
      </c>
      <c r="AN14" s="133" t="str">
        <f t="shared" si="15"/>
        <v/>
      </c>
      <c r="AO14" s="133" t="str">
        <f t="shared" si="16"/>
        <v/>
      </c>
      <c r="AP14" s="132" t="str">
        <f t="shared" si="0"/>
        <v/>
      </c>
      <c r="AQ14" s="133" t="str">
        <f t="shared" si="1"/>
        <v/>
      </c>
      <c r="AR14" s="133" t="str">
        <f t="shared" si="2"/>
        <v/>
      </c>
      <c r="AS14" s="133" t="str">
        <f t="shared" si="17"/>
        <v/>
      </c>
      <c r="AT14" s="131"/>
      <c r="AU14" s="134">
        <f t="shared" si="3"/>
        <v>9</v>
      </c>
      <c r="AV14" s="84" t="str">
        <f t="shared" si="3"/>
        <v/>
      </c>
      <c r="AW14" s="84" t="str">
        <f t="shared" ca="1" si="3"/>
        <v/>
      </c>
      <c r="AX14" s="128" t="str">
        <f t="shared" si="3"/>
        <v/>
      </c>
      <c r="AY14" s="128" t="str">
        <f t="shared" si="3"/>
        <v/>
      </c>
      <c r="AZ14" s="128" t="str">
        <f t="shared" si="3"/>
        <v/>
      </c>
      <c r="BA14" s="128" t="str">
        <f t="shared" si="18"/>
        <v/>
      </c>
      <c r="BB14" s="55" t="str">
        <f t="shared" si="19"/>
        <v/>
      </c>
      <c r="BC14" s="56" t="str">
        <f t="shared" si="20"/>
        <v/>
      </c>
      <c r="BD14" s="57" t="str">
        <f t="shared" si="21"/>
        <v/>
      </c>
      <c r="BE14" s="56" t="str">
        <f t="shared" si="22"/>
        <v/>
      </c>
      <c r="BF14" s="57" t="str">
        <f t="shared" si="23"/>
        <v/>
      </c>
      <c r="BG14" s="59" t="str">
        <f t="shared" si="24"/>
        <v/>
      </c>
      <c r="BH14" s="58" t="str">
        <f t="shared" si="25"/>
        <v/>
      </c>
      <c r="BI14" s="60" t="str">
        <f t="shared" si="26"/>
        <v/>
      </c>
      <c r="BJ14" s="58" t="str">
        <f t="shared" si="27"/>
        <v/>
      </c>
      <c r="BK14" s="56" t="str">
        <f t="shared" si="28"/>
        <v/>
      </c>
      <c r="BL14" s="57" t="str">
        <f t="shared" si="29"/>
        <v/>
      </c>
      <c r="BM14" s="56" t="str">
        <f t="shared" si="30"/>
        <v/>
      </c>
      <c r="BN14" s="58" t="str">
        <f t="shared" si="31"/>
        <v/>
      </c>
      <c r="BO14" s="56" t="str">
        <f t="shared" si="32"/>
        <v/>
      </c>
      <c r="BP14" s="58" t="str">
        <f t="shared" si="33"/>
        <v/>
      </c>
      <c r="BQ14" s="61" t="str">
        <f t="shared" si="34"/>
        <v/>
      </c>
      <c r="BR14" s="63" t="str">
        <f t="shared" si="35"/>
        <v/>
      </c>
    </row>
    <row r="15" spans="1:70">
      <c r="A15" s="54">
        <f>IF(表示変換!A15="","",表示変換!A15)</f>
        <v>10</v>
      </c>
      <c r="B15" s="362" t="str">
        <f>IF(表示変換!B15="","",表示変換!B15)</f>
        <v/>
      </c>
      <c r="C15" s="362" t="str">
        <f ca="1">IF(表示変換!D15="","",表示変換!D15)</f>
        <v/>
      </c>
      <c r="D15" s="362" t="str">
        <f>IF(表示変換!F15="","",表示変換!F15)</f>
        <v/>
      </c>
      <c r="E15" s="79" t="str">
        <f>IF(表示変換!I15="","",表示変換!I15)</f>
        <v/>
      </c>
      <c r="F15" s="80" t="str">
        <f>IF(表示変換!J15="","",表示変換!J15)</f>
        <v/>
      </c>
      <c r="G15" s="102" t="str">
        <f>IF(表示変換!N15="","",表示変換!N15)</f>
        <v/>
      </c>
      <c r="H15" s="116" t="str">
        <f t="shared" si="4"/>
        <v/>
      </c>
      <c r="I15" s="103" t="str">
        <f>IF(表示変換!O15="","",表示変換!O15)</f>
        <v/>
      </c>
      <c r="J15" s="117" t="str">
        <f t="shared" si="5"/>
        <v/>
      </c>
      <c r="K15" s="103" t="str">
        <f>IF(表示変換!P15="","",表示変換!P15)</f>
        <v/>
      </c>
      <c r="L15" s="118" t="str">
        <f t="shared" si="6"/>
        <v/>
      </c>
      <c r="M15" s="104" t="str">
        <f>IF(表示変換!Q15="","",表示変換!Q15)</f>
        <v/>
      </c>
      <c r="N15" s="119" t="str">
        <f t="shared" si="7"/>
        <v/>
      </c>
      <c r="O15" s="104" t="str">
        <f>IF(表示変換!R15="","",表示変換!R15)</f>
        <v/>
      </c>
      <c r="P15" s="117" t="str">
        <f t="shared" si="8"/>
        <v/>
      </c>
      <c r="Q15" s="103" t="str">
        <f>IF(表示変換!S15="","",表示変換!S15)</f>
        <v/>
      </c>
      <c r="R15" s="117" t="str">
        <f t="shared" si="9"/>
        <v/>
      </c>
      <c r="S15" s="104" t="str">
        <f>IF(表示変換!T15="","",表示変換!T15)</f>
        <v/>
      </c>
      <c r="T15" s="117" t="str">
        <f t="shared" si="10"/>
        <v/>
      </c>
      <c r="U15" s="104" t="str">
        <f>IF(表示変換!U15="","",表示変換!U15)</f>
        <v/>
      </c>
      <c r="V15" s="120" t="str">
        <f t="shared" si="11"/>
        <v/>
      </c>
      <c r="W15" s="62" t="str">
        <f t="shared" si="12"/>
        <v/>
      </c>
      <c r="X15" s="221" t="str">
        <f t="shared" si="13"/>
        <v/>
      </c>
      <c r="Z15" s="368">
        <f t="shared" si="36"/>
        <v>10</v>
      </c>
      <c r="AA15" s="362" t="str">
        <f>IF(表示変換!B15="","",表示変換!B15)</f>
        <v/>
      </c>
      <c r="AB15" s="112" t="str">
        <f>IF(表示変換!C15="","",表示変換!C15)</f>
        <v/>
      </c>
      <c r="AC15" s="362" t="str">
        <f>IF(AB15="","",DATEDIF(AB15,入力!$C$3,"Y"))</f>
        <v/>
      </c>
      <c r="AD15" s="362" t="str">
        <f ca="1">IF(表示変換!D15="","",表示変換!D15)</f>
        <v/>
      </c>
      <c r="AE15" s="362" t="str">
        <f>IF(表示変換!E15="","",表示変換!E15)</f>
        <v/>
      </c>
      <c r="AF15" s="362" t="str">
        <f>IF(表示変換!F15="","",表示変換!F15)</f>
        <v/>
      </c>
      <c r="AG15" s="362" t="str">
        <f>IF(表示変換!G15="","",表示変換!G15)</f>
        <v/>
      </c>
      <c r="AH15" s="362" t="str">
        <f>IF(表示変換!H15="","",表示変換!H15)</f>
        <v/>
      </c>
      <c r="AI15" s="79" t="str">
        <f>IF(表示変換!I15="","",表示変換!I15)</f>
        <v/>
      </c>
      <c r="AJ15" s="79" t="str">
        <f>IF(表示変換!J15="","",表示変換!J15)</f>
        <v/>
      </c>
      <c r="AK15" s="84" t="str">
        <f t="shared" si="14"/>
        <v/>
      </c>
      <c r="AL15" s="84" t="str">
        <f>IF(表示変換!L15="","",表示変換!L15)</f>
        <v/>
      </c>
      <c r="AM15" s="138" t="str">
        <f>IF(表示変換!M15="","",表示変換!M15)</f>
        <v/>
      </c>
      <c r="AN15" s="133" t="str">
        <f t="shared" si="15"/>
        <v/>
      </c>
      <c r="AO15" s="133" t="str">
        <f t="shared" si="16"/>
        <v/>
      </c>
      <c r="AP15" s="132" t="str">
        <f t="shared" si="0"/>
        <v/>
      </c>
      <c r="AQ15" s="133" t="str">
        <f t="shared" si="1"/>
        <v/>
      </c>
      <c r="AR15" s="133" t="str">
        <f t="shared" si="2"/>
        <v/>
      </c>
      <c r="AS15" s="133" t="str">
        <f t="shared" si="17"/>
        <v/>
      </c>
      <c r="AT15" s="131"/>
      <c r="AU15" s="134">
        <f t="shared" si="3"/>
        <v>10</v>
      </c>
      <c r="AV15" s="84" t="str">
        <f t="shared" si="3"/>
        <v/>
      </c>
      <c r="AW15" s="84" t="str">
        <f t="shared" ca="1" si="3"/>
        <v/>
      </c>
      <c r="AX15" s="128" t="str">
        <f t="shared" si="3"/>
        <v/>
      </c>
      <c r="AY15" s="128" t="str">
        <f t="shared" si="3"/>
        <v/>
      </c>
      <c r="AZ15" s="128" t="str">
        <f t="shared" si="3"/>
        <v/>
      </c>
      <c r="BA15" s="128" t="str">
        <f t="shared" si="18"/>
        <v/>
      </c>
      <c r="BB15" s="55" t="str">
        <f t="shared" si="19"/>
        <v/>
      </c>
      <c r="BC15" s="56" t="str">
        <f t="shared" si="20"/>
        <v/>
      </c>
      <c r="BD15" s="57" t="str">
        <f t="shared" si="21"/>
        <v/>
      </c>
      <c r="BE15" s="56" t="str">
        <f t="shared" si="22"/>
        <v/>
      </c>
      <c r="BF15" s="57" t="str">
        <f t="shared" si="23"/>
        <v/>
      </c>
      <c r="BG15" s="59" t="str">
        <f t="shared" si="24"/>
        <v/>
      </c>
      <c r="BH15" s="58" t="str">
        <f t="shared" si="25"/>
        <v/>
      </c>
      <c r="BI15" s="60" t="str">
        <f t="shared" si="26"/>
        <v/>
      </c>
      <c r="BJ15" s="58" t="str">
        <f t="shared" si="27"/>
        <v/>
      </c>
      <c r="BK15" s="56" t="str">
        <f t="shared" si="28"/>
        <v/>
      </c>
      <c r="BL15" s="57" t="str">
        <f t="shared" si="29"/>
        <v/>
      </c>
      <c r="BM15" s="56" t="str">
        <f t="shared" si="30"/>
        <v/>
      </c>
      <c r="BN15" s="58" t="str">
        <f t="shared" si="31"/>
        <v/>
      </c>
      <c r="BO15" s="56" t="str">
        <f t="shared" si="32"/>
        <v/>
      </c>
      <c r="BP15" s="58" t="str">
        <f t="shared" si="33"/>
        <v/>
      </c>
      <c r="BQ15" s="61" t="str">
        <f t="shared" si="34"/>
        <v/>
      </c>
      <c r="BR15" s="63" t="str">
        <f t="shared" si="35"/>
        <v/>
      </c>
    </row>
    <row r="16" spans="1:70">
      <c r="A16" s="54">
        <f>IF(表示変換!A16="","",表示変換!A16)</f>
        <v>11</v>
      </c>
      <c r="B16" s="362" t="str">
        <f>IF(表示変換!B16="","",表示変換!B16)</f>
        <v/>
      </c>
      <c r="C16" s="362" t="str">
        <f ca="1">IF(表示変換!D16="","",表示変換!D16)</f>
        <v/>
      </c>
      <c r="D16" s="362" t="str">
        <f>IF(表示変換!F16="","",表示変換!F16)</f>
        <v/>
      </c>
      <c r="E16" s="79" t="str">
        <f>IF(表示変換!I16="","",表示変換!I16)</f>
        <v/>
      </c>
      <c r="F16" s="80" t="str">
        <f>IF(表示変換!J16="","",表示変換!J16)</f>
        <v/>
      </c>
      <c r="G16" s="102" t="str">
        <f>IF(表示変換!N16="","",表示変換!N16)</f>
        <v/>
      </c>
      <c r="H16" s="116" t="str">
        <f t="shared" si="4"/>
        <v/>
      </c>
      <c r="I16" s="103" t="str">
        <f>IF(表示変換!O16="","",表示変換!O16)</f>
        <v/>
      </c>
      <c r="J16" s="117" t="str">
        <f t="shared" si="5"/>
        <v/>
      </c>
      <c r="K16" s="103" t="str">
        <f>IF(表示変換!P16="","",表示変換!P16)</f>
        <v/>
      </c>
      <c r="L16" s="118" t="str">
        <f t="shared" si="6"/>
        <v/>
      </c>
      <c r="M16" s="104" t="str">
        <f>IF(表示変換!Q16="","",表示変換!Q16)</f>
        <v/>
      </c>
      <c r="N16" s="119" t="str">
        <f t="shared" si="7"/>
        <v/>
      </c>
      <c r="O16" s="104" t="str">
        <f>IF(表示変換!R16="","",表示変換!R16)</f>
        <v/>
      </c>
      <c r="P16" s="117" t="str">
        <f t="shared" si="8"/>
        <v/>
      </c>
      <c r="Q16" s="103" t="str">
        <f>IF(表示変換!S16="","",表示変換!S16)</f>
        <v/>
      </c>
      <c r="R16" s="117" t="str">
        <f t="shared" si="9"/>
        <v/>
      </c>
      <c r="S16" s="104" t="str">
        <f>IF(表示変換!T16="","",表示変換!T16)</f>
        <v/>
      </c>
      <c r="T16" s="117" t="str">
        <f t="shared" si="10"/>
        <v/>
      </c>
      <c r="U16" s="104" t="str">
        <f>IF(表示変換!U16="","",表示変換!U16)</f>
        <v/>
      </c>
      <c r="V16" s="120" t="str">
        <f t="shared" si="11"/>
        <v/>
      </c>
      <c r="W16" s="62" t="str">
        <f t="shared" si="12"/>
        <v/>
      </c>
      <c r="X16" s="221" t="str">
        <f t="shared" si="13"/>
        <v/>
      </c>
      <c r="Z16" s="368">
        <f t="shared" si="36"/>
        <v>11</v>
      </c>
      <c r="AA16" s="362" t="str">
        <f>IF(表示変換!B16="","",表示変換!B16)</f>
        <v/>
      </c>
      <c r="AB16" s="112" t="str">
        <f>IF(表示変換!C16="","",表示変換!C16)</f>
        <v/>
      </c>
      <c r="AC16" s="362" t="str">
        <f>IF(AB16="","",DATEDIF(AB16,入力!$C$3,"Y"))</f>
        <v/>
      </c>
      <c r="AD16" s="362" t="str">
        <f ca="1">IF(表示変換!D16="","",表示変換!D16)</f>
        <v/>
      </c>
      <c r="AE16" s="362" t="str">
        <f>IF(表示変換!E16="","",表示変換!E16)</f>
        <v/>
      </c>
      <c r="AF16" s="362" t="str">
        <f>IF(表示変換!F16="","",表示変換!F16)</f>
        <v/>
      </c>
      <c r="AG16" s="362" t="str">
        <f>IF(表示変換!G16="","",表示変換!G16)</f>
        <v/>
      </c>
      <c r="AH16" s="362" t="str">
        <f>IF(表示変換!H16="","",表示変換!H16)</f>
        <v/>
      </c>
      <c r="AI16" s="79" t="str">
        <f>IF(表示変換!I16="","",表示変換!I16)</f>
        <v/>
      </c>
      <c r="AJ16" s="79" t="str">
        <f>IF(表示変換!J16="","",表示変換!J16)</f>
        <v/>
      </c>
      <c r="AK16" s="84" t="str">
        <f t="shared" si="14"/>
        <v/>
      </c>
      <c r="AL16" s="84" t="str">
        <f>IF(表示変換!L16="","",表示変換!L16)</f>
        <v/>
      </c>
      <c r="AM16" s="138" t="str">
        <f>IF(表示変換!M16="","",表示変換!M16)</f>
        <v/>
      </c>
      <c r="AN16" s="133" t="str">
        <f t="shared" si="15"/>
        <v/>
      </c>
      <c r="AO16" s="133" t="str">
        <f t="shared" si="16"/>
        <v/>
      </c>
      <c r="AP16" s="132" t="str">
        <f t="shared" si="0"/>
        <v/>
      </c>
      <c r="AQ16" s="133" t="str">
        <f t="shared" si="1"/>
        <v/>
      </c>
      <c r="AR16" s="133" t="str">
        <f t="shared" si="2"/>
        <v/>
      </c>
      <c r="AS16" s="133" t="str">
        <f t="shared" si="17"/>
        <v/>
      </c>
      <c r="AT16" s="131"/>
      <c r="AU16" s="134">
        <f t="shared" si="3"/>
        <v>11</v>
      </c>
      <c r="AV16" s="84" t="str">
        <f t="shared" si="3"/>
        <v/>
      </c>
      <c r="AW16" s="84" t="str">
        <f t="shared" ca="1" si="3"/>
        <v/>
      </c>
      <c r="AX16" s="128" t="str">
        <f t="shared" si="3"/>
        <v/>
      </c>
      <c r="AY16" s="128" t="str">
        <f t="shared" si="3"/>
        <v/>
      </c>
      <c r="AZ16" s="128" t="str">
        <f t="shared" si="3"/>
        <v/>
      </c>
      <c r="BA16" s="128" t="str">
        <f t="shared" si="18"/>
        <v/>
      </c>
      <c r="BB16" s="55" t="str">
        <f t="shared" si="19"/>
        <v/>
      </c>
      <c r="BC16" s="56" t="str">
        <f t="shared" si="20"/>
        <v/>
      </c>
      <c r="BD16" s="57" t="str">
        <f t="shared" si="21"/>
        <v/>
      </c>
      <c r="BE16" s="56" t="str">
        <f t="shared" si="22"/>
        <v/>
      </c>
      <c r="BF16" s="57" t="str">
        <f t="shared" si="23"/>
        <v/>
      </c>
      <c r="BG16" s="59" t="str">
        <f t="shared" si="24"/>
        <v/>
      </c>
      <c r="BH16" s="58" t="str">
        <f t="shared" si="25"/>
        <v/>
      </c>
      <c r="BI16" s="60" t="str">
        <f t="shared" si="26"/>
        <v/>
      </c>
      <c r="BJ16" s="58" t="str">
        <f t="shared" si="27"/>
        <v/>
      </c>
      <c r="BK16" s="56" t="str">
        <f t="shared" si="28"/>
        <v/>
      </c>
      <c r="BL16" s="57" t="str">
        <f t="shared" si="29"/>
        <v/>
      </c>
      <c r="BM16" s="56" t="str">
        <f t="shared" si="30"/>
        <v/>
      </c>
      <c r="BN16" s="58" t="str">
        <f t="shared" si="31"/>
        <v/>
      </c>
      <c r="BO16" s="56" t="str">
        <f t="shared" si="32"/>
        <v/>
      </c>
      <c r="BP16" s="58" t="str">
        <f t="shared" si="33"/>
        <v/>
      </c>
      <c r="BQ16" s="61" t="str">
        <f t="shared" si="34"/>
        <v/>
      </c>
      <c r="BR16" s="63" t="str">
        <f t="shared" si="35"/>
        <v/>
      </c>
    </row>
    <row r="17" spans="1:70">
      <c r="A17" s="54">
        <f>IF(表示変換!A17="","",表示変換!A17)</f>
        <v>12</v>
      </c>
      <c r="B17" s="362" t="str">
        <f>IF(表示変換!B17="","",表示変換!B17)</f>
        <v/>
      </c>
      <c r="C17" s="362" t="str">
        <f ca="1">IF(表示変換!D17="","",表示変換!D17)</f>
        <v/>
      </c>
      <c r="D17" s="362" t="str">
        <f>IF(表示変換!F17="","",表示変換!F17)</f>
        <v/>
      </c>
      <c r="E17" s="79" t="str">
        <f>IF(表示変換!I17="","",表示変換!I17)</f>
        <v/>
      </c>
      <c r="F17" s="80" t="str">
        <f>IF(表示変換!J17="","",表示変換!J17)</f>
        <v/>
      </c>
      <c r="G17" s="102" t="str">
        <f>IF(表示変換!N17="","",表示変換!N17)</f>
        <v/>
      </c>
      <c r="H17" s="116" t="str">
        <f t="shared" si="4"/>
        <v/>
      </c>
      <c r="I17" s="103" t="str">
        <f>IF(表示変換!O17="","",表示変換!O17)</f>
        <v/>
      </c>
      <c r="J17" s="117" t="str">
        <f t="shared" si="5"/>
        <v/>
      </c>
      <c r="K17" s="103" t="str">
        <f>IF(表示変換!P17="","",表示変換!P17)</f>
        <v/>
      </c>
      <c r="L17" s="118" t="str">
        <f t="shared" si="6"/>
        <v/>
      </c>
      <c r="M17" s="104" t="str">
        <f>IF(表示変換!Q17="","",表示変換!Q17)</f>
        <v/>
      </c>
      <c r="N17" s="119" t="str">
        <f t="shared" si="7"/>
        <v/>
      </c>
      <c r="O17" s="104" t="str">
        <f>IF(表示変換!R17="","",表示変換!R17)</f>
        <v/>
      </c>
      <c r="P17" s="117" t="str">
        <f t="shared" si="8"/>
        <v/>
      </c>
      <c r="Q17" s="103" t="str">
        <f>IF(表示変換!S17="","",表示変換!S17)</f>
        <v/>
      </c>
      <c r="R17" s="117" t="str">
        <f t="shared" si="9"/>
        <v/>
      </c>
      <c r="S17" s="104" t="str">
        <f>IF(表示変換!T17="","",表示変換!T17)</f>
        <v/>
      </c>
      <c r="T17" s="117" t="str">
        <f t="shared" si="10"/>
        <v/>
      </c>
      <c r="U17" s="104" t="str">
        <f>IF(表示変換!U17="","",表示変換!U17)</f>
        <v/>
      </c>
      <c r="V17" s="120" t="str">
        <f t="shared" si="11"/>
        <v/>
      </c>
      <c r="W17" s="62" t="str">
        <f t="shared" si="12"/>
        <v/>
      </c>
      <c r="X17" s="221" t="str">
        <f t="shared" si="13"/>
        <v/>
      </c>
      <c r="Z17" s="368">
        <f t="shared" si="36"/>
        <v>12</v>
      </c>
      <c r="AA17" s="362" t="str">
        <f>IF(表示変換!B17="","",表示変換!B17)</f>
        <v/>
      </c>
      <c r="AB17" s="112" t="str">
        <f>IF(表示変換!C17="","",表示変換!C17)</f>
        <v/>
      </c>
      <c r="AC17" s="362" t="str">
        <f>IF(AB17="","",DATEDIF(AB17,入力!$C$3,"Y"))</f>
        <v/>
      </c>
      <c r="AD17" s="362" t="str">
        <f ca="1">IF(表示変換!D17="","",表示変換!D17)</f>
        <v/>
      </c>
      <c r="AE17" s="362" t="str">
        <f>IF(表示変換!E17="","",表示変換!E17)</f>
        <v/>
      </c>
      <c r="AF17" s="362" t="str">
        <f>IF(表示変換!F17="","",表示変換!F17)</f>
        <v/>
      </c>
      <c r="AG17" s="362" t="str">
        <f>IF(表示変換!G17="","",表示変換!G17)</f>
        <v/>
      </c>
      <c r="AH17" s="362" t="str">
        <f>IF(表示変換!H17="","",表示変換!H17)</f>
        <v/>
      </c>
      <c r="AI17" s="79" t="str">
        <f>IF(表示変換!I17="","",表示変換!I17)</f>
        <v/>
      </c>
      <c r="AJ17" s="79" t="str">
        <f>IF(表示変換!J17="","",表示変換!J17)</f>
        <v/>
      </c>
      <c r="AK17" s="84" t="str">
        <f t="shared" si="14"/>
        <v/>
      </c>
      <c r="AL17" s="84" t="str">
        <f>IF(表示変換!L17="","",表示変換!L17)</f>
        <v/>
      </c>
      <c r="AM17" s="138" t="str">
        <f>IF(表示変換!M17="","",表示変換!M17)</f>
        <v/>
      </c>
      <c r="AN17" s="133" t="str">
        <f t="shared" si="15"/>
        <v/>
      </c>
      <c r="AO17" s="133" t="str">
        <f t="shared" si="16"/>
        <v/>
      </c>
      <c r="AP17" s="132" t="str">
        <f t="shared" si="0"/>
        <v/>
      </c>
      <c r="AQ17" s="133" t="str">
        <f t="shared" si="1"/>
        <v/>
      </c>
      <c r="AR17" s="133" t="str">
        <f t="shared" si="2"/>
        <v/>
      </c>
      <c r="AS17" s="133" t="str">
        <f t="shared" si="17"/>
        <v/>
      </c>
      <c r="AT17" s="131"/>
      <c r="AU17" s="134">
        <f t="shared" si="3"/>
        <v>12</v>
      </c>
      <c r="AV17" s="84" t="str">
        <f t="shared" si="3"/>
        <v/>
      </c>
      <c r="AW17" s="84" t="str">
        <f t="shared" ca="1" si="3"/>
        <v/>
      </c>
      <c r="AX17" s="128" t="str">
        <f t="shared" si="3"/>
        <v/>
      </c>
      <c r="AY17" s="128" t="str">
        <f t="shared" si="3"/>
        <v/>
      </c>
      <c r="AZ17" s="128" t="str">
        <f t="shared" si="3"/>
        <v/>
      </c>
      <c r="BA17" s="128" t="str">
        <f t="shared" si="18"/>
        <v/>
      </c>
      <c r="BB17" s="55" t="str">
        <f t="shared" si="19"/>
        <v/>
      </c>
      <c r="BC17" s="56" t="str">
        <f t="shared" si="20"/>
        <v/>
      </c>
      <c r="BD17" s="57" t="str">
        <f t="shared" si="21"/>
        <v/>
      </c>
      <c r="BE17" s="56" t="str">
        <f t="shared" si="22"/>
        <v/>
      </c>
      <c r="BF17" s="57" t="str">
        <f t="shared" si="23"/>
        <v/>
      </c>
      <c r="BG17" s="59" t="str">
        <f t="shared" si="24"/>
        <v/>
      </c>
      <c r="BH17" s="58" t="str">
        <f t="shared" si="25"/>
        <v/>
      </c>
      <c r="BI17" s="60" t="str">
        <f t="shared" si="26"/>
        <v/>
      </c>
      <c r="BJ17" s="58" t="str">
        <f t="shared" si="27"/>
        <v/>
      </c>
      <c r="BK17" s="56" t="str">
        <f t="shared" si="28"/>
        <v/>
      </c>
      <c r="BL17" s="57" t="str">
        <f t="shared" si="29"/>
        <v/>
      </c>
      <c r="BM17" s="56" t="str">
        <f t="shared" si="30"/>
        <v/>
      </c>
      <c r="BN17" s="58" t="str">
        <f t="shared" si="31"/>
        <v/>
      </c>
      <c r="BO17" s="56" t="str">
        <f t="shared" si="32"/>
        <v/>
      </c>
      <c r="BP17" s="58" t="str">
        <f t="shared" si="33"/>
        <v/>
      </c>
      <c r="BQ17" s="61" t="str">
        <f t="shared" si="34"/>
        <v/>
      </c>
      <c r="BR17" s="63" t="str">
        <f t="shared" si="35"/>
        <v/>
      </c>
    </row>
    <row r="18" spans="1:70">
      <c r="A18" s="54">
        <f>IF(表示変換!A18="","",表示変換!A18)</f>
        <v>13</v>
      </c>
      <c r="B18" s="362" t="str">
        <f>IF(表示変換!B18="","",表示変換!B18)</f>
        <v/>
      </c>
      <c r="C18" s="362" t="str">
        <f ca="1">IF(表示変換!D18="","",表示変換!D18)</f>
        <v/>
      </c>
      <c r="D18" s="362" t="str">
        <f>IF(表示変換!F18="","",表示変換!F18)</f>
        <v/>
      </c>
      <c r="E18" s="79" t="str">
        <f>IF(表示変換!I18="","",表示変換!I18)</f>
        <v/>
      </c>
      <c r="F18" s="80" t="str">
        <f>IF(表示変換!J18="","",表示変換!J18)</f>
        <v/>
      </c>
      <c r="G18" s="102" t="str">
        <f>IF(表示変換!N18="","",表示変換!N18)</f>
        <v/>
      </c>
      <c r="H18" s="116" t="str">
        <f t="shared" si="4"/>
        <v/>
      </c>
      <c r="I18" s="103" t="str">
        <f>IF(表示変換!O18="","",表示変換!O18)</f>
        <v/>
      </c>
      <c r="J18" s="117" t="str">
        <f t="shared" si="5"/>
        <v/>
      </c>
      <c r="K18" s="103" t="str">
        <f>IF(表示変換!P18="","",表示変換!P18)</f>
        <v/>
      </c>
      <c r="L18" s="118" t="str">
        <f t="shared" si="6"/>
        <v/>
      </c>
      <c r="M18" s="104" t="str">
        <f>IF(表示変換!Q18="","",表示変換!Q18)</f>
        <v/>
      </c>
      <c r="N18" s="119" t="str">
        <f t="shared" si="7"/>
        <v/>
      </c>
      <c r="O18" s="104" t="str">
        <f>IF(表示変換!R18="","",表示変換!R18)</f>
        <v/>
      </c>
      <c r="P18" s="117" t="str">
        <f t="shared" si="8"/>
        <v/>
      </c>
      <c r="Q18" s="103" t="str">
        <f>IF(表示変換!S18="","",表示変換!S18)</f>
        <v/>
      </c>
      <c r="R18" s="117" t="str">
        <f t="shared" si="9"/>
        <v/>
      </c>
      <c r="S18" s="104" t="str">
        <f>IF(表示変換!T18="","",表示変換!T18)</f>
        <v/>
      </c>
      <c r="T18" s="117" t="str">
        <f t="shared" si="10"/>
        <v/>
      </c>
      <c r="U18" s="104" t="str">
        <f>IF(表示変換!U18="","",表示変換!U18)</f>
        <v/>
      </c>
      <c r="V18" s="120" t="str">
        <f t="shared" si="11"/>
        <v/>
      </c>
      <c r="W18" s="62" t="str">
        <f t="shared" si="12"/>
        <v/>
      </c>
      <c r="X18" s="221" t="str">
        <f t="shared" si="13"/>
        <v/>
      </c>
      <c r="Z18" s="368">
        <f t="shared" si="36"/>
        <v>13</v>
      </c>
      <c r="AA18" s="362" t="str">
        <f>IF(表示変換!B18="","",表示変換!B18)</f>
        <v/>
      </c>
      <c r="AB18" s="112" t="str">
        <f>IF(表示変換!C18="","",表示変換!C18)</f>
        <v/>
      </c>
      <c r="AC18" s="362" t="str">
        <f>IF(AB18="","",DATEDIF(AB18,入力!$C$3,"Y"))</f>
        <v/>
      </c>
      <c r="AD18" s="362" t="str">
        <f ca="1">IF(表示変換!D18="","",表示変換!D18)</f>
        <v/>
      </c>
      <c r="AE18" s="362" t="str">
        <f>IF(表示変換!E18="","",表示変換!E18)</f>
        <v/>
      </c>
      <c r="AF18" s="362" t="str">
        <f>IF(表示変換!F18="","",表示変換!F18)</f>
        <v/>
      </c>
      <c r="AG18" s="362" t="str">
        <f>IF(表示変換!G18="","",表示変換!G18)</f>
        <v/>
      </c>
      <c r="AH18" s="362" t="str">
        <f>IF(表示変換!H18="","",表示変換!H18)</f>
        <v/>
      </c>
      <c r="AI18" s="79" t="str">
        <f>IF(表示変換!I18="","",表示変換!I18)</f>
        <v/>
      </c>
      <c r="AJ18" s="79" t="str">
        <f>IF(表示変換!J18="","",表示変換!J18)</f>
        <v/>
      </c>
      <c r="AK18" s="84" t="str">
        <f t="shared" si="14"/>
        <v/>
      </c>
      <c r="AL18" s="84" t="str">
        <f>IF(表示変換!L18="","",表示変換!L18)</f>
        <v/>
      </c>
      <c r="AM18" s="138" t="str">
        <f>IF(表示変換!M18="","",表示変換!M18)</f>
        <v/>
      </c>
      <c r="AN18" s="133" t="str">
        <f t="shared" si="15"/>
        <v/>
      </c>
      <c r="AO18" s="133" t="str">
        <f t="shared" si="16"/>
        <v/>
      </c>
      <c r="AP18" s="132" t="str">
        <f t="shared" si="0"/>
        <v/>
      </c>
      <c r="AQ18" s="133" t="str">
        <f t="shared" si="1"/>
        <v/>
      </c>
      <c r="AR18" s="133" t="str">
        <f t="shared" si="2"/>
        <v/>
      </c>
      <c r="AS18" s="133" t="str">
        <f t="shared" si="17"/>
        <v/>
      </c>
      <c r="AT18" s="131"/>
      <c r="AU18" s="134">
        <f t="shared" si="3"/>
        <v>13</v>
      </c>
      <c r="AV18" s="84" t="str">
        <f t="shared" si="3"/>
        <v/>
      </c>
      <c r="AW18" s="84" t="str">
        <f t="shared" ca="1" si="3"/>
        <v/>
      </c>
      <c r="AX18" s="128" t="str">
        <f t="shared" si="3"/>
        <v/>
      </c>
      <c r="AY18" s="128" t="str">
        <f t="shared" si="3"/>
        <v/>
      </c>
      <c r="AZ18" s="128" t="str">
        <f t="shared" si="3"/>
        <v/>
      </c>
      <c r="BA18" s="128" t="str">
        <f t="shared" si="18"/>
        <v/>
      </c>
      <c r="BB18" s="55" t="str">
        <f t="shared" si="19"/>
        <v/>
      </c>
      <c r="BC18" s="56" t="str">
        <f t="shared" si="20"/>
        <v/>
      </c>
      <c r="BD18" s="57" t="str">
        <f t="shared" si="21"/>
        <v/>
      </c>
      <c r="BE18" s="56" t="str">
        <f t="shared" si="22"/>
        <v/>
      </c>
      <c r="BF18" s="57" t="str">
        <f t="shared" si="23"/>
        <v/>
      </c>
      <c r="BG18" s="59" t="str">
        <f t="shared" si="24"/>
        <v/>
      </c>
      <c r="BH18" s="58" t="str">
        <f t="shared" si="25"/>
        <v/>
      </c>
      <c r="BI18" s="60" t="str">
        <f t="shared" si="26"/>
        <v/>
      </c>
      <c r="BJ18" s="58" t="str">
        <f t="shared" si="27"/>
        <v/>
      </c>
      <c r="BK18" s="56" t="str">
        <f t="shared" si="28"/>
        <v/>
      </c>
      <c r="BL18" s="57" t="str">
        <f t="shared" si="29"/>
        <v/>
      </c>
      <c r="BM18" s="56" t="str">
        <f t="shared" si="30"/>
        <v/>
      </c>
      <c r="BN18" s="58" t="str">
        <f t="shared" si="31"/>
        <v/>
      </c>
      <c r="BO18" s="56" t="str">
        <f t="shared" si="32"/>
        <v/>
      </c>
      <c r="BP18" s="58" t="str">
        <f t="shared" si="33"/>
        <v/>
      </c>
      <c r="BQ18" s="61" t="str">
        <f t="shared" si="34"/>
        <v/>
      </c>
      <c r="BR18" s="63" t="str">
        <f t="shared" si="35"/>
        <v/>
      </c>
    </row>
    <row r="19" spans="1:70">
      <c r="A19" s="54">
        <f>IF(表示変換!A19="","",表示変換!A19)</f>
        <v>14</v>
      </c>
      <c r="B19" s="362" t="str">
        <f>IF(表示変換!B19="","",表示変換!B19)</f>
        <v/>
      </c>
      <c r="C19" s="362" t="str">
        <f ca="1">IF(表示変換!D19="","",表示変換!D19)</f>
        <v/>
      </c>
      <c r="D19" s="362" t="str">
        <f>IF(表示変換!F19="","",表示変換!F19)</f>
        <v/>
      </c>
      <c r="E19" s="79" t="str">
        <f>IF(表示変換!I19="","",表示変換!I19)</f>
        <v/>
      </c>
      <c r="F19" s="80" t="str">
        <f>IF(表示変換!J19="","",表示変換!J19)</f>
        <v/>
      </c>
      <c r="G19" s="102" t="str">
        <f>IF(表示変換!N19="","",表示変換!N19)</f>
        <v/>
      </c>
      <c r="H19" s="116" t="str">
        <f t="shared" si="4"/>
        <v/>
      </c>
      <c r="I19" s="103" t="str">
        <f>IF(表示変換!O19="","",表示変換!O19)</f>
        <v/>
      </c>
      <c r="J19" s="117" t="str">
        <f t="shared" si="5"/>
        <v/>
      </c>
      <c r="K19" s="103" t="str">
        <f>IF(表示変換!P19="","",表示変換!P19)</f>
        <v/>
      </c>
      <c r="L19" s="118" t="str">
        <f t="shared" si="6"/>
        <v/>
      </c>
      <c r="M19" s="104" t="str">
        <f>IF(表示変換!Q19="","",表示変換!Q19)</f>
        <v/>
      </c>
      <c r="N19" s="119" t="str">
        <f t="shared" si="7"/>
        <v/>
      </c>
      <c r="O19" s="104" t="str">
        <f>IF(表示変換!R19="","",表示変換!R19)</f>
        <v/>
      </c>
      <c r="P19" s="117" t="str">
        <f t="shared" si="8"/>
        <v/>
      </c>
      <c r="Q19" s="103" t="str">
        <f>IF(表示変換!S19="","",表示変換!S19)</f>
        <v/>
      </c>
      <c r="R19" s="117" t="str">
        <f t="shared" si="9"/>
        <v/>
      </c>
      <c r="S19" s="104" t="str">
        <f>IF(表示変換!T19="","",表示変換!T19)</f>
        <v/>
      </c>
      <c r="T19" s="117" t="str">
        <f t="shared" si="10"/>
        <v/>
      </c>
      <c r="U19" s="104" t="str">
        <f>IF(表示変換!U19="","",表示変換!U19)</f>
        <v/>
      </c>
      <c r="V19" s="120" t="str">
        <f t="shared" si="11"/>
        <v/>
      </c>
      <c r="W19" s="62" t="str">
        <f t="shared" si="12"/>
        <v/>
      </c>
      <c r="X19" s="221" t="str">
        <f t="shared" si="13"/>
        <v/>
      </c>
      <c r="Z19" s="368">
        <f t="shared" si="36"/>
        <v>14</v>
      </c>
      <c r="AA19" s="362" t="str">
        <f>IF(表示変換!B19="","",表示変換!B19)</f>
        <v/>
      </c>
      <c r="AB19" s="112" t="str">
        <f>IF(表示変換!C19="","",表示変換!C19)</f>
        <v/>
      </c>
      <c r="AC19" s="362" t="str">
        <f>IF(AB19="","",DATEDIF(AB19,入力!$C$3,"Y"))</f>
        <v/>
      </c>
      <c r="AD19" s="362" t="str">
        <f ca="1">IF(表示変換!D19="","",表示変換!D19)</f>
        <v/>
      </c>
      <c r="AE19" s="362" t="str">
        <f>IF(表示変換!E19="","",表示変換!E19)</f>
        <v/>
      </c>
      <c r="AF19" s="362" t="str">
        <f>IF(表示変換!F19="","",表示変換!F19)</f>
        <v/>
      </c>
      <c r="AG19" s="362" t="str">
        <f>IF(表示変換!G19="","",表示変換!G19)</f>
        <v/>
      </c>
      <c r="AH19" s="362" t="str">
        <f>IF(表示変換!H19="","",表示変換!H19)</f>
        <v/>
      </c>
      <c r="AI19" s="79" t="str">
        <f>IF(表示変換!I19="","",表示変換!I19)</f>
        <v/>
      </c>
      <c r="AJ19" s="79" t="str">
        <f>IF(表示変換!J19="","",表示変換!J19)</f>
        <v/>
      </c>
      <c r="AK19" s="84" t="str">
        <f t="shared" si="14"/>
        <v/>
      </c>
      <c r="AL19" s="84" t="str">
        <f>IF(表示変換!L19="","",表示変換!L19)</f>
        <v/>
      </c>
      <c r="AM19" s="138" t="str">
        <f>IF(表示変換!M19="","",表示変換!M19)</f>
        <v/>
      </c>
      <c r="AN19" s="133" t="str">
        <f t="shared" si="15"/>
        <v/>
      </c>
      <c r="AO19" s="133" t="str">
        <f t="shared" si="16"/>
        <v/>
      </c>
      <c r="AP19" s="132" t="str">
        <f t="shared" si="0"/>
        <v/>
      </c>
      <c r="AQ19" s="133" t="str">
        <f t="shared" si="1"/>
        <v/>
      </c>
      <c r="AR19" s="133" t="str">
        <f t="shared" si="2"/>
        <v/>
      </c>
      <c r="AS19" s="133" t="str">
        <f t="shared" si="17"/>
        <v/>
      </c>
      <c r="AT19" s="131"/>
      <c r="AU19" s="134">
        <f t="shared" si="3"/>
        <v>14</v>
      </c>
      <c r="AV19" s="84" t="str">
        <f t="shared" si="3"/>
        <v/>
      </c>
      <c r="AW19" s="84" t="str">
        <f t="shared" ca="1" si="3"/>
        <v/>
      </c>
      <c r="AX19" s="128" t="str">
        <f t="shared" si="3"/>
        <v/>
      </c>
      <c r="AY19" s="128" t="str">
        <f t="shared" si="3"/>
        <v/>
      </c>
      <c r="AZ19" s="128" t="str">
        <f t="shared" si="3"/>
        <v/>
      </c>
      <c r="BA19" s="128" t="str">
        <f t="shared" si="18"/>
        <v/>
      </c>
      <c r="BB19" s="55" t="str">
        <f t="shared" si="19"/>
        <v/>
      </c>
      <c r="BC19" s="56" t="str">
        <f t="shared" si="20"/>
        <v/>
      </c>
      <c r="BD19" s="57" t="str">
        <f t="shared" si="21"/>
        <v/>
      </c>
      <c r="BE19" s="56" t="str">
        <f t="shared" si="22"/>
        <v/>
      </c>
      <c r="BF19" s="57" t="str">
        <f t="shared" si="23"/>
        <v/>
      </c>
      <c r="BG19" s="59" t="str">
        <f t="shared" si="24"/>
        <v/>
      </c>
      <c r="BH19" s="58" t="str">
        <f t="shared" si="25"/>
        <v/>
      </c>
      <c r="BI19" s="60" t="str">
        <f t="shared" si="26"/>
        <v/>
      </c>
      <c r="BJ19" s="58" t="str">
        <f t="shared" si="27"/>
        <v/>
      </c>
      <c r="BK19" s="56" t="str">
        <f t="shared" si="28"/>
        <v/>
      </c>
      <c r="BL19" s="57" t="str">
        <f t="shared" si="29"/>
        <v/>
      </c>
      <c r="BM19" s="56" t="str">
        <f t="shared" si="30"/>
        <v/>
      </c>
      <c r="BN19" s="58" t="str">
        <f t="shared" si="31"/>
        <v/>
      </c>
      <c r="BO19" s="56" t="str">
        <f t="shared" si="32"/>
        <v/>
      </c>
      <c r="BP19" s="58" t="str">
        <f t="shared" si="33"/>
        <v/>
      </c>
      <c r="BQ19" s="61" t="str">
        <f t="shared" si="34"/>
        <v/>
      </c>
      <c r="BR19" s="63" t="str">
        <f t="shared" si="35"/>
        <v/>
      </c>
    </row>
    <row r="20" spans="1:70">
      <c r="A20" s="54">
        <f>IF(表示変換!A20="","",表示変換!A20)</f>
        <v>15</v>
      </c>
      <c r="B20" s="362" t="str">
        <f>IF(表示変換!B20="","",表示変換!B20)</f>
        <v/>
      </c>
      <c r="C20" s="362" t="str">
        <f ca="1">IF(表示変換!D20="","",表示変換!D20)</f>
        <v/>
      </c>
      <c r="D20" s="362" t="str">
        <f>IF(表示変換!F20="","",表示変換!F20)</f>
        <v/>
      </c>
      <c r="E20" s="79" t="str">
        <f>IF(表示変換!I20="","",表示変換!I20)</f>
        <v/>
      </c>
      <c r="F20" s="80" t="str">
        <f>IF(表示変換!J20="","",表示変換!J20)</f>
        <v/>
      </c>
      <c r="G20" s="102" t="str">
        <f>IF(表示変換!N20="","",表示変換!N20)</f>
        <v/>
      </c>
      <c r="H20" s="116" t="str">
        <f t="shared" si="4"/>
        <v/>
      </c>
      <c r="I20" s="103" t="str">
        <f>IF(表示変換!O20="","",表示変換!O20)</f>
        <v/>
      </c>
      <c r="J20" s="117" t="str">
        <f t="shared" si="5"/>
        <v/>
      </c>
      <c r="K20" s="103" t="str">
        <f>IF(表示変換!P20="","",表示変換!P20)</f>
        <v/>
      </c>
      <c r="L20" s="118" t="str">
        <f t="shared" si="6"/>
        <v/>
      </c>
      <c r="M20" s="104" t="str">
        <f>IF(表示変換!Q20="","",表示変換!Q20)</f>
        <v/>
      </c>
      <c r="N20" s="119" t="str">
        <f t="shared" si="7"/>
        <v/>
      </c>
      <c r="O20" s="104" t="str">
        <f>IF(表示変換!R20="","",表示変換!R20)</f>
        <v/>
      </c>
      <c r="P20" s="117" t="str">
        <f t="shared" si="8"/>
        <v/>
      </c>
      <c r="Q20" s="103" t="str">
        <f>IF(表示変換!S20="","",表示変換!S20)</f>
        <v/>
      </c>
      <c r="R20" s="117" t="str">
        <f t="shared" si="9"/>
        <v/>
      </c>
      <c r="S20" s="104" t="str">
        <f>IF(表示変換!T20="","",表示変換!T20)</f>
        <v/>
      </c>
      <c r="T20" s="117" t="str">
        <f t="shared" si="10"/>
        <v/>
      </c>
      <c r="U20" s="104" t="str">
        <f>IF(表示変換!U20="","",表示変換!U20)</f>
        <v/>
      </c>
      <c r="V20" s="120" t="str">
        <f t="shared" si="11"/>
        <v/>
      </c>
      <c r="W20" s="62" t="str">
        <f t="shared" si="12"/>
        <v/>
      </c>
      <c r="X20" s="221" t="str">
        <f t="shared" si="13"/>
        <v/>
      </c>
      <c r="Z20" s="368">
        <f t="shared" si="36"/>
        <v>15</v>
      </c>
      <c r="AA20" s="362" t="str">
        <f>IF(表示変換!B20="","",表示変換!B20)</f>
        <v/>
      </c>
      <c r="AB20" s="112" t="str">
        <f>IF(表示変換!C20="","",表示変換!C20)</f>
        <v/>
      </c>
      <c r="AC20" s="362" t="str">
        <f>IF(AB20="","",DATEDIF(AB20,入力!$C$3,"Y"))</f>
        <v/>
      </c>
      <c r="AD20" s="362" t="str">
        <f ca="1">IF(表示変換!D20="","",表示変換!D20)</f>
        <v/>
      </c>
      <c r="AE20" s="362" t="str">
        <f>IF(表示変換!E20="","",表示変換!E20)</f>
        <v/>
      </c>
      <c r="AF20" s="362" t="str">
        <f>IF(表示変換!F20="","",表示変換!F20)</f>
        <v/>
      </c>
      <c r="AG20" s="362" t="str">
        <f>IF(表示変換!G20="","",表示変換!G20)</f>
        <v/>
      </c>
      <c r="AH20" s="362" t="str">
        <f>IF(表示変換!H20="","",表示変換!H20)</f>
        <v/>
      </c>
      <c r="AI20" s="79" t="str">
        <f>IF(表示変換!I20="","",表示変換!I20)</f>
        <v/>
      </c>
      <c r="AJ20" s="79" t="str">
        <f>IF(表示変換!J20="","",表示変換!J20)</f>
        <v/>
      </c>
      <c r="AK20" s="84" t="str">
        <f t="shared" si="14"/>
        <v/>
      </c>
      <c r="AL20" s="84" t="str">
        <f>IF(表示変換!L20="","",表示変換!L20)</f>
        <v/>
      </c>
      <c r="AM20" s="138" t="str">
        <f>IF(表示変換!M20="","",表示変換!M20)</f>
        <v/>
      </c>
      <c r="AN20" s="133" t="str">
        <f t="shared" si="15"/>
        <v/>
      </c>
      <c r="AO20" s="133" t="str">
        <f t="shared" si="16"/>
        <v/>
      </c>
      <c r="AP20" s="132" t="str">
        <f t="shared" si="0"/>
        <v/>
      </c>
      <c r="AQ20" s="133" t="str">
        <f t="shared" si="1"/>
        <v/>
      </c>
      <c r="AR20" s="133" t="str">
        <f t="shared" si="2"/>
        <v/>
      </c>
      <c r="AS20" s="133" t="str">
        <f t="shared" si="17"/>
        <v/>
      </c>
      <c r="AT20" s="131"/>
      <c r="AU20" s="134">
        <f t="shared" si="3"/>
        <v>15</v>
      </c>
      <c r="AV20" s="84" t="str">
        <f t="shared" si="3"/>
        <v/>
      </c>
      <c r="AW20" s="84" t="str">
        <f t="shared" ca="1" si="3"/>
        <v/>
      </c>
      <c r="AX20" s="128" t="str">
        <f t="shared" si="3"/>
        <v/>
      </c>
      <c r="AY20" s="128" t="str">
        <f t="shared" si="3"/>
        <v/>
      </c>
      <c r="AZ20" s="128" t="str">
        <f t="shared" si="3"/>
        <v/>
      </c>
      <c r="BA20" s="128" t="str">
        <f t="shared" si="18"/>
        <v/>
      </c>
      <c r="BB20" s="55" t="str">
        <f t="shared" si="19"/>
        <v/>
      </c>
      <c r="BC20" s="56" t="str">
        <f t="shared" si="20"/>
        <v/>
      </c>
      <c r="BD20" s="57" t="str">
        <f t="shared" si="21"/>
        <v/>
      </c>
      <c r="BE20" s="56" t="str">
        <f t="shared" si="22"/>
        <v/>
      </c>
      <c r="BF20" s="57" t="str">
        <f t="shared" si="23"/>
        <v/>
      </c>
      <c r="BG20" s="59" t="str">
        <f t="shared" si="24"/>
        <v/>
      </c>
      <c r="BH20" s="58" t="str">
        <f t="shared" si="25"/>
        <v/>
      </c>
      <c r="BI20" s="60" t="str">
        <f t="shared" si="26"/>
        <v/>
      </c>
      <c r="BJ20" s="58" t="str">
        <f t="shared" si="27"/>
        <v/>
      </c>
      <c r="BK20" s="56" t="str">
        <f t="shared" si="28"/>
        <v/>
      </c>
      <c r="BL20" s="57" t="str">
        <f t="shared" si="29"/>
        <v/>
      </c>
      <c r="BM20" s="56" t="str">
        <f t="shared" si="30"/>
        <v/>
      </c>
      <c r="BN20" s="58" t="str">
        <f t="shared" si="31"/>
        <v/>
      </c>
      <c r="BO20" s="56" t="str">
        <f t="shared" si="32"/>
        <v/>
      </c>
      <c r="BP20" s="58" t="str">
        <f t="shared" si="33"/>
        <v/>
      </c>
      <c r="BQ20" s="61" t="str">
        <f t="shared" si="34"/>
        <v/>
      </c>
      <c r="BR20" s="63" t="str">
        <f t="shared" si="35"/>
        <v/>
      </c>
    </row>
    <row r="21" spans="1:70">
      <c r="A21" s="54">
        <f>IF(表示変換!A21="","",表示変換!A21)</f>
        <v>16</v>
      </c>
      <c r="B21" s="362" t="str">
        <f>IF(表示変換!B21="","",表示変換!B21)</f>
        <v/>
      </c>
      <c r="C21" s="362" t="str">
        <f ca="1">IF(表示変換!D21="","",表示変換!D21)</f>
        <v/>
      </c>
      <c r="D21" s="362" t="str">
        <f>IF(表示変換!F21="","",表示変換!F21)</f>
        <v/>
      </c>
      <c r="E21" s="79" t="str">
        <f>IF(表示変換!I21="","",表示変換!I21)</f>
        <v/>
      </c>
      <c r="F21" s="80" t="str">
        <f>IF(表示変換!J21="","",表示変換!J21)</f>
        <v/>
      </c>
      <c r="G21" s="102" t="str">
        <f>IF(表示変換!N21="","",表示変換!N21)</f>
        <v/>
      </c>
      <c r="H21" s="116" t="str">
        <f t="shared" si="4"/>
        <v/>
      </c>
      <c r="I21" s="103" t="str">
        <f>IF(表示変換!O21="","",表示変換!O21)</f>
        <v/>
      </c>
      <c r="J21" s="117" t="str">
        <f t="shared" si="5"/>
        <v/>
      </c>
      <c r="K21" s="103" t="str">
        <f>IF(表示変換!P21="","",表示変換!P21)</f>
        <v/>
      </c>
      <c r="L21" s="118" t="str">
        <f t="shared" si="6"/>
        <v/>
      </c>
      <c r="M21" s="104" t="str">
        <f>IF(表示変換!Q21="","",表示変換!Q21)</f>
        <v/>
      </c>
      <c r="N21" s="119" t="str">
        <f t="shared" si="7"/>
        <v/>
      </c>
      <c r="O21" s="104" t="str">
        <f>IF(表示変換!R21="","",表示変換!R21)</f>
        <v/>
      </c>
      <c r="P21" s="117" t="str">
        <f t="shared" si="8"/>
        <v/>
      </c>
      <c r="Q21" s="103" t="str">
        <f>IF(表示変換!S21="","",表示変換!S21)</f>
        <v/>
      </c>
      <c r="R21" s="117" t="str">
        <f t="shared" si="9"/>
        <v/>
      </c>
      <c r="S21" s="104" t="str">
        <f>IF(表示変換!T21="","",表示変換!T21)</f>
        <v/>
      </c>
      <c r="T21" s="117" t="str">
        <f t="shared" si="10"/>
        <v/>
      </c>
      <c r="U21" s="104" t="str">
        <f>IF(表示変換!U21="","",表示変換!U21)</f>
        <v/>
      </c>
      <c r="V21" s="120" t="str">
        <f t="shared" si="11"/>
        <v/>
      </c>
      <c r="W21" s="62" t="str">
        <f t="shared" si="12"/>
        <v/>
      </c>
      <c r="X21" s="221" t="str">
        <f t="shared" si="13"/>
        <v/>
      </c>
      <c r="Z21" s="368">
        <f t="shared" si="36"/>
        <v>16</v>
      </c>
      <c r="AA21" s="362" t="str">
        <f>IF(表示変換!B21="","",表示変換!B21)</f>
        <v/>
      </c>
      <c r="AB21" s="112" t="str">
        <f>IF(表示変換!C21="","",表示変換!C21)</f>
        <v/>
      </c>
      <c r="AC21" s="362" t="str">
        <f>IF(AB21="","",DATEDIF(AB21,入力!$C$3,"Y"))</f>
        <v/>
      </c>
      <c r="AD21" s="362" t="str">
        <f ca="1">IF(表示変換!D21="","",表示変換!D21)</f>
        <v/>
      </c>
      <c r="AE21" s="362" t="str">
        <f>IF(表示変換!E21="","",表示変換!E21)</f>
        <v/>
      </c>
      <c r="AF21" s="362" t="str">
        <f>IF(表示変換!F21="","",表示変換!F21)</f>
        <v/>
      </c>
      <c r="AG21" s="362" t="str">
        <f>IF(表示変換!G21="","",表示変換!G21)</f>
        <v/>
      </c>
      <c r="AH21" s="362" t="str">
        <f>IF(表示変換!H21="","",表示変換!H21)</f>
        <v/>
      </c>
      <c r="AI21" s="79" t="str">
        <f>IF(表示変換!I21="","",表示変換!I21)</f>
        <v/>
      </c>
      <c r="AJ21" s="79" t="str">
        <f>IF(表示変換!J21="","",表示変換!J21)</f>
        <v/>
      </c>
      <c r="AK21" s="84" t="str">
        <f t="shared" si="14"/>
        <v/>
      </c>
      <c r="AL21" s="84" t="str">
        <f>IF(表示変換!L21="","",表示変換!L21)</f>
        <v/>
      </c>
      <c r="AM21" s="138" t="str">
        <f>IF(表示変換!M21="","",表示変換!M21)</f>
        <v/>
      </c>
      <c r="AN21" s="133" t="str">
        <f>IF(X21="","",W21)</f>
        <v/>
      </c>
      <c r="AO21" s="133" t="str">
        <f t="shared" si="16"/>
        <v/>
      </c>
      <c r="AP21" s="132" t="str">
        <f t="shared" si="0"/>
        <v/>
      </c>
      <c r="AQ21" s="133" t="str">
        <f t="shared" si="1"/>
        <v/>
      </c>
      <c r="AR21" s="133" t="str">
        <f t="shared" si="2"/>
        <v/>
      </c>
      <c r="AS21" s="133" t="str">
        <f t="shared" si="17"/>
        <v/>
      </c>
      <c r="AT21" s="131"/>
      <c r="AU21" s="134">
        <f t="shared" si="3"/>
        <v>16</v>
      </c>
      <c r="AV21" s="84" t="str">
        <f t="shared" si="3"/>
        <v/>
      </c>
      <c r="AW21" s="84" t="str">
        <f t="shared" ca="1" si="3"/>
        <v/>
      </c>
      <c r="AX21" s="128" t="str">
        <f t="shared" si="3"/>
        <v/>
      </c>
      <c r="AY21" s="128" t="str">
        <f t="shared" si="3"/>
        <v/>
      </c>
      <c r="AZ21" s="128" t="str">
        <f t="shared" si="3"/>
        <v/>
      </c>
      <c r="BA21" s="128" t="str">
        <f t="shared" si="18"/>
        <v/>
      </c>
      <c r="BB21" s="55" t="str">
        <f t="shared" si="19"/>
        <v/>
      </c>
      <c r="BC21" s="56" t="str">
        <f t="shared" si="20"/>
        <v/>
      </c>
      <c r="BD21" s="57" t="str">
        <f t="shared" si="21"/>
        <v/>
      </c>
      <c r="BE21" s="56" t="str">
        <f t="shared" si="22"/>
        <v/>
      </c>
      <c r="BF21" s="57" t="str">
        <f t="shared" si="23"/>
        <v/>
      </c>
      <c r="BG21" s="59" t="str">
        <f t="shared" si="24"/>
        <v/>
      </c>
      <c r="BH21" s="58" t="str">
        <f t="shared" si="25"/>
        <v/>
      </c>
      <c r="BI21" s="60" t="str">
        <f t="shared" si="26"/>
        <v/>
      </c>
      <c r="BJ21" s="58" t="str">
        <f t="shared" si="27"/>
        <v/>
      </c>
      <c r="BK21" s="56" t="str">
        <f t="shared" si="28"/>
        <v/>
      </c>
      <c r="BL21" s="57" t="str">
        <f t="shared" si="29"/>
        <v/>
      </c>
      <c r="BM21" s="56" t="str">
        <f t="shared" si="30"/>
        <v/>
      </c>
      <c r="BN21" s="58" t="str">
        <f t="shared" si="31"/>
        <v/>
      </c>
      <c r="BO21" s="56" t="str">
        <f t="shared" si="32"/>
        <v/>
      </c>
      <c r="BP21" s="58" t="str">
        <f t="shared" si="33"/>
        <v/>
      </c>
      <c r="BQ21" s="61" t="str">
        <f t="shared" si="34"/>
        <v/>
      </c>
      <c r="BR21" s="63" t="str">
        <f t="shared" si="35"/>
        <v/>
      </c>
    </row>
    <row r="22" spans="1:70">
      <c r="A22" s="54">
        <f>IF(表示変換!A22="","",表示変換!A22)</f>
        <v>17</v>
      </c>
      <c r="B22" s="362" t="str">
        <f>IF(表示変換!B22="","",表示変換!B22)</f>
        <v/>
      </c>
      <c r="C22" s="362" t="str">
        <f ca="1">IF(表示変換!D22="","",表示変換!D22)</f>
        <v/>
      </c>
      <c r="D22" s="362" t="str">
        <f>IF(表示変換!F22="","",表示変換!F22)</f>
        <v/>
      </c>
      <c r="E22" s="79" t="str">
        <f>IF(表示変換!I22="","",表示変換!I22)</f>
        <v/>
      </c>
      <c r="F22" s="80" t="str">
        <f>IF(表示変換!J22="","",表示変換!J22)</f>
        <v/>
      </c>
      <c r="G22" s="102" t="str">
        <f>IF(表示変換!N22="","",表示変換!N22)</f>
        <v/>
      </c>
      <c r="H22" s="116" t="str">
        <f t="shared" si="4"/>
        <v/>
      </c>
      <c r="I22" s="103" t="str">
        <f>IF(表示変換!O22="","",表示変換!O22)</f>
        <v/>
      </c>
      <c r="J22" s="117" t="str">
        <f t="shared" si="5"/>
        <v/>
      </c>
      <c r="K22" s="103" t="str">
        <f>IF(表示変換!P22="","",表示変換!P22)</f>
        <v/>
      </c>
      <c r="L22" s="118" t="str">
        <f t="shared" si="6"/>
        <v/>
      </c>
      <c r="M22" s="104" t="str">
        <f>IF(表示変換!Q22="","",表示変換!Q22)</f>
        <v/>
      </c>
      <c r="N22" s="119" t="str">
        <f t="shared" si="7"/>
        <v/>
      </c>
      <c r="O22" s="104" t="str">
        <f>IF(表示変換!R22="","",表示変換!R22)</f>
        <v/>
      </c>
      <c r="P22" s="117" t="str">
        <f t="shared" si="8"/>
        <v/>
      </c>
      <c r="Q22" s="103" t="str">
        <f>IF(表示変換!S22="","",表示変換!S22)</f>
        <v/>
      </c>
      <c r="R22" s="117" t="str">
        <f t="shared" si="9"/>
        <v/>
      </c>
      <c r="S22" s="104" t="str">
        <f>IF(表示変換!T22="","",表示変換!T22)</f>
        <v/>
      </c>
      <c r="T22" s="117" t="str">
        <f t="shared" si="10"/>
        <v/>
      </c>
      <c r="U22" s="104" t="str">
        <f>IF(表示変換!U22="","",表示変換!U22)</f>
        <v/>
      </c>
      <c r="V22" s="120" t="str">
        <f t="shared" si="11"/>
        <v/>
      </c>
      <c r="W22" s="62" t="str">
        <f t="shared" si="12"/>
        <v/>
      </c>
      <c r="X22" s="221" t="str">
        <f t="shared" si="13"/>
        <v/>
      </c>
      <c r="Z22" s="368">
        <f t="shared" si="36"/>
        <v>17</v>
      </c>
      <c r="AA22" s="362" t="str">
        <f>IF(表示変換!B22="","",表示変換!B22)</f>
        <v/>
      </c>
      <c r="AB22" s="112" t="str">
        <f>IF(表示変換!C22="","",表示変換!C22)</f>
        <v/>
      </c>
      <c r="AC22" s="362" t="str">
        <f>IF(AB22="","",DATEDIF(AB22,入力!$C$3,"Y"))</f>
        <v/>
      </c>
      <c r="AD22" s="362" t="str">
        <f ca="1">IF(表示変換!D22="","",表示変換!D22)</f>
        <v/>
      </c>
      <c r="AE22" s="362" t="str">
        <f>IF(表示変換!E22="","",表示変換!E22)</f>
        <v/>
      </c>
      <c r="AF22" s="362" t="str">
        <f>IF(表示変換!F22="","",表示変換!F22)</f>
        <v/>
      </c>
      <c r="AG22" s="362" t="str">
        <f>IF(表示変換!G22="","",表示変換!G22)</f>
        <v/>
      </c>
      <c r="AH22" s="362" t="str">
        <f>IF(表示変換!H22="","",表示変換!H22)</f>
        <v/>
      </c>
      <c r="AI22" s="79" t="str">
        <f>IF(表示変換!I22="","",表示変換!I22)</f>
        <v/>
      </c>
      <c r="AJ22" s="79" t="str">
        <f>IF(表示変換!J22="","",表示変換!J22)</f>
        <v/>
      </c>
      <c r="AK22" s="84" t="str">
        <f t="shared" si="14"/>
        <v/>
      </c>
      <c r="AL22" s="84" t="str">
        <f>IF(表示変換!L22="","",表示変換!L22)</f>
        <v/>
      </c>
      <c r="AM22" s="138" t="str">
        <f>IF(表示変換!M22="","",表示変換!M22)</f>
        <v/>
      </c>
      <c r="AN22" s="133" t="str">
        <f t="shared" si="15"/>
        <v/>
      </c>
      <c r="AO22" s="133" t="str">
        <f t="shared" si="16"/>
        <v/>
      </c>
      <c r="AP22" s="132" t="str">
        <f t="shared" si="0"/>
        <v/>
      </c>
      <c r="AQ22" s="133" t="str">
        <f t="shared" si="1"/>
        <v/>
      </c>
      <c r="AR22" s="133" t="str">
        <f t="shared" si="2"/>
        <v/>
      </c>
      <c r="AS22" s="133" t="str">
        <f t="shared" si="17"/>
        <v/>
      </c>
      <c r="AT22" s="131"/>
      <c r="AU22" s="134">
        <f t="shared" ref="AU22:AZ37" si="37">IF(ISBLANK(A22),"",A22)</f>
        <v>17</v>
      </c>
      <c r="AV22" s="84" t="str">
        <f t="shared" si="37"/>
        <v/>
      </c>
      <c r="AW22" s="84" t="str">
        <f t="shared" ca="1" si="37"/>
        <v/>
      </c>
      <c r="AX22" s="128" t="str">
        <f t="shared" si="37"/>
        <v/>
      </c>
      <c r="AY22" s="128" t="str">
        <f t="shared" si="37"/>
        <v/>
      </c>
      <c r="AZ22" s="128" t="str">
        <f t="shared" si="37"/>
        <v/>
      </c>
      <c r="BA22" s="128" t="str">
        <f t="shared" si="18"/>
        <v/>
      </c>
      <c r="BB22" s="55" t="str">
        <f t="shared" si="19"/>
        <v/>
      </c>
      <c r="BC22" s="56" t="str">
        <f t="shared" si="20"/>
        <v/>
      </c>
      <c r="BD22" s="57" t="str">
        <f t="shared" si="21"/>
        <v/>
      </c>
      <c r="BE22" s="56" t="str">
        <f t="shared" si="22"/>
        <v/>
      </c>
      <c r="BF22" s="57" t="str">
        <f t="shared" si="23"/>
        <v/>
      </c>
      <c r="BG22" s="59" t="str">
        <f t="shared" si="24"/>
        <v/>
      </c>
      <c r="BH22" s="58" t="str">
        <f t="shared" si="25"/>
        <v/>
      </c>
      <c r="BI22" s="60" t="str">
        <f t="shared" si="26"/>
        <v/>
      </c>
      <c r="BJ22" s="58" t="str">
        <f t="shared" si="27"/>
        <v/>
      </c>
      <c r="BK22" s="56" t="str">
        <f t="shared" si="28"/>
        <v/>
      </c>
      <c r="BL22" s="57" t="str">
        <f t="shared" si="29"/>
        <v/>
      </c>
      <c r="BM22" s="56" t="str">
        <f t="shared" si="30"/>
        <v/>
      </c>
      <c r="BN22" s="58" t="str">
        <f t="shared" si="31"/>
        <v/>
      </c>
      <c r="BO22" s="56" t="str">
        <f t="shared" si="32"/>
        <v/>
      </c>
      <c r="BP22" s="58" t="str">
        <f t="shared" si="33"/>
        <v/>
      </c>
      <c r="BQ22" s="61" t="str">
        <f t="shared" si="34"/>
        <v/>
      </c>
      <c r="BR22" s="63" t="str">
        <f t="shared" si="35"/>
        <v/>
      </c>
    </row>
    <row r="23" spans="1:70">
      <c r="A23" s="54">
        <f>IF(表示変換!A23="","",表示変換!A23)</f>
        <v>18</v>
      </c>
      <c r="B23" s="362" t="str">
        <f>IF(表示変換!B23="","",表示変換!B23)</f>
        <v/>
      </c>
      <c r="C23" s="362" t="str">
        <f ca="1">IF(表示変換!D23="","",表示変換!D23)</f>
        <v/>
      </c>
      <c r="D23" s="362" t="str">
        <f>IF(表示変換!F23="","",表示変換!F23)</f>
        <v/>
      </c>
      <c r="E23" s="79" t="str">
        <f>IF(表示変換!I23="","",表示変換!I23)</f>
        <v/>
      </c>
      <c r="F23" s="80" t="str">
        <f>IF(表示変換!J23="","",表示変換!J23)</f>
        <v/>
      </c>
      <c r="G23" s="102" t="str">
        <f>IF(表示変換!N23="","",表示変換!N23)</f>
        <v/>
      </c>
      <c r="H23" s="116" t="str">
        <f t="shared" si="4"/>
        <v/>
      </c>
      <c r="I23" s="103" t="str">
        <f>IF(表示変換!O23="","",表示変換!O23)</f>
        <v/>
      </c>
      <c r="J23" s="117" t="str">
        <f t="shared" si="5"/>
        <v/>
      </c>
      <c r="K23" s="103" t="str">
        <f>IF(表示変換!P23="","",表示変換!P23)</f>
        <v/>
      </c>
      <c r="L23" s="118" t="str">
        <f t="shared" si="6"/>
        <v/>
      </c>
      <c r="M23" s="104" t="str">
        <f>IF(表示変換!Q23="","",表示変換!Q23)</f>
        <v/>
      </c>
      <c r="N23" s="119" t="str">
        <f t="shared" si="7"/>
        <v/>
      </c>
      <c r="O23" s="104" t="str">
        <f>IF(表示変換!R23="","",表示変換!R23)</f>
        <v/>
      </c>
      <c r="P23" s="117" t="str">
        <f t="shared" si="8"/>
        <v/>
      </c>
      <c r="Q23" s="103" t="str">
        <f>IF(表示変換!S23="","",表示変換!S23)</f>
        <v/>
      </c>
      <c r="R23" s="117" t="str">
        <f t="shared" si="9"/>
        <v/>
      </c>
      <c r="S23" s="104" t="str">
        <f>IF(表示変換!T23="","",表示変換!T23)</f>
        <v/>
      </c>
      <c r="T23" s="117" t="str">
        <f t="shared" si="10"/>
        <v/>
      </c>
      <c r="U23" s="104" t="str">
        <f>IF(表示変換!U23="","",表示変換!U23)</f>
        <v/>
      </c>
      <c r="V23" s="120" t="str">
        <f t="shared" si="11"/>
        <v/>
      </c>
      <c r="W23" s="62" t="str">
        <f t="shared" si="12"/>
        <v/>
      </c>
      <c r="X23" s="221" t="str">
        <f t="shared" si="13"/>
        <v/>
      </c>
      <c r="Z23" s="368">
        <f t="shared" si="36"/>
        <v>18</v>
      </c>
      <c r="AA23" s="362" t="str">
        <f>IF(表示変換!B23="","",表示変換!B23)</f>
        <v/>
      </c>
      <c r="AB23" s="112" t="str">
        <f>IF(表示変換!C23="","",表示変換!C23)</f>
        <v/>
      </c>
      <c r="AC23" s="362" t="str">
        <f>IF(AB23="","",DATEDIF(AB23,入力!$C$3,"Y"))</f>
        <v/>
      </c>
      <c r="AD23" s="362" t="str">
        <f ca="1">IF(表示変換!D23="","",表示変換!D23)</f>
        <v/>
      </c>
      <c r="AE23" s="362" t="str">
        <f>IF(表示変換!E23="","",表示変換!E23)</f>
        <v/>
      </c>
      <c r="AF23" s="362" t="str">
        <f>IF(表示変換!F23="","",表示変換!F23)</f>
        <v/>
      </c>
      <c r="AG23" s="362" t="str">
        <f>IF(表示変換!G23="","",表示変換!G23)</f>
        <v/>
      </c>
      <c r="AH23" s="362" t="str">
        <f>IF(表示変換!H23="","",表示変換!H23)</f>
        <v/>
      </c>
      <c r="AI23" s="79" t="str">
        <f>IF(表示変換!I23="","",表示変換!I23)</f>
        <v/>
      </c>
      <c r="AJ23" s="79" t="str">
        <f>IF(表示変換!J23="","",表示変換!J23)</f>
        <v/>
      </c>
      <c r="AK23" s="84" t="str">
        <f t="shared" si="14"/>
        <v/>
      </c>
      <c r="AL23" s="84" t="str">
        <f>IF(表示変換!L23="","",表示変換!L23)</f>
        <v/>
      </c>
      <c r="AM23" s="138" t="str">
        <f>IF(表示変換!M23="","",表示変換!M23)</f>
        <v/>
      </c>
      <c r="AN23" s="133" t="str">
        <f t="shared" si="15"/>
        <v/>
      </c>
      <c r="AO23" s="133" t="str">
        <f t="shared" si="16"/>
        <v/>
      </c>
      <c r="AP23" s="132" t="str">
        <f t="shared" si="0"/>
        <v/>
      </c>
      <c r="AQ23" s="133" t="str">
        <f t="shared" si="1"/>
        <v/>
      </c>
      <c r="AR23" s="133" t="str">
        <f t="shared" si="2"/>
        <v/>
      </c>
      <c r="AS23" s="133" t="str">
        <f t="shared" si="17"/>
        <v/>
      </c>
      <c r="AT23" s="131"/>
      <c r="AU23" s="134">
        <f t="shared" si="37"/>
        <v>18</v>
      </c>
      <c r="AV23" s="84" t="str">
        <f t="shared" si="37"/>
        <v/>
      </c>
      <c r="AW23" s="84" t="str">
        <f t="shared" ca="1" si="37"/>
        <v/>
      </c>
      <c r="AX23" s="128" t="str">
        <f t="shared" si="37"/>
        <v/>
      </c>
      <c r="AY23" s="128" t="str">
        <f t="shared" si="37"/>
        <v/>
      </c>
      <c r="AZ23" s="128" t="str">
        <f t="shared" si="37"/>
        <v/>
      </c>
      <c r="BA23" s="128" t="str">
        <f t="shared" si="18"/>
        <v/>
      </c>
      <c r="BB23" s="55" t="str">
        <f t="shared" si="19"/>
        <v/>
      </c>
      <c r="BC23" s="56" t="str">
        <f t="shared" si="20"/>
        <v/>
      </c>
      <c r="BD23" s="57" t="str">
        <f t="shared" si="21"/>
        <v/>
      </c>
      <c r="BE23" s="56" t="str">
        <f t="shared" si="22"/>
        <v/>
      </c>
      <c r="BF23" s="57" t="str">
        <f t="shared" si="23"/>
        <v/>
      </c>
      <c r="BG23" s="59" t="str">
        <f t="shared" si="24"/>
        <v/>
      </c>
      <c r="BH23" s="58" t="str">
        <f t="shared" si="25"/>
        <v/>
      </c>
      <c r="BI23" s="60" t="str">
        <f t="shared" si="26"/>
        <v/>
      </c>
      <c r="BJ23" s="58" t="str">
        <f t="shared" si="27"/>
        <v/>
      </c>
      <c r="BK23" s="56" t="str">
        <f t="shared" si="28"/>
        <v/>
      </c>
      <c r="BL23" s="57" t="str">
        <f t="shared" si="29"/>
        <v/>
      </c>
      <c r="BM23" s="56" t="str">
        <f t="shared" si="30"/>
        <v/>
      </c>
      <c r="BN23" s="58" t="str">
        <f t="shared" si="31"/>
        <v/>
      </c>
      <c r="BO23" s="56" t="str">
        <f t="shared" si="32"/>
        <v/>
      </c>
      <c r="BP23" s="58" t="str">
        <f t="shared" si="33"/>
        <v/>
      </c>
      <c r="BQ23" s="61" t="str">
        <f t="shared" si="34"/>
        <v/>
      </c>
      <c r="BR23" s="63" t="str">
        <f t="shared" si="35"/>
        <v/>
      </c>
    </row>
    <row r="24" spans="1:70">
      <c r="A24" s="54">
        <f>IF(表示変換!A24="","",表示変換!A24)</f>
        <v>19</v>
      </c>
      <c r="B24" s="362" t="str">
        <f>IF(表示変換!B24="","",表示変換!B24)</f>
        <v/>
      </c>
      <c r="C24" s="362" t="str">
        <f ca="1">IF(表示変換!D24="","",表示変換!D24)</f>
        <v/>
      </c>
      <c r="D24" s="362" t="str">
        <f>IF(表示変換!F24="","",表示変換!F24)</f>
        <v/>
      </c>
      <c r="E24" s="79" t="str">
        <f>IF(表示変換!I24="","",表示変換!I24)</f>
        <v/>
      </c>
      <c r="F24" s="80" t="str">
        <f>IF(表示変換!J24="","",表示変換!J24)</f>
        <v/>
      </c>
      <c r="G24" s="102" t="str">
        <f>IF(表示変換!N24="","",表示変換!N24)</f>
        <v/>
      </c>
      <c r="H24" s="116" t="str">
        <f t="shared" si="4"/>
        <v/>
      </c>
      <c r="I24" s="103" t="str">
        <f>IF(表示変換!O24="","",表示変換!O24)</f>
        <v/>
      </c>
      <c r="J24" s="117" t="str">
        <f t="shared" si="5"/>
        <v/>
      </c>
      <c r="K24" s="103" t="str">
        <f>IF(表示変換!P24="","",表示変換!P24)</f>
        <v/>
      </c>
      <c r="L24" s="118" t="str">
        <f t="shared" si="6"/>
        <v/>
      </c>
      <c r="M24" s="104" t="str">
        <f>IF(表示変換!Q24="","",表示変換!Q24)</f>
        <v/>
      </c>
      <c r="N24" s="119" t="str">
        <f t="shared" si="7"/>
        <v/>
      </c>
      <c r="O24" s="104" t="str">
        <f>IF(表示変換!R24="","",表示変換!R24)</f>
        <v/>
      </c>
      <c r="P24" s="117" t="str">
        <f t="shared" si="8"/>
        <v/>
      </c>
      <c r="Q24" s="103" t="str">
        <f>IF(表示変換!S24="","",表示変換!S24)</f>
        <v/>
      </c>
      <c r="R24" s="117" t="str">
        <f t="shared" si="9"/>
        <v/>
      </c>
      <c r="S24" s="104" t="str">
        <f>IF(表示変換!T24="","",表示変換!T24)</f>
        <v/>
      </c>
      <c r="T24" s="117" t="str">
        <f t="shared" si="10"/>
        <v/>
      </c>
      <c r="U24" s="104" t="str">
        <f>IF(表示変換!U24="","",表示変換!U24)</f>
        <v/>
      </c>
      <c r="V24" s="120" t="str">
        <f t="shared" si="11"/>
        <v/>
      </c>
      <c r="W24" s="62" t="str">
        <f t="shared" si="12"/>
        <v/>
      </c>
      <c r="X24" s="221" t="str">
        <f t="shared" si="13"/>
        <v/>
      </c>
      <c r="Z24" s="368">
        <f t="shared" si="36"/>
        <v>19</v>
      </c>
      <c r="AA24" s="362" t="str">
        <f>IF(表示変換!B24="","",表示変換!B24)</f>
        <v/>
      </c>
      <c r="AB24" s="112" t="str">
        <f>IF(表示変換!C24="","",表示変換!C24)</f>
        <v/>
      </c>
      <c r="AC24" s="362" t="str">
        <f>IF(AB24="","",DATEDIF(AB24,入力!$C$3,"Y"))</f>
        <v/>
      </c>
      <c r="AD24" s="362" t="str">
        <f ca="1">IF(表示変換!D24="","",表示変換!D24)</f>
        <v/>
      </c>
      <c r="AE24" s="362" t="str">
        <f>IF(表示変換!E24="","",表示変換!E24)</f>
        <v/>
      </c>
      <c r="AF24" s="362" t="str">
        <f>IF(表示変換!F24="","",表示変換!F24)</f>
        <v/>
      </c>
      <c r="AG24" s="362" t="str">
        <f>IF(表示変換!G24="","",表示変換!G24)</f>
        <v/>
      </c>
      <c r="AH24" s="362" t="str">
        <f>IF(表示変換!H24="","",表示変換!H24)</f>
        <v/>
      </c>
      <c r="AI24" s="79" t="str">
        <f>IF(表示変換!I24="","",表示変換!I24)</f>
        <v/>
      </c>
      <c r="AJ24" s="79" t="str">
        <f>IF(表示変換!J24="","",表示変換!J24)</f>
        <v/>
      </c>
      <c r="AK24" s="84" t="str">
        <f t="shared" si="14"/>
        <v/>
      </c>
      <c r="AL24" s="84" t="str">
        <f>IF(表示変換!L24="","",表示変換!L24)</f>
        <v/>
      </c>
      <c r="AM24" s="138" t="str">
        <f>IF(表示変換!M24="","",表示変換!M24)</f>
        <v/>
      </c>
      <c r="AN24" s="133" t="str">
        <f t="shared" si="15"/>
        <v/>
      </c>
      <c r="AO24" s="133" t="str">
        <f t="shared" si="16"/>
        <v/>
      </c>
      <c r="AP24" s="132" t="str">
        <f t="shared" si="0"/>
        <v/>
      </c>
      <c r="AQ24" s="133" t="str">
        <f t="shared" si="1"/>
        <v/>
      </c>
      <c r="AR24" s="133" t="str">
        <f t="shared" si="2"/>
        <v/>
      </c>
      <c r="AS24" s="133" t="str">
        <f t="shared" si="17"/>
        <v/>
      </c>
      <c r="AT24" s="131"/>
      <c r="AU24" s="134">
        <f t="shared" si="37"/>
        <v>19</v>
      </c>
      <c r="AV24" s="84" t="str">
        <f t="shared" si="37"/>
        <v/>
      </c>
      <c r="AW24" s="84" t="str">
        <f t="shared" ca="1" si="37"/>
        <v/>
      </c>
      <c r="AX24" s="128" t="str">
        <f t="shared" si="37"/>
        <v/>
      </c>
      <c r="AY24" s="128" t="str">
        <f t="shared" si="37"/>
        <v/>
      </c>
      <c r="AZ24" s="128" t="str">
        <f t="shared" si="37"/>
        <v/>
      </c>
      <c r="BA24" s="128" t="str">
        <f t="shared" si="18"/>
        <v/>
      </c>
      <c r="BB24" s="55" t="str">
        <f t="shared" si="19"/>
        <v/>
      </c>
      <c r="BC24" s="56" t="str">
        <f t="shared" si="20"/>
        <v/>
      </c>
      <c r="BD24" s="57" t="str">
        <f t="shared" si="21"/>
        <v/>
      </c>
      <c r="BE24" s="56" t="str">
        <f t="shared" si="22"/>
        <v/>
      </c>
      <c r="BF24" s="57" t="str">
        <f t="shared" si="23"/>
        <v/>
      </c>
      <c r="BG24" s="59" t="str">
        <f t="shared" si="24"/>
        <v/>
      </c>
      <c r="BH24" s="58" t="str">
        <f t="shared" si="25"/>
        <v/>
      </c>
      <c r="BI24" s="60" t="str">
        <f t="shared" si="26"/>
        <v/>
      </c>
      <c r="BJ24" s="58" t="str">
        <f t="shared" si="27"/>
        <v/>
      </c>
      <c r="BK24" s="56" t="str">
        <f t="shared" si="28"/>
        <v/>
      </c>
      <c r="BL24" s="57" t="str">
        <f t="shared" si="29"/>
        <v/>
      </c>
      <c r="BM24" s="56" t="str">
        <f t="shared" si="30"/>
        <v/>
      </c>
      <c r="BN24" s="58" t="str">
        <f t="shared" si="31"/>
        <v/>
      </c>
      <c r="BO24" s="56" t="str">
        <f t="shared" si="32"/>
        <v/>
      </c>
      <c r="BP24" s="58" t="str">
        <f t="shared" si="33"/>
        <v/>
      </c>
      <c r="BQ24" s="61" t="str">
        <f t="shared" si="34"/>
        <v/>
      </c>
      <c r="BR24" s="63" t="str">
        <f t="shared" si="35"/>
        <v/>
      </c>
    </row>
    <row r="25" spans="1:70">
      <c r="A25" s="54">
        <f>IF(表示変換!A25="","",表示変換!A25)</f>
        <v>20</v>
      </c>
      <c r="B25" s="362" t="str">
        <f>IF(表示変換!B25="","",表示変換!B25)</f>
        <v/>
      </c>
      <c r="C25" s="362" t="str">
        <f ca="1">IF(表示変換!D25="","",表示変換!D25)</f>
        <v/>
      </c>
      <c r="D25" s="362" t="str">
        <f>IF(表示変換!F25="","",表示変換!F25)</f>
        <v/>
      </c>
      <c r="E25" s="79" t="str">
        <f>IF(表示変換!I25="","",表示変換!I25)</f>
        <v/>
      </c>
      <c r="F25" s="80" t="str">
        <f>IF(表示変換!J25="","",表示変換!J25)</f>
        <v/>
      </c>
      <c r="G25" s="102" t="str">
        <f>IF(表示変換!N25="","",表示変換!N25)</f>
        <v/>
      </c>
      <c r="H25" s="116" t="str">
        <f t="shared" si="4"/>
        <v/>
      </c>
      <c r="I25" s="103" t="str">
        <f>IF(表示変換!O25="","",表示変換!O25)</f>
        <v/>
      </c>
      <c r="J25" s="117" t="str">
        <f t="shared" si="5"/>
        <v/>
      </c>
      <c r="K25" s="103" t="str">
        <f>IF(表示変換!P25="","",表示変換!P25)</f>
        <v/>
      </c>
      <c r="L25" s="118" t="str">
        <f t="shared" si="6"/>
        <v/>
      </c>
      <c r="M25" s="104" t="str">
        <f>IF(表示変換!Q25="","",表示変換!Q25)</f>
        <v/>
      </c>
      <c r="N25" s="119" t="str">
        <f t="shared" si="7"/>
        <v/>
      </c>
      <c r="O25" s="104" t="str">
        <f>IF(表示変換!R25="","",表示変換!R25)</f>
        <v/>
      </c>
      <c r="P25" s="117" t="str">
        <f t="shared" si="8"/>
        <v/>
      </c>
      <c r="Q25" s="103" t="str">
        <f>IF(表示変換!S25="","",表示変換!S25)</f>
        <v/>
      </c>
      <c r="R25" s="117" t="str">
        <f t="shared" si="9"/>
        <v/>
      </c>
      <c r="S25" s="104" t="str">
        <f>IF(表示変換!T25="","",表示変換!T25)</f>
        <v/>
      </c>
      <c r="T25" s="117" t="str">
        <f t="shared" si="10"/>
        <v/>
      </c>
      <c r="U25" s="104" t="str">
        <f>IF(表示変換!U25="","",表示変換!U25)</f>
        <v/>
      </c>
      <c r="V25" s="120" t="str">
        <f t="shared" si="11"/>
        <v/>
      </c>
      <c r="W25" s="62" t="str">
        <f>IF((COUNTBLANK(H25)+COUNTBLANK(J25)+COUNTBLANK(L25)+COUNTBLANK(N25)+COUNTBLANK(P25)+COUNTBLANK(R25)+COUNTBLANK(T25)+COUNTBLANK(V25))=8,"",( IF(H25="",0,H25)+IF(J25="",0,J25)+IF(L25="",0,L25)+IF(N25="",0,N25)+IF(P25="",0,P25)+IF(R25="",0,R25)+IF(T25="",0,T25)+IF(V25="",0,V25)))</f>
        <v/>
      </c>
      <c r="X25" s="221" t="str">
        <f t="shared" si="13"/>
        <v/>
      </c>
      <c r="Z25" s="368">
        <f t="shared" si="36"/>
        <v>20</v>
      </c>
      <c r="AA25" s="362" t="str">
        <f>IF(表示変換!B25="","",表示変換!B25)</f>
        <v/>
      </c>
      <c r="AB25" s="112" t="str">
        <f>IF(表示変換!C25="","",表示変換!C25)</f>
        <v/>
      </c>
      <c r="AC25" s="362" t="str">
        <f>IF(AB25="","",DATEDIF(AB25,入力!$C$3,"Y"))</f>
        <v/>
      </c>
      <c r="AD25" s="362" t="str">
        <f ca="1">IF(表示変換!D25="","",表示変換!D25)</f>
        <v/>
      </c>
      <c r="AE25" s="362" t="str">
        <f>IF(表示変換!E25="","",表示変換!E25)</f>
        <v/>
      </c>
      <c r="AF25" s="362" t="str">
        <f>IF(表示変換!F25="","",表示変換!F25)</f>
        <v/>
      </c>
      <c r="AG25" s="362" t="str">
        <f>IF(表示変換!G25="","",表示変換!G25)</f>
        <v/>
      </c>
      <c r="AH25" s="362" t="str">
        <f>IF(表示変換!H25="","",表示変換!H25)</f>
        <v/>
      </c>
      <c r="AI25" s="79" t="str">
        <f>IF(表示変換!I25="","",表示変換!I25)</f>
        <v/>
      </c>
      <c r="AJ25" s="79" t="str">
        <f>IF(表示変換!J25="","",表示変換!J25)</f>
        <v/>
      </c>
      <c r="AK25" s="84" t="str">
        <f t="shared" si="14"/>
        <v/>
      </c>
      <c r="AL25" s="84" t="str">
        <f>IF(表示変換!L25="","",表示変換!L25)</f>
        <v/>
      </c>
      <c r="AM25" s="138" t="str">
        <f>IF(表示変換!M25="","",表示変換!M25)</f>
        <v/>
      </c>
      <c r="AN25" s="133" t="str">
        <f t="shared" si="15"/>
        <v/>
      </c>
      <c r="AO25" s="133" t="str">
        <f t="shared" si="16"/>
        <v/>
      </c>
      <c r="AP25" s="132" t="str">
        <f t="shared" si="0"/>
        <v/>
      </c>
      <c r="AQ25" s="133" t="str">
        <f t="shared" si="1"/>
        <v/>
      </c>
      <c r="AR25" s="133" t="str">
        <f t="shared" si="2"/>
        <v/>
      </c>
      <c r="AS25" s="133" t="str">
        <f t="shared" si="17"/>
        <v/>
      </c>
      <c r="AT25" s="131"/>
      <c r="AU25" s="134">
        <f t="shared" si="37"/>
        <v>20</v>
      </c>
      <c r="AV25" s="84" t="str">
        <f t="shared" si="37"/>
        <v/>
      </c>
      <c r="AW25" s="84" t="str">
        <f t="shared" ca="1" si="37"/>
        <v/>
      </c>
      <c r="AX25" s="128" t="str">
        <f t="shared" si="37"/>
        <v/>
      </c>
      <c r="AY25" s="128" t="str">
        <f t="shared" si="37"/>
        <v/>
      </c>
      <c r="AZ25" s="128" t="str">
        <f t="shared" si="37"/>
        <v/>
      </c>
      <c r="BA25" s="128" t="str">
        <f t="shared" si="18"/>
        <v/>
      </c>
      <c r="BB25" s="55" t="str">
        <f t="shared" si="19"/>
        <v/>
      </c>
      <c r="BC25" s="56" t="str">
        <f t="shared" si="20"/>
        <v/>
      </c>
      <c r="BD25" s="57" t="str">
        <f t="shared" si="21"/>
        <v/>
      </c>
      <c r="BE25" s="56" t="str">
        <f t="shared" si="22"/>
        <v/>
      </c>
      <c r="BF25" s="57" t="str">
        <f t="shared" si="23"/>
        <v/>
      </c>
      <c r="BG25" s="59" t="str">
        <f t="shared" si="24"/>
        <v/>
      </c>
      <c r="BH25" s="58" t="str">
        <f t="shared" si="25"/>
        <v/>
      </c>
      <c r="BI25" s="60" t="str">
        <f t="shared" si="26"/>
        <v/>
      </c>
      <c r="BJ25" s="58" t="str">
        <f t="shared" si="27"/>
        <v/>
      </c>
      <c r="BK25" s="56" t="str">
        <f t="shared" si="28"/>
        <v/>
      </c>
      <c r="BL25" s="57" t="str">
        <f t="shared" si="29"/>
        <v/>
      </c>
      <c r="BM25" s="56" t="str">
        <f t="shared" si="30"/>
        <v/>
      </c>
      <c r="BN25" s="58" t="str">
        <f t="shared" si="31"/>
        <v/>
      </c>
      <c r="BO25" s="56" t="str">
        <f t="shared" si="32"/>
        <v/>
      </c>
      <c r="BP25" s="58" t="str">
        <f t="shared" si="33"/>
        <v/>
      </c>
      <c r="BQ25" s="61" t="str">
        <f t="shared" si="34"/>
        <v/>
      </c>
      <c r="BR25" s="63" t="str">
        <f t="shared" si="35"/>
        <v/>
      </c>
    </row>
    <row r="26" spans="1:70">
      <c r="A26" s="54">
        <f>IF(表示変換!A26="","",表示変換!A26)</f>
        <v>21</v>
      </c>
      <c r="B26" s="362" t="str">
        <f>IF(表示変換!B26="","",表示変換!B26)</f>
        <v/>
      </c>
      <c r="C26" s="362" t="str">
        <f ca="1">IF(表示変換!D26="","",表示変換!D26)</f>
        <v/>
      </c>
      <c r="D26" s="362" t="str">
        <f>IF(表示変換!F26="","",表示変換!F26)</f>
        <v/>
      </c>
      <c r="E26" s="79" t="str">
        <f>IF(表示変換!I26="","",表示変換!I26)</f>
        <v/>
      </c>
      <c r="F26" s="80" t="str">
        <f>IF(表示変換!J26="","",表示変換!J26)</f>
        <v/>
      </c>
      <c r="G26" s="102" t="str">
        <f>IF(表示変換!N26="","",表示変換!N26)</f>
        <v/>
      </c>
      <c r="H26" s="116" t="str">
        <f t="shared" si="4"/>
        <v/>
      </c>
      <c r="I26" s="103" t="str">
        <f>IF(表示変換!O26="","",表示変換!O26)</f>
        <v/>
      </c>
      <c r="J26" s="117" t="str">
        <f t="shared" si="5"/>
        <v/>
      </c>
      <c r="K26" s="103" t="str">
        <f>IF(表示変換!P26="","",表示変換!P26)</f>
        <v/>
      </c>
      <c r="L26" s="118" t="str">
        <f t="shared" si="6"/>
        <v/>
      </c>
      <c r="M26" s="104" t="str">
        <f>IF(表示変換!Q26="","",表示変換!Q26)</f>
        <v/>
      </c>
      <c r="N26" s="119" t="str">
        <f t="shared" si="7"/>
        <v/>
      </c>
      <c r="O26" s="104" t="str">
        <f>IF(表示変換!R26="","",表示変換!R26)</f>
        <v/>
      </c>
      <c r="P26" s="117" t="str">
        <f t="shared" si="8"/>
        <v/>
      </c>
      <c r="Q26" s="103" t="str">
        <f>IF(表示変換!S26="","",表示変換!S26)</f>
        <v/>
      </c>
      <c r="R26" s="117" t="str">
        <f t="shared" si="9"/>
        <v/>
      </c>
      <c r="S26" s="104" t="str">
        <f>IF(表示変換!T26="","",表示変換!T26)</f>
        <v/>
      </c>
      <c r="T26" s="117" t="str">
        <f t="shared" si="10"/>
        <v/>
      </c>
      <c r="U26" s="104" t="str">
        <f>IF(表示変換!U26="","",表示変換!U26)</f>
        <v/>
      </c>
      <c r="V26" s="120" t="str">
        <f t="shared" si="11"/>
        <v/>
      </c>
      <c r="W26" s="62" t="str">
        <f t="shared" si="12"/>
        <v/>
      </c>
      <c r="X26" s="221" t="str">
        <f t="shared" si="13"/>
        <v/>
      </c>
      <c r="Z26" s="368">
        <f t="shared" si="36"/>
        <v>21</v>
      </c>
      <c r="AA26" s="362" t="str">
        <f>IF(表示変換!B26="","",表示変換!B26)</f>
        <v/>
      </c>
      <c r="AB26" s="112" t="str">
        <f>IF(表示変換!C26="","",表示変換!C26)</f>
        <v/>
      </c>
      <c r="AC26" s="362" t="str">
        <f>IF(AB26="","",DATEDIF(AB26,入力!$C$3,"Y"))</f>
        <v/>
      </c>
      <c r="AD26" s="362" t="str">
        <f ca="1">IF(表示変換!D26="","",表示変換!D26)</f>
        <v/>
      </c>
      <c r="AE26" s="362" t="str">
        <f>IF(表示変換!E26="","",表示変換!E26)</f>
        <v/>
      </c>
      <c r="AF26" s="362" t="str">
        <f>IF(表示変換!F26="","",表示変換!F26)</f>
        <v/>
      </c>
      <c r="AG26" s="362" t="str">
        <f>IF(表示変換!G26="","",表示変換!G26)</f>
        <v/>
      </c>
      <c r="AH26" s="362" t="str">
        <f>IF(表示変換!H26="","",表示変換!H26)</f>
        <v/>
      </c>
      <c r="AI26" s="79" t="str">
        <f>IF(表示変換!I26="","",表示変換!I26)</f>
        <v/>
      </c>
      <c r="AJ26" s="79" t="str">
        <f>IF(表示変換!J26="","",表示変換!J26)</f>
        <v/>
      </c>
      <c r="AK26" s="84" t="str">
        <f t="shared" si="14"/>
        <v/>
      </c>
      <c r="AL26" s="84" t="str">
        <f>IF(表示変換!L26="","",表示変換!L26)</f>
        <v/>
      </c>
      <c r="AM26" s="138" t="str">
        <f>IF(表示変換!M26="","",表示変換!M26)</f>
        <v/>
      </c>
      <c r="AN26" s="133" t="str">
        <f t="shared" si="15"/>
        <v/>
      </c>
      <c r="AO26" s="133" t="str">
        <f t="shared" si="16"/>
        <v/>
      </c>
      <c r="AP26" s="132" t="str">
        <f t="shared" si="0"/>
        <v/>
      </c>
      <c r="AQ26" s="133" t="str">
        <f t="shared" si="1"/>
        <v/>
      </c>
      <c r="AR26" s="133" t="str">
        <f t="shared" si="2"/>
        <v/>
      </c>
      <c r="AS26" s="133" t="str">
        <f t="shared" si="17"/>
        <v/>
      </c>
      <c r="AT26" s="131"/>
      <c r="AU26" s="134">
        <f t="shared" si="37"/>
        <v>21</v>
      </c>
      <c r="AV26" s="84" t="str">
        <f t="shared" si="37"/>
        <v/>
      </c>
      <c r="AW26" s="84" t="str">
        <f t="shared" ca="1" si="37"/>
        <v/>
      </c>
      <c r="AX26" s="128" t="str">
        <f t="shared" si="37"/>
        <v/>
      </c>
      <c r="AY26" s="128" t="str">
        <f t="shared" si="37"/>
        <v/>
      </c>
      <c r="AZ26" s="128" t="str">
        <f t="shared" si="37"/>
        <v/>
      </c>
      <c r="BA26" s="128" t="str">
        <f t="shared" si="18"/>
        <v/>
      </c>
      <c r="BB26" s="55" t="str">
        <f t="shared" si="19"/>
        <v/>
      </c>
      <c r="BC26" s="56" t="str">
        <f t="shared" si="20"/>
        <v/>
      </c>
      <c r="BD26" s="57" t="str">
        <f t="shared" si="21"/>
        <v/>
      </c>
      <c r="BE26" s="56" t="str">
        <f t="shared" si="22"/>
        <v/>
      </c>
      <c r="BF26" s="57" t="str">
        <f t="shared" si="23"/>
        <v/>
      </c>
      <c r="BG26" s="59" t="str">
        <f t="shared" si="24"/>
        <v/>
      </c>
      <c r="BH26" s="58" t="str">
        <f t="shared" si="25"/>
        <v/>
      </c>
      <c r="BI26" s="60" t="str">
        <f t="shared" si="26"/>
        <v/>
      </c>
      <c r="BJ26" s="58" t="str">
        <f t="shared" si="27"/>
        <v/>
      </c>
      <c r="BK26" s="56" t="str">
        <f t="shared" si="28"/>
        <v/>
      </c>
      <c r="BL26" s="57" t="str">
        <f t="shared" si="29"/>
        <v/>
      </c>
      <c r="BM26" s="56" t="str">
        <f t="shared" si="30"/>
        <v/>
      </c>
      <c r="BN26" s="58" t="str">
        <f t="shared" si="31"/>
        <v/>
      </c>
      <c r="BO26" s="56" t="str">
        <f t="shared" si="32"/>
        <v/>
      </c>
      <c r="BP26" s="58" t="str">
        <f t="shared" si="33"/>
        <v/>
      </c>
      <c r="BQ26" s="61" t="str">
        <f t="shared" si="34"/>
        <v/>
      </c>
      <c r="BR26" s="63" t="str">
        <f t="shared" si="35"/>
        <v/>
      </c>
    </row>
    <row r="27" spans="1:70">
      <c r="A27" s="54">
        <f>IF(表示変換!A27="","",表示変換!A27)</f>
        <v>22</v>
      </c>
      <c r="B27" s="362" t="str">
        <f>IF(表示変換!B27="","",表示変換!B27)</f>
        <v/>
      </c>
      <c r="C27" s="362" t="str">
        <f ca="1">IF(表示変換!D27="","",表示変換!D27)</f>
        <v/>
      </c>
      <c r="D27" s="362" t="str">
        <f>IF(表示変換!F27="","",表示変換!F27)</f>
        <v/>
      </c>
      <c r="E27" s="79" t="str">
        <f>IF(表示変換!I27="","",表示変換!I27)</f>
        <v/>
      </c>
      <c r="F27" s="80" t="str">
        <f>IF(表示変換!J27="","",表示変換!J27)</f>
        <v/>
      </c>
      <c r="G27" s="102" t="str">
        <f>IF(表示変換!N27="","",表示変換!N27)</f>
        <v/>
      </c>
      <c r="H27" s="116" t="str">
        <f t="shared" si="4"/>
        <v/>
      </c>
      <c r="I27" s="103" t="str">
        <f>IF(表示変換!O27="","",表示変換!O27)</f>
        <v/>
      </c>
      <c r="J27" s="117" t="str">
        <f t="shared" si="5"/>
        <v/>
      </c>
      <c r="K27" s="103" t="str">
        <f>IF(表示変換!P27="","",表示変換!P27)</f>
        <v/>
      </c>
      <c r="L27" s="118" t="str">
        <f t="shared" si="6"/>
        <v/>
      </c>
      <c r="M27" s="104" t="str">
        <f>IF(表示変換!Q27="","",表示変換!Q27)</f>
        <v/>
      </c>
      <c r="N27" s="119" t="str">
        <f t="shared" si="7"/>
        <v/>
      </c>
      <c r="O27" s="104" t="str">
        <f>IF(表示変換!R27="","",表示変換!R27)</f>
        <v/>
      </c>
      <c r="P27" s="117" t="str">
        <f t="shared" si="8"/>
        <v/>
      </c>
      <c r="Q27" s="103" t="str">
        <f>IF(表示変換!S27="","",表示変換!S27)</f>
        <v/>
      </c>
      <c r="R27" s="117" t="str">
        <f t="shared" si="9"/>
        <v/>
      </c>
      <c r="S27" s="104" t="str">
        <f>IF(表示変換!T27="","",表示変換!T27)</f>
        <v/>
      </c>
      <c r="T27" s="117" t="str">
        <f t="shared" si="10"/>
        <v/>
      </c>
      <c r="U27" s="104" t="str">
        <f>IF(表示変換!U27="","",表示変換!U27)</f>
        <v/>
      </c>
      <c r="V27" s="120" t="str">
        <f t="shared" si="11"/>
        <v/>
      </c>
      <c r="W27" s="62" t="str">
        <f t="shared" si="12"/>
        <v/>
      </c>
      <c r="X27" s="221" t="str">
        <f t="shared" si="13"/>
        <v/>
      </c>
      <c r="Z27" s="368">
        <f t="shared" si="36"/>
        <v>22</v>
      </c>
      <c r="AA27" s="362" t="str">
        <f>IF(表示変換!B27="","",表示変換!B27)</f>
        <v/>
      </c>
      <c r="AB27" s="112" t="str">
        <f>IF(表示変換!C27="","",表示変換!C27)</f>
        <v/>
      </c>
      <c r="AC27" s="362" t="str">
        <f>IF(AB27="","",DATEDIF(AB27,入力!$C$3,"Y"))</f>
        <v/>
      </c>
      <c r="AD27" s="362" t="str">
        <f ca="1">IF(表示変換!D27="","",表示変換!D27)</f>
        <v/>
      </c>
      <c r="AE27" s="362" t="str">
        <f>IF(表示変換!E27="","",表示変換!E27)</f>
        <v/>
      </c>
      <c r="AF27" s="362" t="str">
        <f>IF(表示変換!F27="","",表示変換!F27)</f>
        <v/>
      </c>
      <c r="AG27" s="362" t="str">
        <f>IF(表示変換!G27="","",表示変換!G27)</f>
        <v/>
      </c>
      <c r="AH27" s="362" t="str">
        <f>IF(表示変換!H27="","",表示変換!H27)</f>
        <v/>
      </c>
      <c r="AI27" s="79" t="str">
        <f>IF(表示変換!I27="","",表示変換!I27)</f>
        <v/>
      </c>
      <c r="AJ27" s="79" t="str">
        <f>IF(表示変換!J27="","",表示変換!J27)</f>
        <v/>
      </c>
      <c r="AK27" s="84" t="str">
        <f t="shared" si="14"/>
        <v/>
      </c>
      <c r="AL27" s="84" t="str">
        <f>IF(表示変換!L27="","",表示変換!L27)</f>
        <v/>
      </c>
      <c r="AM27" s="138" t="str">
        <f>IF(表示変換!M27="","",表示変換!M27)</f>
        <v/>
      </c>
      <c r="AN27" s="133" t="str">
        <f t="shared" si="15"/>
        <v/>
      </c>
      <c r="AO27" s="133" t="str">
        <f t="shared" si="16"/>
        <v/>
      </c>
      <c r="AP27" s="132" t="str">
        <f t="shared" si="0"/>
        <v/>
      </c>
      <c r="AQ27" s="133" t="str">
        <f t="shared" si="1"/>
        <v/>
      </c>
      <c r="AR27" s="133" t="str">
        <f t="shared" si="2"/>
        <v/>
      </c>
      <c r="AS27" s="133" t="str">
        <f t="shared" si="17"/>
        <v/>
      </c>
      <c r="AT27" s="131"/>
      <c r="AU27" s="134">
        <f t="shared" si="37"/>
        <v>22</v>
      </c>
      <c r="AV27" s="84" t="str">
        <f t="shared" si="37"/>
        <v/>
      </c>
      <c r="AW27" s="84" t="str">
        <f t="shared" ca="1" si="37"/>
        <v/>
      </c>
      <c r="AX27" s="128" t="str">
        <f t="shared" si="37"/>
        <v/>
      </c>
      <c r="AY27" s="128" t="str">
        <f t="shared" si="37"/>
        <v/>
      </c>
      <c r="AZ27" s="128" t="str">
        <f t="shared" si="37"/>
        <v/>
      </c>
      <c r="BA27" s="128" t="str">
        <f t="shared" si="18"/>
        <v/>
      </c>
      <c r="BB27" s="55" t="str">
        <f t="shared" si="19"/>
        <v/>
      </c>
      <c r="BC27" s="56" t="str">
        <f t="shared" si="20"/>
        <v/>
      </c>
      <c r="BD27" s="57" t="str">
        <f t="shared" si="21"/>
        <v/>
      </c>
      <c r="BE27" s="56" t="str">
        <f t="shared" si="22"/>
        <v/>
      </c>
      <c r="BF27" s="57" t="str">
        <f t="shared" si="23"/>
        <v/>
      </c>
      <c r="BG27" s="59" t="str">
        <f t="shared" si="24"/>
        <v/>
      </c>
      <c r="BH27" s="58" t="str">
        <f t="shared" si="25"/>
        <v/>
      </c>
      <c r="BI27" s="60" t="str">
        <f t="shared" si="26"/>
        <v/>
      </c>
      <c r="BJ27" s="58" t="str">
        <f t="shared" si="27"/>
        <v/>
      </c>
      <c r="BK27" s="56" t="str">
        <f t="shared" si="28"/>
        <v/>
      </c>
      <c r="BL27" s="57" t="str">
        <f t="shared" si="29"/>
        <v/>
      </c>
      <c r="BM27" s="56" t="str">
        <f t="shared" si="30"/>
        <v/>
      </c>
      <c r="BN27" s="58" t="str">
        <f t="shared" si="31"/>
        <v/>
      </c>
      <c r="BO27" s="56" t="str">
        <f t="shared" si="32"/>
        <v/>
      </c>
      <c r="BP27" s="58" t="str">
        <f t="shared" si="33"/>
        <v/>
      </c>
      <c r="BQ27" s="61" t="str">
        <f t="shared" si="34"/>
        <v/>
      </c>
      <c r="BR27" s="63" t="str">
        <f t="shared" si="35"/>
        <v/>
      </c>
    </row>
    <row r="28" spans="1:70">
      <c r="A28" s="54">
        <f>IF(表示変換!A28="","",表示変換!A28)</f>
        <v>23</v>
      </c>
      <c r="B28" s="362" t="str">
        <f>IF(表示変換!B28="","",表示変換!B28)</f>
        <v/>
      </c>
      <c r="C28" s="362" t="str">
        <f ca="1">IF(表示変換!D28="","",表示変換!D28)</f>
        <v/>
      </c>
      <c r="D28" s="362" t="str">
        <f>IF(表示変換!F28="","",表示変換!F28)</f>
        <v/>
      </c>
      <c r="E28" s="79" t="str">
        <f>IF(表示変換!I28="","",表示変換!I28)</f>
        <v/>
      </c>
      <c r="F28" s="80" t="str">
        <f>IF(表示変換!J28="","",表示変換!J28)</f>
        <v/>
      </c>
      <c r="G28" s="102" t="str">
        <f>IF(表示変換!N28="","",表示変換!N28)</f>
        <v/>
      </c>
      <c r="H28" s="116" t="str">
        <f t="shared" si="4"/>
        <v/>
      </c>
      <c r="I28" s="103" t="str">
        <f>IF(表示変換!O28="","",表示変換!O28)</f>
        <v/>
      </c>
      <c r="J28" s="117" t="str">
        <f t="shared" si="5"/>
        <v/>
      </c>
      <c r="K28" s="103" t="str">
        <f>IF(表示変換!P28="","",表示変換!P28)</f>
        <v/>
      </c>
      <c r="L28" s="118" t="str">
        <f t="shared" si="6"/>
        <v/>
      </c>
      <c r="M28" s="104" t="str">
        <f>IF(表示変換!Q28="","",表示変換!Q28)</f>
        <v/>
      </c>
      <c r="N28" s="119" t="str">
        <f t="shared" si="7"/>
        <v/>
      </c>
      <c r="O28" s="104" t="str">
        <f>IF(表示変換!R28="","",表示変換!R28)</f>
        <v/>
      </c>
      <c r="P28" s="117" t="str">
        <f t="shared" si="8"/>
        <v/>
      </c>
      <c r="Q28" s="103" t="str">
        <f>IF(表示変換!S28="","",表示変換!S28)</f>
        <v/>
      </c>
      <c r="R28" s="117" t="str">
        <f t="shared" si="9"/>
        <v/>
      </c>
      <c r="S28" s="104" t="str">
        <f>IF(表示変換!T28="","",表示変換!T28)</f>
        <v/>
      </c>
      <c r="T28" s="117" t="str">
        <f t="shared" si="10"/>
        <v/>
      </c>
      <c r="U28" s="104" t="str">
        <f>IF(表示変換!U28="","",表示変換!U28)</f>
        <v/>
      </c>
      <c r="V28" s="120" t="str">
        <f t="shared" si="11"/>
        <v/>
      </c>
      <c r="W28" s="62" t="str">
        <f t="shared" si="12"/>
        <v/>
      </c>
      <c r="X28" s="221" t="str">
        <f t="shared" si="13"/>
        <v/>
      </c>
      <c r="Z28" s="368">
        <f t="shared" si="36"/>
        <v>23</v>
      </c>
      <c r="AA28" s="362" t="str">
        <f>IF(表示変換!B28="","",表示変換!B28)</f>
        <v/>
      </c>
      <c r="AB28" s="112" t="str">
        <f>IF(表示変換!C28="","",表示変換!C28)</f>
        <v/>
      </c>
      <c r="AC28" s="362" t="str">
        <f>IF(AB28="","",DATEDIF(AB28,入力!$C$3,"Y"))</f>
        <v/>
      </c>
      <c r="AD28" s="362" t="str">
        <f ca="1">IF(表示変換!D28="","",表示変換!D28)</f>
        <v/>
      </c>
      <c r="AE28" s="362" t="str">
        <f>IF(表示変換!E28="","",表示変換!E28)</f>
        <v/>
      </c>
      <c r="AF28" s="362" t="str">
        <f>IF(表示変換!F28="","",表示変換!F28)</f>
        <v/>
      </c>
      <c r="AG28" s="362" t="str">
        <f>IF(表示変換!G28="","",表示変換!G28)</f>
        <v/>
      </c>
      <c r="AH28" s="362" t="str">
        <f>IF(表示変換!H28="","",表示変換!H28)</f>
        <v/>
      </c>
      <c r="AI28" s="79" t="str">
        <f>IF(表示変換!I28="","",表示変換!I28)</f>
        <v/>
      </c>
      <c r="AJ28" s="79" t="str">
        <f>IF(表示変換!J28="","",表示変換!J28)</f>
        <v/>
      </c>
      <c r="AK28" s="84" t="str">
        <f t="shared" si="14"/>
        <v/>
      </c>
      <c r="AL28" s="84" t="str">
        <f>IF(表示変換!L28="","",表示変換!L28)</f>
        <v/>
      </c>
      <c r="AM28" s="138" t="str">
        <f>IF(表示変換!M28="","",表示変換!M28)</f>
        <v/>
      </c>
      <c r="AN28" s="133" t="str">
        <f t="shared" si="15"/>
        <v/>
      </c>
      <c r="AO28" s="133" t="str">
        <f t="shared" si="16"/>
        <v/>
      </c>
      <c r="AP28" s="132" t="str">
        <f t="shared" si="0"/>
        <v/>
      </c>
      <c r="AQ28" s="133" t="str">
        <f t="shared" si="1"/>
        <v/>
      </c>
      <c r="AR28" s="133" t="str">
        <f t="shared" si="2"/>
        <v/>
      </c>
      <c r="AS28" s="133" t="str">
        <f t="shared" si="17"/>
        <v/>
      </c>
      <c r="AT28" s="131"/>
      <c r="AU28" s="134">
        <f t="shared" si="37"/>
        <v>23</v>
      </c>
      <c r="AV28" s="84" t="str">
        <f t="shared" si="37"/>
        <v/>
      </c>
      <c r="AW28" s="84" t="str">
        <f t="shared" ca="1" si="37"/>
        <v/>
      </c>
      <c r="AX28" s="128" t="str">
        <f t="shared" si="37"/>
        <v/>
      </c>
      <c r="AY28" s="128" t="str">
        <f t="shared" si="37"/>
        <v/>
      </c>
      <c r="AZ28" s="128" t="str">
        <f t="shared" si="37"/>
        <v/>
      </c>
      <c r="BA28" s="128" t="str">
        <f t="shared" si="18"/>
        <v/>
      </c>
      <c r="BB28" s="55" t="str">
        <f t="shared" si="19"/>
        <v/>
      </c>
      <c r="BC28" s="56" t="str">
        <f t="shared" si="20"/>
        <v/>
      </c>
      <c r="BD28" s="57" t="str">
        <f t="shared" si="21"/>
        <v/>
      </c>
      <c r="BE28" s="56" t="str">
        <f t="shared" si="22"/>
        <v/>
      </c>
      <c r="BF28" s="57" t="str">
        <f t="shared" si="23"/>
        <v/>
      </c>
      <c r="BG28" s="59" t="str">
        <f t="shared" si="24"/>
        <v/>
      </c>
      <c r="BH28" s="58" t="str">
        <f t="shared" si="25"/>
        <v/>
      </c>
      <c r="BI28" s="60" t="str">
        <f t="shared" si="26"/>
        <v/>
      </c>
      <c r="BJ28" s="58" t="str">
        <f t="shared" si="27"/>
        <v/>
      </c>
      <c r="BK28" s="56" t="str">
        <f t="shared" si="28"/>
        <v/>
      </c>
      <c r="BL28" s="57" t="str">
        <f t="shared" si="29"/>
        <v/>
      </c>
      <c r="BM28" s="56" t="str">
        <f t="shared" si="30"/>
        <v/>
      </c>
      <c r="BN28" s="58" t="str">
        <f t="shared" si="31"/>
        <v/>
      </c>
      <c r="BO28" s="56" t="str">
        <f t="shared" si="32"/>
        <v/>
      </c>
      <c r="BP28" s="58" t="str">
        <f t="shared" si="33"/>
        <v/>
      </c>
      <c r="BQ28" s="61" t="str">
        <f t="shared" si="34"/>
        <v/>
      </c>
      <c r="BR28" s="63" t="str">
        <f t="shared" si="35"/>
        <v/>
      </c>
    </row>
    <row r="29" spans="1:70">
      <c r="A29" s="54">
        <f>IF(表示変換!A29="","",表示変換!A29)</f>
        <v>24</v>
      </c>
      <c r="B29" s="362" t="str">
        <f>IF(表示変換!B29="","",表示変換!B29)</f>
        <v/>
      </c>
      <c r="C29" s="362" t="str">
        <f ca="1">IF(表示変換!D29="","",表示変換!D29)</f>
        <v/>
      </c>
      <c r="D29" s="362" t="str">
        <f>IF(表示変換!F29="","",表示変換!F29)</f>
        <v/>
      </c>
      <c r="E29" s="79" t="str">
        <f>IF(表示変換!I29="","",表示変換!I29)</f>
        <v/>
      </c>
      <c r="F29" s="80" t="str">
        <f>IF(表示変換!J29="","",表示変換!J29)</f>
        <v/>
      </c>
      <c r="G29" s="102" t="str">
        <f>IF(表示変換!N29="","",表示変換!N29)</f>
        <v/>
      </c>
      <c r="H29" s="116" t="str">
        <f t="shared" si="4"/>
        <v/>
      </c>
      <c r="I29" s="103" t="str">
        <f>IF(表示変換!O29="","",表示変換!O29)</f>
        <v/>
      </c>
      <c r="J29" s="117" t="str">
        <f t="shared" si="5"/>
        <v/>
      </c>
      <c r="K29" s="103" t="str">
        <f>IF(表示変換!P29="","",表示変換!P29)</f>
        <v/>
      </c>
      <c r="L29" s="118" t="str">
        <f t="shared" si="6"/>
        <v/>
      </c>
      <c r="M29" s="104" t="str">
        <f>IF(表示変換!Q29="","",表示変換!Q29)</f>
        <v/>
      </c>
      <c r="N29" s="119" t="str">
        <f t="shared" si="7"/>
        <v/>
      </c>
      <c r="O29" s="104" t="str">
        <f>IF(表示変換!R29="","",表示変換!R29)</f>
        <v/>
      </c>
      <c r="P29" s="117" t="str">
        <f t="shared" si="8"/>
        <v/>
      </c>
      <c r="Q29" s="103" t="str">
        <f>IF(表示変換!S29="","",表示変換!S29)</f>
        <v/>
      </c>
      <c r="R29" s="117" t="str">
        <f t="shared" si="9"/>
        <v/>
      </c>
      <c r="S29" s="104" t="str">
        <f>IF(表示変換!T29="","",表示変換!T29)</f>
        <v/>
      </c>
      <c r="T29" s="117" t="str">
        <f t="shared" si="10"/>
        <v/>
      </c>
      <c r="U29" s="104" t="str">
        <f>IF(表示変換!U29="","",表示変換!U29)</f>
        <v/>
      </c>
      <c r="V29" s="120" t="str">
        <f t="shared" si="11"/>
        <v/>
      </c>
      <c r="W29" s="62" t="str">
        <f t="shared" si="12"/>
        <v/>
      </c>
      <c r="X29" s="221" t="str">
        <f>IF(COUNTBLANK(W29)=1,"", RANK(W29,$W$6:$W$65))</f>
        <v/>
      </c>
      <c r="Z29" s="368">
        <f t="shared" si="36"/>
        <v>24</v>
      </c>
      <c r="AA29" s="362" t="str">
        <f>IF(表示変換!B29="","",表示変換!B29)</f>
        <v/>
      </c>
      <c r="AB29" s="112" t="str">
        <f>IF(表示変換!C29="","",表示変換!C29)</f>
        <v/>
      </c>
      <c r="AC29" s="362" t="str">
        <f>IF(AB29="","",DATEDIF(AB29,入力!$C$3,"Y"))</f>
        <v/>
      </c>
      <c r="AD29" s="362" t="str">
        <f ca="1">IF(表示変換!D29="","",表示変換!D29)</f>
        <v/>
      </c>
      <c r="AE29" s="362" t="str">
        <f>IF(表示変換!E29="","",表示変換!E29)</f>
        <v/>
      </c>
      <c r="AF29" s="362" t="str">
        <f>IF(表示変換!F29="","",表示変換!F29)</f>
        <v/>
      </c>
      <c r="AG29" s="362" t="str">
        <f>IF(表示変換!G29="","",表示変換!G29)</f>
        <v/>
      </c>
      <c r="AH29" s="362" t="str">
        <f>IF(表示変換!H29="","",表示変換!H29)</f>
        <v/>
      </c>
      <c r="AI29" s="79" t="str">
        <f>IF(表示変換!I29="","",表示変換!I29)</f>
        <v/>
      </c>
      <c r="AJ29" s="79" t="str">
        <f>IF(表示変換!J29="","",表示変換!J29)</f>
        <v/>
      </c>
      <c r="AK29" s="84" t="str">
        <f t="shared" si="14"/>
        <v/>
      </c>
      <c r="AL29" s="84" t="str">
        <f>IF(表示変換!L29="","",表示変換!L29)</f>
        <v/>
      </c>
      <c r="AM29" s="138" t="str">
        <f>IF(表示変換!M29="","",表示変換!M29)</f>
        <v/>
      </c>
      <c r="AN29" s="133" t="str">
        <f t="shared" si="15"/>
        <v/>
      </c>
      <c r="AO29" s="133" t="str">
        <f t="shared" si="16"/>
        <v/>
      </c>
      <c r="AP29" s="132" t="str">
        <f t="shared" si="0"/>
        <v/>
      </c>
      <c r="AQ29" s="133" t="str">
        <f t="shared" si="1"/>
        <v/>
      </c>
      <c r="AR29" s="133" t="str">
        <f t="shared" si="2"/>
        <v/>
      </c>
      <c r="AS29" s="133" t="str">
        <f t="shared" si="17"/>
        <v/>
      </c>
      <c r="AT29" s="131"/>
      <c r="AU29" s="134">
        <f t="shared" si="37"/>
        <v>24</v>
      </c>
      <c r="AV29" s="84" t="str">
        <f t="shared" si="37"/>
        <v/>
      </c>
      <c r="AW29" s="84" t="str">
        <f t="shared" ca="1" si="37"/>
        <v/>
      </c>
      <c r="AX29" s="128" t="str">
        <f t="shared" si="37"/>
        <v/>
      </c>
      <c r="AY29" s="128" t="str">
        <f t="shared" si="37"/>
        <v/>
      </c>
      <c r="AZ29" s="128" t="str">
        <f t="shared" si="37"/>
        <v/>
      </c>
      <c r="BA29" s="128" t="str">
        <f t="shared" si="18"/>
        <v/>
      </c>
      <c r="BB29" s="55" t="str">
        <f t="shared" si="19"/>
        <v/>
      </c>
      <c r="BC29" s="56" t="str">
        <f t="shared" si="20"/>
        <v/>
      </c>
      <c r="BD29" s="57" t="str">
        <f t="shared" si="21"/>
        <v/>
      </c>
      <c r="BE29" s="56" t="str">
        <f t="shared" si="22"/>
        <v/>
      </c>
      <c r="BF29" s="57" t="str">
        <f t="shared" si="23"/>
        <v/>
      </c>
      <c r="BG29" s="59" t="str">
        <f t="shared" si="24"/>
        <v/>
      </c>
      <c r="BH29" s="58" t="str">
        <f t="shared" si="25"/>
        <v/>
      </c>
      <c r="BI29" s="60" t="str">
        <f t="shared" si="26"/>
        <v/>
      </c>
      <c r="BJ29" s="58" t="str">
        <f t="shared" si="27"/>
        <v/>
      </c>
      <c r="BK29" s="56" t="str">
        <f t="shared" si="28"/>
        <v/>
      </c>
      <c r="BL29" s="57" t="str">
        <f t="shared" si="29"/>
        <v/>
      </c>
      <c r="BM29" s="56" t="str">
        <f t="shared" si="30"/>
        <v/>
      </c>
      <c r="BN29" s="58" t="str">
        <f t="shared" si="31"/>
        <v/>
      </c>
      <c r="BO29" s="56" t="str">
        <f t="shared" si="32"/>
        <v/>
      </c>
      <c r="BP29" s="58" t="str">
        <f t="shared" si="33"/>
        <v/>
      </c>
      <c r="BQ29" s="61" t="str">
        <f t="shared" si="34"/>
        <v/>
      </c>
      <c r="BR29" s="63" t="str">
        <f t="shared" si="35"/>
        <v/>
      </c>
    </row>
    <row r="30" spans="1:70">
      <c r="A30" s="54">
        <f>IF(表示変換!A30="","",表示変換!A30)</f>
        <v>25</v>
      </c>
      <c r="B30" s="362" t="str">
        <f>IF(表示変換!B30="","",表示変換!B30)</f>
        <v/>
      </c>
      <c r="C30" s="362" t="str">
        <f ca="1">IF(表示変換!D30="","",表示変換!D30)</f>
        <v/>
      </c>
      <c r="D30" s="362" t="str">
        <f>IF(表示変換!F30="","",表示変換!F30)</f>
        <v/>
      </c>
      <c r="E30" s="79" t="str">
        <f>IF(表示変換!I30="","",表示変換!I30)</f>
        <v/>
      </c>
      <c r="F30" s="80" t="str">
        <f>IF(表示変換!J30="","",表示変換!J30)</f>
        <v/>
      </c>
      <c r="G30" s="102" t="str">
        <f>IF(表示変換!N30="","",表示変換!N30)</f>
        <v/>
      </c>
      <c r="H30" s="116" t="str">
        <f t="shared" si="4"/>
        <v/>
      </c>
      <c r="I30" s="103" t="str">
        <f>IF(表示変換!O30="","",表示変換!O30)</f>
        <v/>
      </c>
      <c r="J30" s="117" t="str">
        <f t="shared" si="5"/>
        <v/>
      </c>
      <c r="K30" s="103" t="str">
        <f>IF(表示変換!P30="","",表示変換!P30)</f>
        <v/>
      </c>
      <c r="L30" s="118" t="str">
        <f t="shared" si="6"/>
        <v/>
      </c>
      <c r="M30" s="104" t="str">
        <f>IF(表示変換!Q30="","",表示変換!Q30)</f>
        <v/>
      </c>
      <c r="N30" s="119" t="str">
        <f t="shared" si="7"/>
        <v/>
      </c>
      <c r="O30" s="104" t="str">
        <f>IF(表示変換!R30="","",表示変換!R30)</f>
        <v/>
      </c>
      <c r="P30" s="117" t="str">
        <f t="shared" si="8"/>
        <v/>
      </c>
      <c r="Q30" s="103" t="str">
        <f>IF(表示変換!S30="","",表示変換!S30)</f>
        <v/>
      </c>
      <c r="R30" s="117" t="str">
        <f t="shared" si="9"/>
        <v/>
      </c>
      <c r="S30" s="104" t="str">
        <f>IF(表示変換!T30="","",表示変換!T30)</f>
        <v/>
      </c>
      <c r="T30" s="117" t="str">
        <f t="shared" si="10"/>
        <v/>
      </c>
      <c r="U30" s="104" t="str">
        <f>IF(表示変換!U30="","",表示変換!U30)</f>
        <v/>
      </c>
      <c r="V30" s="120" t="str">
        <f t="shared" si="11"/>
        <v/>
      </c>
      <c r="W30" s="62" t="str">
        <f t="shared" si="12"/>
        <v/>
      </c>
      <c r="X30" s="221" t="str">
        <f t="shared" si="13"/>
        <v/>
      </c>
      <c r="Z30" s="368">
        <f t="shared" si="36"/>
        <v>25</v>
      </c>
      <c r="AA30" s="362" t="str">
        <f>IF(表示変換!B30="","",表示変換!B30)</f>
        <v/>
      </c>
      <c r="AB30" s="112" t="str">
        <f>IF(表示変換!C30="","",表示変換!C30)</f>
        <v/>
      </c>
      <c r="AC30" s="362" t="str">
        <f>IF(AB30="","",DATEDIF(AB30,入力!$C$3,"Y"))</f>
        <v/>
      </c>
      <c r="AD30" s="362" t="str">
        <f ca="1">IF(表示変換!D30="","",表示変換!D30)</f>
        <v/>
      </c>
      <c r="AE30" s="362" t="str">
        <f>IF(表示変換!E30="","",表示変換!E30)</f>
        <v/>
      </c>
      <c r="AF30" s="362" t="str">
        <f>IF(表示変換!F30="","",表示変換!F30)</f>
        <v/>
      </c>
      <c r="AG30" s="362" t="str">
        <f>IF(表示変換!G30="","",表示変換!G30)</f>
        <v/>
      </c>
      <c r="AH30" s="362" t="str">
        <f>IF(表示変換!H30="","",表示変換!H30)</f>
        <v/>
      </c>
      <c r="AI30" s="79" t="str">
        <f>IF(表示変換!I30="","",表示変換!I30)</f>
        <v/>
      </c>
      <c r="AJ30" s="79" t="str">
        <f>IF(表示変換!J30="","",表示変換!J30)</f>
        <v/>
      </c>
      <c r="AK30" s="84" t="str">
        <f t="shared" si="14"/>
        <v/>
      </c>
      <c r="AL30" s="84" t="str">
        <f>IF(表示変換!L30="","",表示変換!L30)</f>
        <v/>
      </c>
      <c r="AM30" s="138" t="str">
        <f>IF(表示変換!M30="","",表示変換!M30)</f>
        <v/>
      </c>
      <c r="AN30" s="133" t="str">
        <f t="shared" si="15"/>
        <v/>
      </c>
      <c r="AO30" s="133" t="str">
        <f t="shared" si="16"/>
        <v/>
      </c>
      <c r="AP30" s="132" t="str">
        <f t="shared" si="0"/>
        <v/>
      </c>
      <c r="AQ30" s="133" t="str">
        <f t="shared" si="1"/>
        <v/>
      </c>
      <c r="AR30" s="133" t="str">
        <f t="shared" si="2"/>
        <v/>
      </c>
      <c r="AS30" s="133" t="str">
        <f t="shared" si="17"/>
        <v/>
      </c>
      <c r="AT30" s="131"/>
      <c r="AU30" s="134">
        <f t="shared" si="37"/>
        <v>25</v>
      </c>
      <c r="AV30" s="84" t="str">
        <f t="shared" si="37"/>
        <v/>
      </c>
      <c r="AW30" s="84" t="str">
        <f t="shared" ca="1" si="37"/>
        <v/>
      </c>
      <c r="AX30" s="128" t="str">
        <f t="shared" si="37"/>
        <v/>
      </c>
      <c r="AY30" s="128" t="str">
        <f t="shared" si="37"/>
        <v/>
      </c>
      <c r="AZ30" s="128" t="str">
        <f t="shared" si="37"/>
        <v/>
      </c>
      <c r="BA30" s="128" t="str">
        <f t="shared" si="18"/>
        <v/>
      </c>
      <c r="BB30" s="55" t="str">
        <f t="shared" si="19"/>
        <v/>
      </c>
      <c r="BC30" s="56" t="str">
        <f t="shared" si="20"/>
        <v/>
      </c>
      <c r="BD30" s="57" t="str">
        <f t="shared" si="21"/>
        <v/>
      </c>
      <c r="BE30" s="56" t="str">
        <f t="shared" si="22"/>
        <v/>
      </c>
      <c r="BF30" s="57" t="str">
        <f t="shared" si="23"/>
        <v/>
      </c>
      <c r="BG30" s="59" t="str">
        <f t="shared" si="24"/>
        <v/>
      </c>
      <c r="BH30" s="58" t="str">
        <f t="shared" si="25"/>
        <v/>
      </c>
      <c r="BI30" s="60" t="str">
        <f t="shared" si="26"/>
        <v/>
      </c>
      <c r="BJ30" s="58" t="str">
        <f t="shared" si="27"/>
        <v/>
      </c>
      <c r="BK30" s="56" t="str">
        <f t="shared" si="28"/>
        <v/>
      </c>
      <c r="BL30" s="57" t="str">
        <f t="shared" si="29"/>
        <v/>
      </c>
      <c r="BM30" s="56" t="str">
        <f t="shared" si="30"/>
        <v/>
      </c>
      <c r="BN30" s="58" t="str">
        <f t="shared" si="31"/>
        <v/>
      </c>
      <c r="BO30" s="56" t="str">
        <f t="shared" si="32"/>
        <v/>
      </c>
      <c r="BP30" s="58" t="str">
        <f t="shared" si="33"/>
        <v/>
      </c>
      <c r="BQ30" s="61" t="str">
        <f t="shared" si="34"/>
        <v/>
      </c>
      <c r="BR30" s="63" t="str">
        <f t="shared" si="35"/>
        <v/>
      </c>
    </row>
    <row r="31" spans="1:70">
      <c r="A31" s="54">
        <f>IF(表示変換!A31="","",表示変換!A31)</f>
        <v>26</v>
      </c>
      <c r="B31" s="362" t="str">
        <f>IF(表示変換!B31="","",表示変換!B31)</f>
        <v/>
      </c>
      <c r="C31" s="362" t="str">
        <f ca="1">IF(表示変換!D31="","",表示変換!D31)</f>
        <v/>
      </c>
      <c r="D31" s="362" t="str">
        <f>IF(表示変換!F31="","",表示変換!F31)</f>
        <v/>
      </c>
      <c r="E31" s="79" t="str">
        <f>IF(表示変換!I31="","",表示変換!I31)</f>
        <v/>
      </c>
      <c r="F31" s="80" t="str">
        <f>IF(表示変換!J31="","",表示変換!J31)</f>
        <v/>
      </c>
      <c r="G31" s="102" t="str">
        <f>IF(表示変換!N31="","",表示変換!N31)</f>
        <v/>
      </c>
      <c r="H31" s="116" t="str">
        <f t="shared" si="4"/>
        <v/>
      </c>
      <c r="I31" s="103" t="str">
        <f>IF(表示変換!O31="","",表示変換!O31)</f>
        <v/>
      </c>
      <c r="J31" s="117" t="str">
        <f t="shared" si="5"/>
        <v/>
      </c>
      <c r="K31" s="103" t="str">
        <f>IF(表示変換!P31="","",表示変換!P31)</f>
        <v/>
      </c>
      <c r="L31" s="118" t="str">
        <f t="shared" si="6"/>
        <v/>
      </c>
      <c r="M31" s="104" t="str">
        <f>IF(表示変換!Q31="","",表示変換!Q31)</f>
        <v/>
      </c>
      <c r="N31" s="119" t="str">
        <f t="shared" si="7"/>
        <v/>
      </c>
      <c r="O31" s="104" t="str">
        <f>IF(表示変換!R31="","",表示変換!R31)</f>
        <v/>
      </c>
      <c r="P31" s="117" t="str">
        <f t="shared" si="8"/>
        <v/>
      </c>
      <c r="Q31" s="103" t="str">
        <f>IF(表示変換!S31="","",表示変換!S31)</f>
        <v/>
      </c>
      <c r="R31" s="117" t="str">
        <f t="shared" si="9"/>
        <v/>
      </c>
      <c r="S31" s="104" t="str">
        <f>IF(表示変換!T31="","",表示変換!T31)</f>
        <v/>
      </c>
      <c r="T31" s="117" t="str">
        <f t="shared" si="10"/>
        <v/>
      </c>
      <c r="U31" s="104" t="str">
        <f>IF(表示変換!U31="","",表示変換!U31)</f>
        <v/>
      </c>
      <c r="V31" s="120" t="str">
        <f t="shared" si="11"/>
        <v/>
      </c>
      <c r="W31" s="62" t="str">
        <f t="shared" si="12"/>
        <v/>
      </c>
      <c r="X31" s="221" t="str">
        <f t="shared" si="13"/>
        <v/>
      </c>
      <c r="Z31" s="368">
        <f t="shared" si="36"/>
        <v>26</v>
      </c>
      <c r="AA31" s="362" t="str">
        <f>IF(表示変換!B31="","",表示変換!B31)</f>
        <v/>
      </c>
      <c r="AB31" s="112" t="str">
        <f>IF(表示変換!C31="","",表示変換!C31)</f>
        <v/>
      </c>
      <c r="AC31" s="362" t="str">
        <f>IF(AB31="","",DATEDIF(AB31,入力!$C$3,"Y"))</f>
        <v/>
      </c>
      <c r="AD31" s="362" t="str">
        <f ca="1">IF(表示変換!D31="","",表示変換!D31)</f>
        <v/>
      </c>
      <c r="AE31" s="362" t="str">
        <f>IF(表示変換!E31="","",表示変換!E31)</f>
        <v/>
      </c>
      <c r="AF31" s="362" t="str">
        <f>IF(表示変換!F31="","",表示変換!F31)</f>
        <v/>
      </c>
      <c r="AG31" s="362" t="str">
        <f>IF(表示変換!G31="","",表示変換!G31)</f>
        <v/>
      </c>
      <c r="AH31" s="362" t="str">
        <f>IF(表示変換!H31="","",表示変換!H31)</f>
        <v/>
      </c>
      <c r="AI31" s="79" t="str">
        <f>IF(表示変換!I31="","",表示変換!I31)</f>
        <v/>
      </c>
      <c r="AJ31" s="79" t="str">
        <f>IF(表示変換!J31="","",表示変換!J31)</f>
        <v/>
      </c>
      <c r="AK31" s="84" t="str">
        <f t="shared" si="14"/>
        <v/>
      </c>
      <c r="AL31" s="84" t="str">
        <f>IF(表示変換!L31="","",表示変換!L31)</f>
        <v/>
      </c>
      <c r="AM31" s="138" t="str">
        <f>IF(表示変換!M31="","",表示変換!M31)</f>
        <v/>
      </c>
      <c r="AN31" s="133" t="str">
        <f t="shared" si="15"/>
        <v/>
      </c>
      <c r="AO31" s="133" t="str">
        <f t="shared" si="16"/>
        <v/>
      </c>
      <c r="AP31" s="132" t="str">
        <f t="shared" si="0"/>
        <v/>
      </c>
      <c r="AQ31" s="133" t="str">
        <f t="shared" si="1"/>
        <v/>
      </c>
      <c r="AR31" s="133" t="str">
        <f t="shared" si="2"/>
        <v/>
      </c>
      <c r="AS31" s="133" t="str">
        <f t="shared" si="17"/>
        <v/>
      </c>
      <c r="AT31" s="131"/>
      <c r="AU31" s="134">
        <f t="shared" si="37"/>
        <v>26</v>
      </c>
      <c r="AV31" s="84" t="str">
        <f t="shared" si="37"/>
        <v/>
      </c>
      <c r="AW31" s="84" t="str">
        <f t="shared" ca="1" si="37"/>
        <v/>
      </c>
      <c r="AX31" s="128" t="str">
        <f t="shared" si="37"/>
        <v/>
      </c>
      <c r="AY31" s="128" t="str">
        <f t="shared" si="37"/>
        <v/>
      </c>
      <c r="AZ31" s="128" t="str">
        <f t="shared" si="37"/>
        <v/>
      </c>
      <c r="BA31" s="128" t="str">
        <f t="shared" si="18"/>
        <v/>
      </c>
      <c r="BB31" s="55" t="str">
        <f t="shared" si="19"/>
        <v/>
      </c>
      <c r="BC31" s="56" t="str">
        <f t="shared" si="20"/>
        <v/>
      </c>
      <c r="BD31" s="57" t="str">
        <f t="shared" si="21"/>
        <v/>
      </c>
      <c r="BE31" s="56" t="str">
        <f t="shared" si="22"/>
        <v/>
      </c>
      <c r="BF31" s="57" t="str">
        <f t="shared" si="23"/>
        <v/>
      </c>
      <c r="BG31" s="59" t="str">
        <f t="shared" si="24"/>
        <v/>
      </c>
      <c r="BH31" s="58" t="str">
        <f t="shared" si="25"/>
        <v/>
      </c>
      <c r="BI31" s="60" t="str">
        <f t="shared" si="26"/>
        <v/>
      </c>
      <c r="BJ31" s="58" t="str">
        <f t="shared" si="27"/>
        <v/>
      </c>
      <c r="BK31" s="56" t="str">
        <f t="shared" si="28"/>
        <v/>
      </c>
      <c r="BL31" s="57" t="str">
        <f t="shared" si="29"/>
        <v/>
      </c>
      <c r="BM31" s="56" t="str">
        <f t="shared" si="30"/>
        <v/>
      </c>
      <c r="BN31" s="58" t="str">
        <f t="shared" si="31"/>
        <v/>
      </c>
      <c r="BO31" s="56" t="str">
        <f t="shared" si="32"/>
        <v/>
      </c>
      <c r="BP31" s="58" t="str">
        <f t="shared" si="33"/>
        <v/>
      </c>
      <c r="BQ31" s="61" t="str">
        <f t="shared" si="34"/>
        <v/>
      </c>
      <c r="BR31" s="63" t="str">
        <f t="shared" si="35"/>
        <v/>
      </c>
    </row>
    <row r="32" spans="1:70">
      <c r="A32" s="54">
        <f>IF(表示変換!A32="","",表示変換!A32)</f>
        <v>27</v>
      </c>
      <c r="B32" s="362" t="str">
        <f>IF(表示変換!B32="","",表示変換!B32)</f>
        <v/>
      </c>
      <c r="C32" s="362" t="str">
        <f ca="1">IF(表示変換!D32="","",表示変換!D32)</f>
        <v/>
      </c>
      <c r="D32" s="362" t="str">
        <f>IF(表示変換!F32="","",表示変換!F32)</f>
        <v/>
      </c>
      <c r="E32" s="79" t="str">
        <f>IF(表示変換!I32="","",表示変換!I32)</f>
        <v/>
      </c>
      <c r="F32" s="80" t="str">
        <f>IF(表示変換!J32="","",表示変換!J32)</f>
        <v/>
      </c>
      <c r="G32" s="102" t="str">
        <f>IF(表示変換!N32="","",表示変換!N32)</f>
        <v/>
      </c>
      <c r="H32" s="116" t="str">
        <f t="shared" si="4"/>
        <v/>
      </c>
      <c r="I32" s="103" t="str">
        <f>IF(表示変換!O32="","",表示変換!O32)</f>
        <v/>
      </c>
      <c r="J32" s="117" t="str">
        <f t="shared" si="5"/>
        <v/>
      </c>
      <c r="K32" s="103" t="str">
        <f>IF(表示変換!P32="","",表示変換!P32)</f>
        <v/>
      </c>
      <c r="L32" s="118" t="str">
        <f t="shared" si="6"/>
        <v/>
      </c>
      <c r="M32" s="104" t="str">
        <f>IF(表示変換!Q32="","",表示変換!Q32)</f>
        <v/>
      </c>
      <c r="N32" s="119" t="str">
        <f t="shared" si="7"/>
        <v/>
      </c>
      <c r="O32" s="104" t="str">
        <f>IF(表示変換!R32="","",表示変換!R32)</f>
        <v/>
      </c>
      <c r="P32" s="117" t="str">
        <f t="shared" si="8"/>
        <v/>
      </c>
      <c r="Q32" s="103" t="str">
        <f>IF(表示変換!S32="","",表示変換!S32)</f>
        <v/>
      </c>
      <c r="R32" s="117" t="str">
        <f t="shared" si="9"/>
        <v/>
      </c>
      <c r="S32" s="104" t="str">
        <f>IF(表示変換!T32="","",表示変換!T32)</f>
        <v/>
      </c>
      <c r="T32" s="117" t="str">
        <f t="shared" si="10"/>
        <v/>
      </c>
      <c r="U32" s="104" t="str">
        <f>IF(表示変換!U32="","",表示変換!U32)</f>
        <v/>
      </c>
      <c r="V32" s="120" t="str">
        <f t="shared" si="11"/>
        <v/>
      </c>
      <c r="W32" s="62" t="str">
        <f t="shared" si="12"/>
        <v/>
      </c>
      <c r="X32" s="221" t="str">
        <f t="shared" si="13"/>
        <v/>
      </c>
      <c r="Z32" s="368">
        <f t="shared" si="36"/>
        <v>27</v>
      </c>
      <c r="AA32" s="362" t="str">
        <f>IF(表示変換!B32="","",表示変換!B32)</f>
        <v/>
      </c>
      <c r="AB32" s="112" t="str">
        <f>IF(表示変換!C32="","",表示変換!C32)</f>
        <v/>
      </c>
      <c r="AC32" s="362" t="str">
        <f>IF(AB32="","",DATEDIF(AB32,入力!$C$3,"Y"))</f>
        <v/>
      </c>
      <c r="AD32" s="362" t="str">
        <f ca="1">IF(表示変換!D32="","",表示変換!D32)</f>
        <v/>
      </c>
      <c r="AE32" s="362" t="str">
        <f>IF(表示変換!E32="","",表示変換!E32)</f>
        <v/>
      </c>
      <c r="AF32" s="362" t="str">
        <f>IF(表示変換!F32="","",表示変換!F32)</f>
        <v/>
      </c>
      <c r="AG32" s="362" t="str">
        <f>IF(表示変換!G32="","",表示変換!G32)</f>
        <v/>
      </c>
      <c r="AH32" s="362" t="str">
        <f>IF(表示変換!H32="","",表示変換!H32)</f>
        <v/>
      </c>
      <c r="AI32" s="79" t="str">
        <f>IF(表示変換!I32="","",表示変換!I32)</f>
        <v/>
      </c>
      <c r="AJ32" s="79" t="str">
        <f>IF(表示変換!J32="","",表示変換!J32)</f>
        <v/>
      </c>
      <c r="AK32" s="84" t="str">
        <f t="shared" si="14"/>
        <v/>
      </c>
      <c r="AL32" s="84" t="str">
        <f>IF(表示変換!L32="","",表示変換!L32)</f>
        <v/>
      </c>
      <c r="AM32" s="138" t="str">
        <f>IF(表示変換!M32="","",表示変換!M32)</f>
        <v/>
      </c>
      <c r="AN32" s="133" t="str">
        <f t="shared" si="15"/>
        <v/>
      </c>
      <c r="AO32" s="133" t="str">
        <f t="shared" si="16"/>
        <v/>
      </c>
      <c r="AP32" s="132" t="str">
        <f t="shared" si="0"/>
        <v/>
      </c>
      <c r="AQ32" s="133" t="str">
        <f t="shared" si="1"/>
        <v/>
      </c>
      <c r="AR32" s="133" t="str">
        <f t="shared" si="2"/>
        <v/>
      </c>
      <c r="AS32" s="133" t="str">
        <f t="shared" si="17"/>
        <v/>
      </c>
      <c r="AT32" s="131"/>
      <c r="AU32" s="134">
        <f t="shared" si="37"/>
        <v>27</v>
      </c>
      <c r="AV32" s="84" t="str">
        <f t="shared" si="37"/>
        <v/>
      </c>
      <c r="AW32" s="84" t="str">
        <f t="shared" ca="1" si="37"/>
        <v/>
      </c>
      <c r="AX32" s="128" t="str">
        <f t="shared" si="37"/>
        <v/>
      </c>
      <c r="AY32" s="128" t="str">
        <f t="shared" si="37"/>
        <v/>
      </c>
      <c r="AZ32" s="128" t="str">
        <f t="shared" si="37"/>
        <v/>
      </c>
      <c r="BA32" s="128" t="str">
        <f t="shared" si="18"/>
        <v/>
      </c>
      <c r="BB32" s="55" t="str">
        <f t="shared" si="19"/>
        <v/>
      </c>
      <c r="BC32" s="56" t="str">
        <f t="shared" si="20"/>
        <v/>
      </c>
      <c r="BD32" s="57" t="str">
        <f t="shared" si="21"/>
        <v/>
      </c>
      <c r="BE32" s="56" t="str">
        <f t="shared" si="22"/>
        <v/>
      </c>
      <c r="BF32" s="57" t="str">
        <f t="shared" si="23"/>
        <v/>
      </c>
      <c r="BG32" s="59" t="str">
        <f t="shared" si="24"/>
        <v/>
      </c>
      <c r="BH32" s="58" t="str">
        <f t="shared" si="25"/>
        <v/>
      </c>
      <c r="BI32" s="60" t="str">
        <f t="shared" si="26"/>
        <v/>
      </c>
      <c r="BJ32" s="58" t="str">
        <f t="shared" si="27"/>
        <v/>
      </c>
      <c r="BK32" s="56" t="str">
        <f t="shared" si="28"/>
        <v/>
      </c>
      <c r="BL32" s="57" t="str">
        <f t="shared" si="29"/>
        <v/>
      </c>
      <c r="BM32" s="56" t="str">
        <f t="shared" si="30"/>
        <v/>
      </c>
      <c r="BN32" s="58" t="str">
        <f t="shared" si="31"/>
        <v/>
      </c>
      <c r="BO32" s="56" t="str">
        <f t="shared" si="32"/>
        <v/>
      </c>
      <c r="BP32" s="58" t="str">
        <f t="shared" si="33"/>
        <v/>
      </c>
      <c r="BQ32" s="61" t="str">
        <f t="shared" si="34"/>
        <v/>
      </c>
      <c r="BR32" s="63" t="str">
        <f t="shared" si="35"/>
        <v/>
      </c>
    </row>
    <row r="33" spans="1:70">
      <c r="A33" s="54">
        <f>IF(表示変換!A33="","",表示変換!A33)</f>
        <v>28</v>
      </c>
      <c r="B33" s="362" t="str">
        <f>IF(表示変換!B33="","",表示変換!B33)</f>
        <v/>
      </c>
      <c r="C33" s="362" t="str">
        <f ca="1">IF(表示変換!D33="","",表示変換!D33)</f>
        <v/>
      </c>
      <c r="D33" s="362" t="str">
        <f>IF(表示変換!F33="","",表示変換!F33)</f>
        <v/>
      </c>
      <c r="E33" s="79" t="str">
        <f>IF(表示変換!I33="","",表示変換!I33)</f>
        <v/>
      </c>
      <c r="F33" s="80" t="str">
        <f>IF(表示変換!J33="","",表示変換!J33)</f>
        <v/>
      </c>
      <c r="G33" s="102" t="str">
        <f>IF(表示変換!N33="","",表示変換!N33)</f>
        <v/>
      </c>
      <c r="H33" s="116" t="str">
        <f t="shared" si="4"/>
        <v/>
      </c>
      <c r="I33" s="103" t="str">
        <f>IF(表示変換!O33="","",表示変換!O33)</f>
        <v/>
      </c>
      <c r="J33" s="117" t="str">
        <f t="shared" si="5"/>
        <v/>
      </c>
      <c r="K33" s="103" t="str">
        <f>IF(表示変換!P33="","",表示変換!P33)</f>
        <v/>
      </c>
      <c r="L33" s="118" t="str">
        <f t="shared" si="6"/>
        <v/>
      </c>
      <c r="M33" s="104" t="str">
        <f>IF(表示変換!Q33="","",表示変換!Q33)</f>
        <v/>
      </c>
      <c r="N33" s="119" t="str">
        <f t="shared" si="7"/>
        <v/>
      </c>
      <c r="O33" s="104" t="str">
        <f>IF(表示変換!R33="","",表示変換!R33)</f>
        <v/>
      </c>
      <c r="P33" s="117" t="str">
        <f t="shared" si="8"/>
        <v/>
      </c>
      <c r="Q33" s="103" t="str">
        <f>IF(表示変換!S33="","",表示変換!S33)</f>
        <v/>
      </c>
      <c r="R33" s="117" t="str">
        <f t="shared" si="9"/>
        <v/>
      </c>
      <c r="S33" s="104" t="str">
        <f>IF(表示変換!T33="","",表示変換!T33)</f>
        <v/>
      </c>
      <c r="T33" s="117" t="str">
        <f t="shared" si="10"/>
        <v/>
      </c>
      <c r="U33" s="104" t="str">
        <f>IF(表示変換!U33="","",表示変換!U33)</f>
        <v/>
      </c>
      <c r="V33" s="120" t="str">
        <f t="shared" si="11"/>
        <v/>
      </c>
      <c r="W33" s="62" t="str">
        <f t="shared" si="12"/>
        <v/>
      </c>
      <c r="X33" s="221" t="str">
        <f t="shared" si="13"/>
        <v/>
      </c>
      <c r="Z33" s="368">
        <f t="shared" si="36"/>
        <v>28</v>
      </c>
      <c r="AA33" s="362" t="str">
        <f>IF(表示変換!B33="","",表示変換!B33)</f>
        <v/>
      </c>
      <c r="AB33" s="112" t="str">
        <f>IF(表示変換!C33="","",表示変換!C33)</f>
        <v/>
      </c>
      <c r="AC33" s="362" t="str">
        <f>IF(AB33="","",DATEDIF(AB33,入力!$C$3,"Y"))</f>
        <v/>
      </c>
      <c r="AD33" s="362" t="str">
        <f ca="1">IF(表示変換!D33="","",表示変換!D33)</f>
        <v/>
      </c>
      <c r="AE33" s="362" t="str">
        <f>IF(表示変換!E33="","",表示変換!E33)</f>
        <v/>
      </c>
      <c r="AF33" s="362" t="str">
        <f>IF(表示変換!F33="","",表示変換!F33)</f>
        <v/>
      </c>
      <c r="AG33" s="362" t="str">
        <f>IF(表示変換!G33="","",表示変換!G33)</f>
        <v/>
      </c>
      <c r="AH33" s="362" t="str">
        <f>IF(表示変換!H33="","",表示変換!H33)</f>
        <v/>
      </c>
      <c r="AI33" s="79" t="str">
        <f>IF(表示変換!I33="","",表示変換!I33)</f>
        <v/>
      </c>
      <c r="AJ33" s="79" t="str">
        <f>IF(表示変換!J33="","",表示変換!J33)</f>
        <v/>
      </c>
      <c r="AK33" s="84" t="str">
        <f t="shared" si="14"/>
        <v/>
      </c>
      <c r="AL33" s="84" t="str">
        <f>IF(表示変換!L33="","",表示変換!L33)</f>
        <v/>
      </c>
      <c r="AM33" s="138" t="str">
        <f>IF(表示変換!M33="","",表示変換!M33)</f>
        <v/>
      </c>
      <c r="AN33" s="133" t="str">
        <f t="shared" si="15"/>
        <v/>
      </c>
      <c r="AO33" s="133" t="str">
        <f t="shared" si="16"/>
        <v/>
      </c>
      <c r="AP33" s="132" t="str">
        <f t="shared" si="0"/>
        <v/>
      </c>
      <c r="AQ33" s="133" t="str">
        <f t="shared" si="1"/>
        <v/>
      </c>
      <c r="AR33" s="133" t="str">
        <f t="shared" si="2"/>
        <v/>
      </c>
      <c r="AS33" s="133" t="str">
        <f t="shared" si="17"/>
        <v/>
      </c>
      <c r="AT33" s="131"/>
      <c r="AU33" s="134">
        <f t="shared" si="37"/>
        <v>28</v>
      </c>
      <c r="AV33" s="84" t="str">
        <f t="shared" si="37"/>
        <v/>
      </c>
      <c r="AW33" s="84" t="str">
        <f t="shared" ca="1" si="37"/>
        <v/>
      </c>
      <c r="AX33" s="128" t="str">
        <f t="shared" si="37"/>
        <v/>
      </c>
      <c r="AY33" s="128" t="str">
        <f t="shared" si="37"/>
        <v/>
      </c>
      <c r="AZ33" s="128" t="str">
        <f t="shared" si="37"/>
        <v/>
      </c>
      <c r="BA33" s="128" t="str">
        <f t="shared" si="18"/>
        <v/>
      </c>
      <c r="BB33" s="55" t="str">
        <f t="shared" si="19"/>
        <v/>
      </c>
      <c r="BC33" s="56" t="str">
        <f t="shared" si="20"/>
        <v/>
      </c>
      <c r="BD33" s="57" t="str">
        <f t="shared" si="21"/>
        <v/>
      </c>
      <c r="BE33" s="56" t="str">
        <f t="shared" si="22"/>
        <v/>
      </c>
      <c r="BF33" s="57" t="str">
        <f t="shared" si="23"/>
        <v/>
      </c>
      <c r="BG33" s="59" t="str">
        <f t="shared" si="24"/>
        <v/>
      </c>
      <c r="BH33" s="58" t="str">
        <f t="shared" si="25"/>
        <v/>
      </c>
      <c r="BI33" s="60" t="str">
        <f t="shared" si="26"/>
        <v/>
      </c>
      <c r="BJ33" s="58" t="str">
        <f t="shared" si="27"/>
        <v/>
      </c>
      <c r="BK33" s="56" t="str">
        <f t="shared" si="28"/>
        <v/>
      </c>
      <c r="BL33" s="57" t="str">
        <f t="shared" si="29"/>
        <v/>
      </c>
      <c r="BM33" s="56" t="str">
        <f t="shared" si="30"/>
        <v/>
      </c>
      <c r="BN33" s="58" t="str">
        <f t="shared" si="31"/>
        <v/>
      </c>
      <c r="BO33" s="56" t="str">
        <f t="shared" si="32"/>
        <v/>
      </c>
      <c r="BP33" s="58" t="str">
        <f t="shared" si="33"/>
        <v/>
      </c>
      <c r="BQ33" s="61" t="str">
        <f t="shared" si="34"/>
        <v/>
      </c>
      <c r="BR33" s="63" t="str">
        <f t="shared" si="35"/>
        <v/>
      </c>
    </row>
    <row r="34" spans="1:70">
      <c r="A34" s="54">
        <f>IF(表示変換!A34="","",表示変換!A34)</f>
        <v>29</v>
      </c>
      <c r="B34" s="362" t="str">
        <f>IF(表示変換!B34="","",表示変換!B34)</f>
        <v/>
      </c>
      <c r="C34" s="362" t="str">
        <f ca="1">IF(表示変換!D34="","",表示変換!D34)</f>
        <v/>
      </c>
      <c r="D34" s="362" t="str">
        <f>IF(表示変換!F34="","",表示変換!F34)</f>
        <v/>
      </c>
      <c r="E34" s="79" t="str">
        <f>IF(表示変換!I34="","",表示変換!I34)</f>
        <v/>
      </c>
      <c r="F34" s="80" t="str">
        <f>IF(表示変換!J34="","",表示変換!J34)</f>
        <v/>
      </c>
      <c r="G34" s="102" t="str">
        <f>IF(表示変換!N34="","",表示変換!N34)</f>
        <v/>
      </c>
      <c r="H34" s="116" t="str">
        <f t="shared" si="4"/>
        <v/>
      </c>
      <c r="I34" s="103" t="str">
        <f>IF(表示変換!O34="","",表示変換!O34)</f>
        <v/>
      </c>
      <c r="J34" s="117" t="str">
        <f t="shared" si="5"/>
        <v/>
      </c>
      <c r="K34" s="103" t="str">
        <f>IF(表示変換!P34="","",表示変換!P34)</f>
        <v/>
      </c>
      <c r="L34" s="118" t="str">
        <f t="shared" si="6"/>
        <v/>
      </c>
      <c r="M34" s="104" t="str">
        <f>IF(表示変換!Q34="","",表示変換!Q34)</f>
        <v/>
      </c>
      <c r="N34" s="119" t="str">
        <f t="shared" si="7"/>
        <v/>
      </c>
      <c r="O34" s="104" t="str">
        <f>IF(表示変換!R34="","",表示変換!R34)</f>
        <v/>
      </c>
      <c r="P34" s="117" t="str">
        <f t="shared" si="8"/>
        <v/>
      </c>
      <c r="Q34" s="103" t="str">
        <f>IF(表示変換!S34="","",表示変換!S34)</f>
        <v/>
      </c>
      <c r="R34" s="117" t="str">
        <f t="shared" si="9"/>
        <v/>
      </c>
      <c r="S34" s="104" t="str">
        <f>IF(表示変換!T34="","",表示変換!T34)</f>
        <v/>
      </c>
      <c r="T34" s="117" t="str">
        <f t="shared" si="10"/>
        <v/>
      </c>
      <c r="U34" s="104" t="str">
        <f>IF(表示変換!U34="","",表示変換!U34)</f>
        <v/>
      </c>
      <c r="V34" s="120" t="str">
        <f t="shared" si="11"/>
        <v/>
      </c>
      <c r="W34" s="62" t="str">
        <f t="shared" si="12"/>
        <v/>
      </c>
      <c r="X34" s="221" t="str">
        <f t="shared" si="13"/>
        <v/>
      </c>
      <c r="Z34" s="368">
        <f t="shared" si="36"/>
        <v>29</v>
      </c>
      <c r="AA34" s="362" t="str">
        <f>IF(表示変換!B34="","",表示変換!B34)</f>
        <v/>
      </c>
      <c r="AB34" s="112" t="str">
        <f>IF(表示変換!C34="","",表示変換!C34)</f>
        <v/>
      </c>
      <c r="AC34" s="362" t="str">
        <f>IF(AB34="","",DATEDIF(AB34,入力!$C$3,"Y"))</f>
        <v/>
      </c>
      <c r="AD34" s="362" t="str">
        <f ca="1">IF(表示変換!D34="","",表示変換!D34)</f>
        <v/>
      </c>
      <c r="AE34" s="362" t="str">
        <f>IF(表示変換!E34="","",表示変換!E34)</f>
        <v/>
      </c>
      <c r="AF34" s="362" t="str">
        <f>IF(表示変換!F34="","",表示変換!F34)</f>
        <v/>
      </c>
      <c r="AG34" s="362" t="str">
        <f>IF(表示変換!G34="","",表示変換!G34)</f>
        <v/>
      </c>
      <c r="AH34" s="362" t="str">
        <f>IF(表示変換!H34="","",表示変換!H34)</f>
        <v/>
      </c>
      <c r="AI34" s="79" t="str">
        <f>IF(表示変換!I34="","",表示変換!I34)</f>
        <v/>
      </c>
      <c r="AJ34" s="79" t="str">
        <f>IF(表示変換!J34="","",表示変換!J34)</f>
        <v/>
      </c>
      <c r="AK34" s="84" t="str">
        <f t="shared" si="14"/>
        <v/>
      </c>
      <c r="AL34" s="84" t="str">
        <f>IF(表示変換!L34="","",表示変換!L34)</f>
        <v/>
      </c>
      <c r="AM34" s="138" t="str">
        <f>IF(表示変換!M34="","",表示変換!M34)</f>
        <v/>
      </c>
      <c r="AN34" s="133" t="str">
        <f t="shared" si="15"/>
        <v/>
      </c>
      <c r="AO34" s="133" t="str">
        <f t="shared" si="16"/>
        <v/>
      </c>
      <c r="AP34" s="132" t="str">
        <f t="shared" si="0"/>
        <v/>
      </c>
      <c r="AQ34" s="133" t="str">
        <f t="shared" si="1"/>
        <v/>
      </c>
      <c r="AR34" s="133" t="str">
        <f t="shared" si="2"/>
        <v/>
      </c>
      <c r="AS34" s="133" t="str">
        <f t="shared" si="17"/>
        <v/>
      </c>
      <c r="AT34" s="131"/>
      <c r="AU34" s="134">
        <f t="shared" si="37"/>
        <v>29</v>
      </c>
      <c r="AV34" s="84" t="str">
        <f t="shared" si="37"/>
        <v/>
      </c>
      <c r="AW34" s="84" t="str">
        <f t="shared" ca="1" si="37"/>
        <v/>
      </c>
      <c r="AX34" s="128" t="str">
        <f t="shared" si="37"/>
        <v/>
      </c>
      <c r="AY34" s="128" t="str">
        <f t="shared" si="37"/>
        <v/>
      </c>
      <c r="AZ34" s="128" t="str">
        <f t="shared" si="37"/>
        <v/>
      </c>
      <c r="BA34" s="128" t="str">
        <f t="shared" si="18"/>
        <v/>
      </c>
      <c r="BB34" s="55" t="str">
        <f t="shared" si="19"/>
        <v/>
      </c>
      <c r="BC34" s="56" t="str">
        <f t="shared" si="20"/>
        <v/>
      </c>
      <c r="BD34" s="57" t="str">
        <f t="shared" si="21"/>
        <v/>
      </c>
      <c r="BE34" s="56" t="str">
        <f t="shared" si="22"/>
        <v/>
      </c>
      <c r="BF34" s="57" t="str">
        <f t="shared" si="23"/>
        <v/>
      </c>
      <c r="BG34" s="59" t="str">
        <f t="shared" si="24"/>
        <v/>
      </c>
      <c r="BH34" s="58" t="str">
        <f t="shared" si="25"/>
        <v/>
      </c>
      <c r="BI34" s="60" t="str">
        <f t="shared" si="26"/>
        <v/>
      </c>
      <c r="BJ34" s="58" t="str">
        <f t="shared" si="27"/>
        <v/>
      </c>
      <c r="BK34" s="56" t="str">
        <f t="shared" si="28"/>
        <v/>
      </c>
      <c r="BL34" s="57" t="str">
        <f t="shared" si="29"/>
        <v/>
      </c>
      <c r="BM34" s="56" t="str">
        <f t="shared" si="30"/>
        <v/>
      </c>
      <c r="BN34" s="58" t="str">
        <f t="shared" si="31"/>
        <v/>
      </c>
      <c r="BO34" s="56" t="str">
        <f t="shared" si="32"/>
        <v/>
      </c>
      <c r="BP34" s="58" t="str">
        <f t="shared" si="33"/>
        <v/>
      </c>
      <c r="BQ34" s="61" t="str">
        <f t="shared" si="34"/>
        <v/>
      </c>
      <c r="BR34" s="63" t="str">
        <f t="shared" si="35"/>
        <v/>
      </c>
    </row>
    <row r="35" spans="1:70">
      <c r="A35" s="54">
        <f>IF(表示変換!A35="","",表示変換!A35)</f>
        <v>30</v>
      </c>
      <c r="B35" s="362" t="str">
        <f>IF(表示変換!B35="","",表示変換!B35)</f>
        <v/>
      </c>
      <c r="C35" s="362" t="str">
        <f ca="1">IF(表示変換!D35="","",表示変換!D35)</f>
        <v/>
      </c>
      <c r="D35" s="362" t="str">
        <f>IF(表示変換!F35="","",表示変換!F35)</f>
        <v/>
      </c>
      <c r="E35" s="79" t="str">
        <f>IF(表示変換!I35="","",表示変換!I35)</f>
        <v/>
      </c>
      <c r="F35" s="80" t="str">
        <f>IF(表示変換!J35="","",表示変換!J35)</f>
        <v/>
      </c>
      <c r="G35" s="102" t="str">
        <f>IF(表示変換!N35="","",表示変換!N35)</f>
        <v/>
      </c>
      <c r="H35" s="116" t="str">
        <f t="shared" si="4"/>
        <v/>
      </c>
      <c r="I35" s="103" t="str">
        <f>IF(表示変換!O35="","",表示変換!O35)</f>
        <v/>
      </c>
      <c r="J35" s="117" t="str">
        <f t="shared" si="5"/>
        <v/>
      </c>
      <c r="K35" s="103" t="str">
        <f>IF(表示変換!P35="","",表示変換!P35)</f>
        <v/>
      </c>
      <c r="L35" s="118" t="str">
        <f t="shared" si="6"/>
        <v/>
      </c>
      <c r="M35" s="104" t="str">
        <f>IF(表示変換!Q35="","",表示変換!Q35)</f>
        <v/>
      </c>
      <c r="N35" s="119" t="str">
        <f t="shared" si="7"/>
        <v/>
      </c>
      <c r="O35" s="104" t="str">
        <f>IF(表示変換!R35="","",表示変換!R35)</f>
        <v/>
      </c>
      <c r="P35" s="117" t="str">
        <f t="shared" si="8"/>
        <v/>
      </c>
      <c r="Q35" s="103" t="str">
        <f>IF(表示変換!S35="","",表示変換!S35)</f>
        <v/>
      </c>
      <c r="R35" s="117" t="str">
        <f t="shared" si="9"/>
        <v/>
      </c>
      <c r="S35" s="104" t="str">
        <f>IF(表示変換!T35="","",表示変換!T35)</f>
        <v/>
      </c>
      <c r="T35" s="117" t="str">
        <f t="shared" si="10"/>
        <v/>
      </c>
      <c r="U35" s="104" t="str">
        <f>IF(表示変換!U35="","",表示変換!U35)</f>
        <v/>
      </c>
      <c r="V35" s="120" t="str">
        <f t="shared" si="11"/>
        <v/>
      </c>
      <c r="W35" s="62" t="str">
        <f t="shared" si="12"/>
        <v/>
      </c>
      <c r="X35" s="221" t="str">
        <f t="shared" si="13"/>
        <v/>
      </c>
      <c r="Z35" s="368">
        <f t="shared" si="36"/>
        <v>30</v>
      </c>
      <c r="AA35" s="362" t="str">
        <f>IF(表示変換!B35="","",表示変換!B35)</f>
        <v/>
      </c>
      <c r="AB35" s="112" t="str">
        <f>IF(表示変換!C35="","",表示変換!C35)</f>
        <v/>
      </c>
      <c r="AC35" s="362" t="str">
        <f>IF(AB35="","",DATEDIF(AB35,入力!$C$3,"Y"))</f>
        <v/>
      </c>
      <c r="AD35" s="362" t="str">
        <f ca="1">IF(表示変換!D35="","",表示変換!D35)</f>
        <v/>
      </c>
      <c r="AE35" s="362" t="str">
        <f>IF(表示変換!E35="","",表示変換!E35)</f>
        <v/>
      </c>
      <c r="AF35" s="362" t="str">
        <f>IF(表示変換!F35="","",表示変換!F35)</f>
        <v/>
      </c>
      <c r="AG35" s="362" t="str">
        <f>IF(表示変換!G35="","",表示変換!G35)</f>
        <v/>
      </c>
      <c r="AH35" s="362" t="str">
        <f>IF(表示変換!H35="","",表示変換!H35)</f>
        <v/>
      </c>
      <c r="AI35" s="79" t="str">
        <f>IF(表示変換!I35="","",表示変換!I35)</f>
        <v/>
      </c>
      <c r="AJ35" s="79" t="str">
        <f>IF(表示変換!J35="","",表示変換!J35)</f>
        <v/>
      </c>
      <c r="AK35" s="84" t="str">
        <f t="shared" si="14"/>
        <v/>
      </c>
      <c r="AL35" s="84" t="str">
        <f>IF(表示変換!L35="","",表示変換!L35)</f>
        <v/>
      </c>
      <c r="AM35" s="138" t="str">
        <f>IF(表示変換!M35="","",表示変換!M35)</f>
        <v/>
      </c>
      <c r="AN35" s="133" t="str">
        <f t="shared" si="15"/>
        <v/>
      </c>
      <c r="AO35" s="133" t="str">
        <f t="shared" si="16"/>
        <v/>
      </c>
      <c r="AP35" s="132" t="str">
        <f t="shared" si="0"/>
        <v/>
      </c>
      <c r="AQ35" s="133" t="str">
        <f t="shared" si="1"/>
        <v/>
      </c>
      <c r="AR35" s="133" t="str">
        <f t="shared" si="2"/>
        <v/>
      </c>
      <c r="AS35" s="133" t="str">
        <f t="shared" si="17"/>
        <v/>
      </c>
      <c r="AT35" s="131"/>
      <c r="AU35" s="134">
        <f t="shared" si="37"/>
        <v>30</v>
      </c>
      <c r="AV35" s="84" t="str">
        <f t="shared" si="37"/>
        <v/>
      </c>
      <c r="AW35" s="84" t="str">
        <f t="shared" ca="1" si="37"/>
        <v/>
      </c>
      <c r="AX35" s="128" t="str">
        <f t="shared" si="37"/>
        <v/>
      </c>
      <c r="AY35" s="128" t="str">
        <f t="shared" si="37"/>
        <v/>
      </c>
      <c r="AZ35" s="128" t="str">
        <f t="shared" si="37"/>
        <v/>
      </c>
      <c r="BA35" s="128" t="str">
        <f t="shared" si="18"/>
        <v/>
      </c>
      <c r="BB35" s="55" t="str">
        <f t="shared" si="19"/>
        <v/>
      </c>
      <c r="BC35" s="56" t="str">
        <f t="shared" si="20"/>
        <v/>
      </c>
      <c r="BD35" s="57" t="str">
        <f t="shared" si="21"/>
        <v/>
      </c>
      <c r="BE35" s="56" t="str">
        <f t="shared" si="22"/>
        <v/>
      </c>
      <c r="BF35" s="57" t="str">
        <f t="shared" si="23"/>
        <v/>
      </c>
      <c r="BG35" s="59" t="str">
        <f t="shared" si="24"/>
        <v/>
      </c>
      <c r="BH35" s="58" t="str">
        <f t="shared" si="25"/>
        <v/>
      </c>
      <c r="BI35" s="60" t="str">
        <f t="shared" si="26"/>
        <v/>
      </c>
      <c r="BJ35" s="58" t="str">
        <f t="shared" si="27"/>
        <v/>
      </c>
      <c r="BK35" s="56" t="str">
        <f t="shared" si="28"/>
        <v/>
      </c>
      <c r="BL35" s="57" t="str">
        <f t="shared" si="29"/>
        <v/>
      </c>
      <c r="BM35" s="56" t="str">
        <f t="shared" si="30"/>
        <v/>
      </c>
      <c r="BN35" s="58" t="str">
        <f t="shared" si="31"/>
        <v/>
      </c>
      <c r="BO35" s="56" t="str">
        <f t="shared" si="32"/>
        <v/>
      </c>
      <c r="BP35" s="58" t="str">
        <f t="shared" si="33"/>
        <v/>
      </c>
      <c r="BQ35" s="61" t="str">
        <f t="shared" si="34"/>
        <v/>
      </c>
      <c r="BR35" s="63" t="str">
        <f t="shared" si="35"/>
        <v/>
      </c>
    </row>
    <row r="36" spans="1:70">
      <c r="A36" s="54">
        <f>IF(表示変換!A36="","",表示変換!A36)</f>
        <v>31</v>
      </c>
      <c r="B36" s="362" t="str">
        <f>IF(表示変換!B36="","",表示変換!B36)</f>
        <v/>
      </c>
      <c r="C36" s="362" t="str">
        <f ca="1">IF(表示変換!D36="","",表示変換!D36)</f>
        <v/>
      </c>
      <c r="D36" s="362" t="str">
        <f>IF(表示変換!F36="","",表示変換!F36)</f>
        <v/>
      </c>
      <c r="E36" s="79" t="str">
        <f>IF(表示変換!I36="","",表示変換!I36)</f>
        <v/>
      </c>
      <c r="F36" s="80" t="str">
        <f>IF(表示変換!J36="","",表示変換!J36)</f>
        <v/>
      </c>
      <c r="G36" s="102" t="str">
        <f>IF(表示変換!N36="","",表示変換!N36)</f>
        <v/>
      </c>
      <c r="H36" s="116" t="str">
        <f t="shared" si="4"/>
        <v/>
      </c>
      <c r="I36" s="103" t="str">
        <f>IF(表示変換!O36="","",表示変換!O36)</f>
        <v/>
      </c>
      <c r="J36" s="117" t="str">
        <f t="shared" si="5"/>
        <v/>
      </c>
      <c r="K36" s="103" t="str">
        <f>IF(表示変換!P36="","",表示変換!P36)</f>
        <v/>
      </c>
      <c r="L36" s="118" t="str">
        <f t="shared" si="6"/>
        <v/>
      </c>
      <c r="M36" s="104" t="str">
        <f>IF(表示変換!Q36="","",表示変換!Q36)</f>
        <v/>
      </c>
      <c r="N36" s="119" t="str">
        <f t="shared" si="7"/>
        <v/>
      </c>
      <c r="O36" s="104" t="str">
        <f>IF(表示変換!R36="","",表示変換!R36)</f>
        <v/>
      </c>
      <c r="P36" s="117" t="str">
        <f t="shared" si="8"/>
        <v/>
      </c>
      <c r="Q36" s="103" t="str">
        <f>IF(表示変換!S36="","",表示変換!S36)</f>
        <v/>
      </c>
      <c r="R36" s="117" t="str">
        <f t="shared" si="9"/>
        <v/>
      </c>
      <c r="S36" s="104" t="str">
        <f>IF(表示変換!T36="","",表示変換!T36)</f>
        <v/>
      </c>
      <c r="T36" s="117" t="str">
        <f t="shared" si="10"/>
        <v/>
      </c>
      <c r="U36" s="104" t="str">
        <f>IF(表示変換!U36="","",表示変換!U36)</f>
        <v/>
      </c>
      <c r="V36" s="120" t="str">
        <f t="shared" si="11"/>
        <v/>
      </c>
      <c r="W36" s="62" t="str">
        <f t="shared" si="12"/>
        <v/>
      </c>
      <c r="X36" s="221" t="str">
        <f t="shared" si="13"/>
        <v/>
      </c>
      <c r="Z36" s="368">
        <f t="shared" si="36"/>
        <v>31</v>
      </c>
      <c r="AA36" s="362" t="str">
        <f>IF(表示変換!B36="","",表示変換!B36)</f>
        <v/>
      </c>
      <c r="AB36" s="112" t="str">
        <f>IF(表示変換!C36="","",表示変換!C36)</f>
        <v/>
      </c>
      <c r="AC36" s="362" t="str">
        <f>IF(AB36="","",DATEDIF(AB36,入力!$C$3,"Y"))</f>
        <v/>
      </c>
      <c r="AD36" s="362" t="str">
        <f ca="1">IF(表示変換!D36="","",表示変換!D36)</f>
        <v/>
      </c>
      <c r="AE36" s="362" t="str">
        <f>IF(表示変換!E36="","",表示変換!E36)</f>
        <v/>
      </c>
      <c r="AF36" s="362" t="str">
        <f>IF(表示変換!F36="","",表示変換!F36)</f>
        <v/>
      </c>
      <c r="AG36" s="362" t="str">
        <f>IF(表示変換!G36="","",表示変換!G36)</f>
        <v/>
      </c>
      <c r="AH36" s="362" t="str">
        <f>IF(表示変換!H36="","",表示変換!H36)</f>
        <v/>
      </c>
      <c r="AI36" s="79" t="str">
        <f>IF(表示変換!I36="","",表示変換!I36)</f>
        <v/>
      </c>
      <c r="AJ36" s="79" t="str">
        <f>IF(表示変換!J36="","",表示変換!J36)</f>
        <v/>
      </c>
      <c r="AK36" s="84" t="str">
        <f t="shared" si="14"/>
        <v/>
      </c>
      <c r="AL36" s="84" t="str">
        <f>IF(表示変換!L36="","",表示変換!L36)</f>
        <v/>
      </c>
      <c r="AM36" s="138" t="str">
        <f>IF(表示変換!M36="","",表示変換!M36)</f>
        <v/>
      </c>
      <c r="AN36" s="133" t="str">
        <f t="shared" si="15"/>
        <v/>
      </c>
      <c r="AO36" s="133" t="str">
        <f t="shared" si="16"/>
        <v/>
      </c>
      <c r="AP36" s="132" t="str">
        <f t="shared" si="0"/>
        <v/>
      </c>
      <c r="AQ36" s="133" t="str">
        <f t="shared" si="1"/>
        <v/>
      </c>
      <c r="AR36" s="133" t="str">
        <f t="shared" si="2"/>
        <v/>
      </c>
      <c r="AS36" s="133" t="str">
        <f t="shared" si="17"/>
        <v/>
      </c>
      <c r="AU36" s="134">
        <f t="shared" si="37"/>
        <v>31</v>
      </c>
      <c r="AV36" s="84" t="str">
        <f t="shared" si="37"/>
        <v/>
      </c>
      <c r="AW36" s="84" t="str">
        <f t="shared" ca="1" si="37"/>
        <v/>
      </c>
      <c r="AX36" s="128" t="str">
        <f t="shared" si="37"/>
        <v/>
      </c>
      <c r="AY36" s="128" t="str">
        <f t="shared" si="37"/>
        <v/>
      </c>
      <c r="AZ36" s="128" t="str">
        <f t="shared" si="37"/>
        <v/>
      </c>
      <c r="BA36" s="128" t="str">
        <f t="shared" si="18"/>
        <v/>
      </c>
      <c r="BB36" s="55" t="str">
        <f t="shared" si="19"/>
        <v/>
      </c>
      <c r="BC36" s="56" t="str">
        <f t="shared" si="20"/>
        <v/>
      </c>
      <c r="BD36" s="57" t="str">
        <f t="shared" si="21"/>
        <v/>
      </c>
      <c r="BE36" s="56" t="str">
        <f t="shared" si="22"/>
        <v/>
      </c>
      <c r="BF36" s="57" t="str">
        <f t="shared" si="23"/>
        <v/>
      </c>
      <c r="BG36" s="59" t="str">
        <f t="shared" si="24"/>
        <v/>
      </c>
      <c r="BH36" s="58" t="str">
        <f t="shared" si="25"/>
        <v/>
      </c>
      <c r="BI36" s="60" t="str">
        <f t="shared" si="26"/>
        <v/>
      </c>
      <c r="BJ36" s="58" t="str">
        <f t="shared" si="27"/>
        <v/>
      </c>
      <c r="BK36" s="56" t="str">
        <f t="shared" si="28"/>
        <v/>
      </c>
      <c r="BL36" s="57" t="str">
        <f t="shared" si="29"/>
        <v/>
      </c>
      <c r="BM36" s="56" t="str">
        <f t="shared" si="30"/>
        <v/>
      </c>
      <c r="BN36" s="58" t="str">
        <f t="shared" si="31"/>
        <v/>
      </c>
      <c r="BO36" s="56" t="str">
        <f t="shared" si="32"/>
        <v/>
      </c>
      <c r="BP36" s="58" t="str">
        <f t="shared" si="33"/>
        <v/>
      </c>
      <c r="BQ36" s="61" t="str">
        <f t="shared" si="34"/>
        <v/>
      </c>
      <c r="BR36" s="63" t="str">
        <f t="shared" si="35"/>
        <v/>
      </c>
    </row>
    <row r="37" spans="1:70">
      <c r="A37" s="54">
        <f>IF(表示変換!A37="","",表示変換!A37)</f>
        <v>32</v>
      </c>
      <c r="B37" s="362" t="str">
        <f>IF(表示変換!B37="","",表示変換!B37)</f>
        <v/>
      </c>
      <c r="C37" s="362" t="str">
        <f ca="1">IF(表示変換!D37="","",表示変換!D37)</f>
        <v/>
      </c>
      <c r="D37" s="362" t="str">
        <f>IF(表示変換!F37="","",表示変換!F37)</f>
        <v/>
      </c>
      <c r="E37" s="79" t="str">
        <f>IF(表示変換!I37="","",表示変換!I37)</f>
        <v/>
      </c>
      <c r="F37" s="80" t="str">
        <f>IF(表示変換!J37="","",表示変換!J37)</f>
        <v/>
      </c>
      <c r="G37" s="102" t="str">
        <f>IF(表示変換!N37="","",表示変換!N37)</f>
        <v/>
      </c>
      <c r="H37" s="116" t="str">
        <f t="shared" si="4"/>
        <v/>
      </c>
      <c r="I37" s="103" t="str">
        <f>IF(表示変換!O37="","",表示変換!O37)</f>
        <v/>
      </c>
      <c r="J37" s="117" t="str">
        <f t="shared" si="5"/>
        <v/>
      </c>
      <c r="K37" s="103" t="str">
        <f>IF(表示変換!P37="","",表示変換!P37)</f>
        <v/>
      </c>
      <c r="L37" s="118" t="str">
        <f t="shared" si="6"/>
        <v/>
      </c>
      <c r="M37" s="104" t="str">
        <f>IF(表示変換!Q37="","",表示変換!Q37)</f>
        <v/>
      </c>
      <c r="N37" s="119" t="str">
        <f t="shared" si="7"/>
        <v/>
      </c>
      <c r="O37" s="104" t="str">
        <f>IF(表示変換!R37="","",表示変換!R37)</f>
        <v/>
      </c>
      <c r="P37" s="117" t="str">
        <f t="shared" si="8"/>
        <v/>
      </c>
      <c r="Q37" s="103" t="str">
        <f>IF(表示変換!S37="","",表示変換!S37)</f>
        <v/>
      </c>
      <c r="R37" s="117" t="str">
        <f t="shared" si="9"/>
        <v/>
      </c>
      <c r="S37" s="104" t="str">
        <f>IF(表示変換!T37="","",表示変換!T37)</f>
        <v/>
      </c>
      <c r="T37" s="117" t="str">
        <f t="shared" si="10"/>
        <v/>
      </c>
      <c r="U37" s="104" t="str">
        <f>IF(表示変換!U37="","",表示変換!U37)</f>
        <v/>
      </c>
      <c r="V37" s="120" t="str">
        <f t="shared" si="11"/>
        <v/>
      </c>
      <c r="W37" s="62" t="str">
        <f t="shared" si="12"/>
        <v/>
      </c>
      <c r="X37" s="221" t="str">
        <f t="shared" si="13"/>
        <v/>
      </c>
      <c r="Z37" s="368">
        <f t="shared" si="36"/>
        <v>32</v>
      </c>
      <c r="AA37" s="362" t="str">
        <f>IF(表示変換!B37="","",表示変換!B37)</f>
        <v/>
      </c>
      <c r="AB37" s="112" t="str">
        <f>IF(表示変換!C37="","",表示変換!C37)</f>
        <v/>
      </c>
      <c r="AC37" s="362" t="str">
        <f>IF(AB37="","",DATEDIF(AB37,入力!$C$3,"Y"))</f>
        <v/>
      </c>
      <c r="AD37" s="362" t="str">
        <f ca="1">IF(表示変換!D37="","",表示変換!D37)</f>
        <v/>
      </c>
      <c r="AE37" s="362" t="str">
        <f>IF(表示変換!E37="","",表示変換!E37)</f>
        <v/>
      </c>
      <c r="AF37" s="362" t="str">
        <f>IF(表示変換!F37="","",表示変換!F37)</f>
        <v/>
      </c>
      <c r="AG37" s="362" t="str">
        <f>IF(表示変換!G37="","",表示変換!G37)</f>
        <v/>
      </c>
      <c r="AH37" s="362" t="str">
        <f>IF(表示変換!H37="","",表示変換!H37)</f>
        <v/>
      </c>
      <c r="AI37" s="79" t="str">
        <f>IF(表示変換!I37="","",表示変換!I37)</f>
        <v/>
      </c>
      <c r="AJ37" s="79" t="str">
        <f>IF(表示変換!J37="","",表示変換!J37)</f>
        <v/>
      </c>
      <c r="AK37" s="84" t="str">
        <f t="shared" si="14"/>
        <v/>
      </c>
      <c r="AL37" s="84" t="str">
        <f>IF(表示変換!L37="","",表示変換!L37)</f>
        <v/>
      </c>
      <c r="AM37" s="138" t="str">
        <f>IF(表示変換!M37="","",表示変換!M37)</f>
        <v/>
      </c>
      <c r="AN37" s="133" t="str">
        <f t="shared" si="15"/>
        <v/>
      </c>
      <c r="AO37" s="133" t="str">
        <f t="shared" si="16"/>
        <v/>
      </c>
      <c r="AP37" s="132" t="str">
        <f t="shared" si="0"/>
        <v/>
      </c>
      <c r="AQ37" s="133" t="str">
        <f t="shared" si="1"/>
        <v/>
      </c>
      <c r="AR37" s="133" t="str">
        <f t="shared" si="2"/>
        <v/>
      </c>
      <c r="AS37" s="133" t="str">
        <f t="shared" si="17"/>
        <v/>
      </c>
      <c r="AU37" s="134">
        <f t="shared" si="37"/>
        <v>32</v>
      </c>
      <c r="AV37" s="84" t="str">
        <f t="shared" si="37"/>
        <v/>
      </c>
      <c r="AW37" s="84" t="str">
        <f t="shared" ca="1" si="37"/>
        <v/>
      </c>
      <c r="AX37" s="128" t="str">
        <f t="shared" si="37"/>
        <v/>
      </c>
      <c r="AY37" s="128" t="str">
        <f t="shared" si="37"/>
        <v/>
      </c>
      <c r="AZ37" s="128" t="str">
        <f t="shared" si="37"/>
        <v/>
      </c>
      <c r="BA37" s="128" t="str">
        <f t="shared" si="18"/>
        <v/>
      </c>
      <c r="BB37" s="55" t="str">
        <f t="shared" si="19"/>
        <v/>
      </c>
      <c r="BC37" s="56" t="str">
        <f t="shared" si="20"/>
        <v/>
      </c>
      <c r="BD37" s="57" t="str">
        <f t="shared" si="21"/>
        <v/>
      </c>
      <c r="BE37" s="56" t="str">
        <f t="shared" si="22"/>
        <v/>
      </c>
      <c r="BF37" s="57" t="str">
        <f t="shared" si="23"/>
        <v/>
      </c>
      <c r="BG37" s="59" t="str">
        <f t="shared" si="24"/>
        <v/>
      </c>
      <c r="BH37" s="58" t="str">
        <f t="shared" si="25"/>
        <v/>
      </c>
      <c r="BI37" s="60" t="str">
        <f t="shared" si="26"/>
        <v/>
      </c>
      <c r="BJ37" s="58" t="str">
        <f t="shared" si="27"/>
        <v/>
      </c>
      <c r="BK37" s="56" t="str">
        <f t="shared" si="28"/>
        <v/>
      </c>
      <c r="BL37" s="57" t="str">
        <f t="shared" si="29"/>
        <v/>
      </c>
      <c r="BM37" s="56" t="str">
        <f t="shared" si="30"/>
        <v/>
      </c>
      <c r="BN37" s="58" t="str">
        <f t="shared" si="31"/>
        <v/>
      </c>
      <c r="BO37" s="56" t="str">
        <f t="shared" si="32"/>
        <v/>
      </c>
      <c r="BP37" s="58" t="str">
        <f t="shared" si="33"/>
        <v/>
      </c>
      <c r="BQ37" s="61" t="str">
        <f t="shared" si="34"/>
        <v/>
      </c>
      <c r="BR37" s="63" t="str">
        <f t="shared" si="35"/>
        <v/>
      </c>
    </row>
    <row r="38" spans="1:70">
      <c r="A38" s="54">
        <f>IF(表示変換!A38="","",表示変換!A38)</f>
        <v>33</v>
      </c>
      <c r="B38" s="362" t="str">
        <f>IF(表示変換!B38="","",表示変換!B38)</f>
        <v/>
      </c>
      <c r="C38" s="362" t="str">
        <f ca="1">IF(表示変換!D38="","",表示変換!D38)</f>
        <v/>
      </c>
      <c r="D38" s="362" t="str">
        <f>IF(表示変換!F38="","",表示変換!F38)</f>
        <v/>
      </c>
      <c r="E38" s="79" t="str">
        <f>IF(表示変換!I38="","",表示変換!I38)</f>
        <v/>
      </c>
      <c r="F38" s="80" t="str">
        <f>IF(表示変換!J38="","",表示変換!J38)</f>
        <v/>
      </c>
      <c r="G38" s="102" t="str">
        <f>IF(表示変換!N38="","",表示変換!N38)</f>
        <v/>
      </c>
      <c r="H38" s="116" t="str">
        <f t="shared" si="4"/>
        <v/>
      </c>
      <c r="I38" s="103" t="str">
        <f>IF(表示変換!O38="","",表示変換!O38)</f>
        <v/>
      </c>
      <c r="J38" s="117" t="str">
        <f t="shared" si="5"/>
        <v/>
      </c>
      <c r="K38" s="103" t="str">
        <f>IF(表示変換!P38="","",表示変換!P38)</f>
        <v/>
      </c>
      <c r="L38" s="118" t="str">
        <f t="shared" si="6"/>
        <v/>
      </c>
      <c r="M38" s="104" t="str">
        <f>IF(表示変換!Q38="","",表示変換!Q38)</f>
        <v/>
      </c>
      <c r="N38" s="119" t="str">
        <f t="shared" si="7"/>
        <v/>
      </c>
      <c r="O38" s="104" t="str">
        <f>IF(表示変換!R38="","",表示変換!R38)</f>
        <v/>
      </c>
      <c r="P38" s="117" t="str">
        <f t="shared" si="8"/>
        <v/>
      </c>
      <c r="Q38" s="103" t="str">
        <f>IF(表示変換!S38="","",表示変換!S38)</f>
        <v/>
      </c>
      <c r="R38" s="117" t="str">
        <f t="shared" si="9"/>
        <v/>
      </c>
      <c r="S38" s="104" t="str">
        <f>IF(表示変換!T38="","",表示変換!T38)</f>
        <v/>
      </c>
      <c r="T38" s="117" t="str">
        <f t="shared" si="10"/>
        <v/>
      </c>
      <c r="U38" s="104" t="str">
        <f>IF(表示変換!U38="","",表示変換!U38)</f>
        <v/>
      </c>
      <c r="V38" s="120" t="str">
        <f t="shared" si="11"/>
        <v/>
      </c>
      <c r="W38" s="62" t="str">
        <f t="shared" si="12"/>
        <v/>
      </c>
      <c r="X38" s="221" t="str">
        <f t="shared" si="13"/>
        <v/>
      </c>
      <c r="Z38" s="368">
        <f t="shared" si="36"/>
        <v>33</v>
      </c>
      <c r="AA38" s="362" t="str">
        <f>IF(表示変換!B38="","",表示変換!B38)</f>
        <v/>
      </c>
      <c r="AB38" s="112" t="str">
        <f>IF(表示変換!C38="","",表示変換!C38)</f>
        <v/>
      </c>
      <c r="AC38" s="362" t="str">
        <f>IF(AB38="","",DATEDIF(AB38,入力!$C$3,"Y"))</f>
        <v/>
      </c>
      <c r="AD38" s="362" t="str">
        <f ca="1">IF(表示変換!D38="","",表示変換!D38)</f>
        <v/>
      </c>
      <c r="AE38" s="362" t="str">
        <f>IF(表示変換!E38="","",表示変換!E38)</f>
        <v/>
      </c>
      <c r="AF38" s="362" t="str">
        <f>IF(表示変換!F38="","",表示変換!F38)</f>
        <v/>
      </c>
      <c r="AG38" s="362" t="str">
        <f>IF(表示変換!G38="","",表示変換!G38)</f>
        <v/>
      </c>
      <c r="AH38" s="362" t="str">
        <f>IF(表示変換!H38="","",表示変換!H38)</f>
        <v/>
      </c>
      <c r="AI38" s="79" t="str">
        <f>IF(表示変換!I38="","",表示変換!I38)</f>
        <v/>
      </c>
      <c r="AJ38" s="79" t="str">
        <f>IF(表示変換!J38="","",表示変換!J38)</f>
        <v/>
      </c>
      <c r="AK38" s="84" t="str">
        <f t="shared" si="14"/>
        <v/>
      </c>
      <c r="AL38" s="84" t="str">
        <f>IF(表示変換!L38="","",表示変換!L38)</f>
        <v/>
      </c>
      <c r="AM38" s="138" t="str">
        <f>IF(表示変換!M38="","",表示変換!M38)</f>
        <v/>
      </c>
      <c r="AN38" s="133" t="str">
        <f t="shared" si="15"/>
        <v/>
      </c>
      <c r="AO38" s="133" t="str">
        <f t="shared" si="16"/>
        <v/>
      </c>
      <c r="AP38" s="132" t="str">
        <f t="shared" si="0"/>
        <v/>
      </c>
      <c r="AQ38" s="133" t="str">
        <f t="shared" si="1"/>
        <v/>
      </c>
      <c r="AR38" s="133" t="str">
        <f t="shared" si="2"/>
        <v/>
      </c>
      <c r="AS38" s="133" t="str">
        <f t="shared" si="17"/>
        <v/>
      </c>
      <c r="AU38" s="134">
        <f t="shared" ref="AU38:AZ64" si="38">IF(ISBLANK(A38),"",A38)</f>
        <v>33</v>
      </c>
      <c r="AV38" s="84" t="str">
        <f t="shared" si="38"/>
        <v/>
      </c>
      <c r="AW38" s="84" t="str">
        <f t="shared" ca="1" si="38"/>
        <v/>
      </c>
      <c r="AX38" s="128" t="str">
        <f t="shared" si="38"/>
        <v/>
      </c>
      <c r="AY38" s="128" t="str">
        <f t="shared" si="38"/>
        <v/>
      </c>
      <c r="AZ38" s="128" t="str">
        <f t="shared" si="38"/>
        <v/>
      </c>
      <c r="BA38" s="128" t="str">
        <f t="shared" si="18"/>
        <v/>
      </c>
      <c r="BB38" s="55" t="str">
        <f t="shared" si="19"/>
        <v/>
      </c>
      <c r="BC38" s="56" t="str">
        <f t="shared" si="20"/>
        <v/>
      </c>
      <c r="BD38" s="57" t="str">
        <f t="shared" si="21"/>
        <v/>
      </c>
      <c r="BE38" s="56" t="str">
        <f t="shared" si="22"/>
        <v/>
      </c>
      <c r="BF38" s="57" t="str">
        <f t="shared" si="23"/>
        <v/>
      </c>
      <c r="BG38" s="59" t="str">
        <f t="shared" si="24"/>
        <v/>
      </c>
      <c r="BH38" s="58" t="str">
        <f t="shared" si="25"/>
        <v/>
      </c>
      <c r="BI38" s="60" t="str">
        <f t="shared" si="26"/>
        <v/>
      </c>
      <c r="BJ38" s="58" t="str">
        <f t="shared" si="27"/>
        <v/>
      </c>
      <c r="BK38" s="56" t="str">
        <f t="shared" si="28"/>
        <v/>
      </c>
      <c r="BL38" s="57" t="str">
        <f t="shared" si="29"/>
        <v/>
      </c>
      <c r="BM38" s="56" t="str">
        <f t="shared" si="30"/>
        <v/>
      </c>
      <c r="BN38" s="58" t="str">
        <f t="shared" si="31"/>
        <v/>
      </c>
      <c r="BO38" s="56" t="str">
        <f t="shared" si="32"/>
        <v/>
      </c>
      <c r="BP38" s="58" t="str">
        <f t="shared" si="33"/>
        <v/>
      </c>
      <c r="BQ38" s="61" t="str">
        <f t="shared" si="34"/>
        <v/>
      </c>
      <c r="BR38" s="63" t="str">
        <f t="shared" si="35"/>
        <v/>
      </c>
    </row>
    <row r="39" spans="1:70">
      <c r="A39" s="54">
        <f>IF(表示変換!A39="","",表示変換!A39)</f>
        <v>34</v>
      </c>
      <c r="B39" s="362" t="str">
        <f>IF(表示変換!B39="","",表示変換!B39)</f>
        <v/>
      </c>
      <c r="C39" s="362" t="str">
        <f ca="1">IF(表示変換!D39="","",表示変換!D39)</f>
        <v/>
      </c>
      <c r="D39" s="362" t="str">
        <f>IF(表示変換!F39="","",表示変換!F39)</f>
        <v/>
      </c>
      <c r="E39" s="79" t="str">
        <f>IF(表示変換!I39="","",表示変換!I39)</f>
        <v/>
      </c>
      <c r="F39" s="80" t="str">
        <f>IF(表示変換!J39="","",表示変換!J39)</f>
        <v/>
      </c>
      <c r="G39" s="102" t="str">
        <f>IF(表示変換!N39="","",表示変換!N39)</f>
        <v/>
      </c>
      <c r="H39" s="116" t="str">
        <f t="shared" si="4"/>
        <v/>
      </c>
      <c r="I39" s="103" t="str">
        <f>IF(表示変換!O39="","",表示変換!O39)</f>
        <v/>
      </c>
      <c r="J39" s="117" t="str">
        <f t="shared" si="5"/>
        <v/>
      </c>
      <c r="K39" s="103" t="str">
        <f>IF(表示変換!P39="","",表示変換!P39)</f>
        <v/>
      </c>
      <c r="L39" s="118" t="str">
        <f t="shared" si="6"/>
        <v/>
      </c>
      <c r="M39" s="104" t="str">
        <f>IF(表示変換!Q39="","",表示変換!Q39)</f>
        <v/>
      </c>
      <c r="N39" s="119" t="str">
        <f t="shared" si="7"/>
        <v/>
      </c>
      <c r="O39" s="104" t="str">
        <f>IF(表示変換!R39="","",表示変換!R39)</f>
        <v/>
      </c>
      <c r="P39" s="117" t="str">
        <f t="shared" si="8"/>
        <v/>
      </c>
      <c r="Q39" s="103" t="str">
        <f>IF(表示変換!S39="","",表示変換!S39)</f>
        <v/>
      </c>
      <c r="R39" s="117" t="str">
        <f t="shared" si="9"/>
        <v/>
      </c>
      <c r="S39" s="104" t="str">
        <f>IF(表示変換!T39="","",表示変換!T39)</f>
        <v/>
      </c>
      <c r="T39" s="117" t="str">
        <f t="shared" si="10"/>
        <v/>
      </c>
      <c r="U39" s="104" t="str">
        <f>IF(表示変換!U39="","",表示変換!U39)</f>
        <v/>
      </c>
      <c r="V39" s="120" t="str">
        <f t="shared" si="11"/>
        <v/>
      </c>
      <c r="W39" s="62" t="str">
        <f t="shared" si="12"/>
        <v/>
      </c>
      <c r="X39" s="221" t="str">
        <f t="shared" si="13"/>
        <v/>
      </c>
      <c r="Z39" s="368">
        <f t="shared" si="36"/>
        <v>34</v>
      </c>
      <c r="AA39" s="362" t="str">
        <f>IF(表示変換!B39="","",表示変換!B39)</f>
        <v/>
      </c>
      <c r="AB39" s="112" t="str">
        <f>IF(表示変換!C39="","",表示変換!C39)</f>
        <v/>
      </c>
      <c r="AC39" s="362" t="str">
        <f>IF(AB39="","",DATEDIF(AB39,入力!$C$3,"Y"))</f>
        <v/>
      </c>
      <c r="AD39" s="362" t="str">
        <f ca="1">IF(表示変換!D39="","",表示変換!D39)</f>
        <v/>
      </c>
      <c r="AE39" s="362" t="str">
        <f>IF(表示変換!E39="","",表示変換!E39)</f>
        <v/>
      </c>
      <c r="AF39" s="362" t="str">
        <f>IF(表示変換!F39="","",表示変換!F39)</f>
        <v/>
      </c>
      <c r="AG39" s="362" t="str">
        <f>IF(表示変換!G39="","",表示変換!G39)</f>
        <v/>
      </c>
      <c r="AH39" s="362" t="str">
        <f>IF(表示変換!H39="","",表示変換!H39)</f>
        <v/>
      </c>
      <c r="AI39" s="79" t="str">
        <f>IF(表示変換!I39="","",表示変換!I39)</f>
        <v/>
      </c>
      <c r="AJ39" s="79" t="str">
        <f>IF(表示変換!J39="","",表示変換!J39)</f>
        <v/>
      </c>
      <c r="AK39" s="84" t="str">
        <f t="shared" si="14"/>
        <v/>
      </c>
      <c r="AL39" s="84" t="str">
        <f>IF(表示変換!L39="","",表示変換!L39)</f>
        <v/>
      </c>
      <c r="AM39" s="138" t="str">
        <f>IF(表示変換!M39="","",表示変換!M39)</f>
        <v/>
      </c>
      <c r="AN39" s="133" t="str">
        <f t="shared" si="15"/>
        <v/>
      </c>
      <c r="AO39" s="133" t="str">
        <f t="shared" si="16"/>
        <v/>
      </c>
      <c r="AP39" s="132" t="str">
        <f t="shared" si="0"/>
        <v/>
      </c>
      <c r="AQ39" s="133" t="str">
        <f t="shared" si="1"/>
        <v/>
      </c>
      <c r="AR39" s="133" t="str">
        <f t="shared" si="2"/>
        <v/>
      </c>
      <c r="AS39" s="133" t="str">
        <f t="shared" si="17"/>
        <v/>
      </c>
      <c r="AU39" s="134">
        <f t="shared" si="38"/>
        <v>34</v>
      </c>
      <c r="AV39" s="84" t="str">
        <f t="shared" si="38"/>
        <v/>
      </c>
      <c r="AW39" s="84" t="str">
        <f t="shared" ca="1" si="38"/>
        <v/>
      </c>
      <c r="AX39" s="128" t="str">
        <f t="shared" si="38"/>
        <v/>
      </c>
      <c r="AY39" s="128" t="str">
        <f t="shared" si="38"/>
        <v/>
      </c>
      <c r="AZ39" s="128" t="str">
        <f t="shared" si="38"/>
        <v/>
      </c>
      <c r="BA39" s="128" t="str">
        <f t="shared" si="18"/>
        <v/>
      </c>
      <c r="BB39" s="55" t="str">
        <f t="shared" si="19"/>
        <v/>
      </c>
      <c r="BC39" s="56" t="str">
        <f t="shared" si="20"/>
        <v/>
      </c>
      <c r="BD39" s="57" t="str">
        <f t="shared" si="21"/>
        <v/>
      </c>
      <c r="BE39" s="56" t="str">
        <f t="shared" si="22"/>
        <v/>
      </c>
      <c r="BF39" s="57" t="str">
        <f t="shared" si="23"/>
        <v/>
      </c>
      <c r="BG39" s="59" t="str">
        <f t="shared" si="24"/>
        <v/>
      </c>
      <c r="BH39" s="58" t="str">
        <f t="shared" si="25"/>
        <v/>
      </c>
      <c r="BI39" s="60" t="str">
        <f t="shared" si="26"/>
        <v/>
      </c>
      <c r="BJ39" s="58" t="str">
        <f t="shared" si="27"/>
        <v/>
      </c>
      <c r="BK39" s="56" t="str">
        <f t="shared" si="28"/>
        <v/>
      </c>
      <c r="BL39" s="57" t="str">
        <f t="shared" si="29"/>
        <v/>
      </c>
      <c r="BM39" s="56" t="str">
        <f t="shared" si="30"/>
        <v/>
      </c>
      <c r="BN39" s="58" t="str">
        <f t="shared" si="31"/>
        <v/>
      </c>
      <c r="BO39" s="56" t="str">
        <f t="shared" si="32"/>
        <v/>
      </c>
      <c r="BP39" s="58" t="str">
        <f t="shared" si="33"/>
        <v/>
      </c>
      <c r="BQ39" s="61" t="str">
        <f t="shared" si="34"/>
        <v/>
      </c>
      <c r="BR39" s="63" t="str">
        <f t="shared" si="35"/>
        <v/>
      </c>
    </row>
    <row r="40" spans="1:70">
      <c r="A40" s="54">
        <f>IF(表示変換!A40="","",表示変換!A40)</f>
        <v>35</v>
      </c>
      <c r="B40" s="362" t="str">
        <f>IF(表示変換!B40="","",表示変換!B40)</f>
        <v/>
      </c>
      <c r="C40" s="362" t="str">
        <f ca="1">IF(表示変換!D40="","",表示変換!D40)</f>
        <v/>
      </c>
      <c r="D40" s="362" t="str">
        <f>IF(表示変換!F40="","",表示変換!F40)</f>
        <v/>
      </c>
      <c r="E40" s="79" t="str">
        <f>IF(表示変換!I40="","",表示変換!I40)</f>
        <v/>
      </c>
      <c r="F40" s="80" t="str">
        <f>IF(表示変換!J40="","",表示変換!J40)</f>
        <v/>
      </c>
      <c r="G40" s="102" t="str">
        <f>IF(表示変換!N40="","",表示変換!N40)</f>
        <v/>
      </c>
      <c r="H40" s="116" t="str">
        <f t="shared" si="4"/>
        <v/>
      </c>
      <c r="I40" s="103" t="str">
        <f>IF(表示変換!O40="","",表示変換!O40)</f>
        <v/>
      </c>
      <c r="J40" s="117" t="str">
        <f t="shared" si="5"/>
        <v/>
      </c>
      <c r="K40" s="103" t="str">
        <f>IF(表示変換!P40="","",表示変換!P40)</f>
        <v/>
      </c>
      <c r="L40" s="118" t="str">
        <f t="shared" si="6"/>
        <v/>
      </c>
      <c r="M40" s="104" t="str">
        <f>IF(表示変換!Q40="","",表示変換!Q40)</f>
        <v/>
      </c>
      <c r="N40" s="119" t="str">
        <f t="shared" si="7"/>
        <v/>
      </c>
      <c r="O40" s="104" t="str">
        <f>IF(表示変換!R40="","",表示変換!R40)</f>
        <v/>
      </c>
      <c r="P40" s="117" t="str">
        <f t="shared" si="8"/>
        <v/>
      </c>
      <c r="Q40" s="103" t="str">
        <f>IF(表示変換!S40="","",表示変換!S40)</f>
        <v/>
      </c>
      <c r="R40" s="117" t="str">
        <f t="shared" si="9"/>
        <v/>
      </c>
      <c r="S40" s="104" t="str">
        <f>IF(表示変換!T40="","",表示変換!T40)</f>
        <v/>
      </c>
      <c r="T40" s="117" t="str">
        <f t="shared" si="10"/>
        <v/>
      </c>
      <c r="U40" s="104" t="str">
        <f>IF(表示変換!U40="","",表示変換!U40)</f>
        <v/>
      </c>
      <c r="V40" s="120" t="str">
        <f t="shared" si="11"/>
        <v/>
      </c>
      <c r="W40" s="62" t="str">
        <f t="shared" si="12"/>
        <v/>
      </c>
      <c r="X40" s="221" t="str">
        <f t="shared" si="13"/>
        <v/>
      </c>
      <c r="Z40" s="368">
        <f t="shared" si="36"/>
        <v>35</v>
      </c>
      <c r="AA40" s="362" t="str">
        <f>IF(表示変換!B40="","",表示変換!B40)</f>
        <v/>
      </c>
      <c r="AB40" s="112" t="str">
        <f>IF(表示変換!C40="","",表示変換!C40)</f>
        <v/>
      </c>
      <c r="AC40" s="362" t="str">
        <f>IF(AB40="","",DATEDIF(AB40,入力!$C$3,"Y"))</f>
        <v/>
      </c>
      <c r="AD40" s="362" t="str">
        <f ca="1">IF(表示変換!D40="","",表示変換!D40)</f>
        <v/>
      </c>
      <c r="AE40" s="362" t="str">
        <f>IF(表示変換!E40="","",表示変換!E40)</f>
        <v/>
      </c>
      <c r="AF40" s="362" t="str">
        <f>IF(表示変換!F40="","",表示変換!F40)</f>
        <v/>
      </c>
      <c r="AG40" s="362" t="str">
        <f>IF(表示変換!G40="","",表示変換!G40)</f>
        <v/>
      </c>
      <c r="AH40" s="362" t="str">
        <f>IF(表示変換!H40="","",表示変換!H40)</f>
        <v/>
      </c>
      <c r="AI40" s="79" t="str">
        <f>IF(表示変換!I40="","",表示変換!I40)</f>
        <v/>
      </c>
      <c r="AJ40" s="79" t="str">
        <f>IF(表示変換!J40="","",表示変換!J40)</f>
        <v/>
      </c>
      <c r="AK40" s="84" t="str">
        <f t="shared" si="14"/>
        <v/>
      </c>
      <c r="AL40" s="84" t="str">
        <f>IF(表示変換!L40="","",表示変換!L40)</f>
        <v/>
      </c>
      <c r="AM40" s="138" t="str">
        <f>IF(表示変換!M40="","",表示変換!M40)</f>
        <v/>
      </c>
      <c r="AN40" s="133" t="str">
        <f t="shared" si="15"/>
        <v/>
      </c>
      <c r="AO40" s="133" t="str">
        <f t="shared" si="16"/>
        <v/>
      </c>
      <c r="AP40" s="132" t="str">
        <f t="shared" si="0"/>
        <v/>
      </c>
      <c r="AQ40" s="133" t="str">
        <f t="shared" si="1"/>
        <v/>
      </c>
      <c r="AR40" s="133" t="str">
        <f t="shared" si="2"/>
        <v/>
      </c>
      <c r="AS40" s="133" t="str">
        <f t="shared" si="17"/>
        <v/>
      </c>
      <c r="AU40" s="134">
        <f t="shared" si="38"/>
        <v>35</v>
      </c>
      <c r="AV40" s="84" t="str">
        <f t="shared" si="38"/>
        <v/>
      </c>
      <c r="AW40" s="84" t="str">
        <f t="shared" ca="1" si="38"/>
        <v/>
      </c>
      <c r="AX40" s="128" t="str">
        <f t="shared" si="38"/>
        <v/>
      </c>
      <c r="AY40" s="128" t="str">
        <f t="shared" si="38"/>
        <v/>
      </c>
      <c r="AZ40" s="128" t="str">
        <f t="shared" si="38"/>
        <v/>
      </c>
      <c r="BA40" s="128" t="str">
        <f t="shared" si="18"/>
        <v/>
      </c>
      <c r="BB40" s="55" t="str">
        <f t="shared" si="19"/>
        <v/>
      </c>
      <c r="BC40" s="56" t="str">
        <f t="shared" si="20"/>
        <v/>
      </c>
      <c r="BD40" s="57" t="str">
        <f t="shared" si="21"/>
        <v/>
      </c>
      <c r="BE40" s="56" t="str">
        <f t="shared" si="22"/>
        <v/>
      </c>
      <c r="BF40" s="57" t="str">
        <f t="shared" si="23"/>
        <v/>
      </c>
      <c r="BG40" s="59" t="str">
        <f t="shared" si="24"/>
        <v/>
      </c>
      <c r="BH40" s="58" t="str">
        <f t="shared" si="25"/>
        <v/>
      </c>
      <c r="BI40" s="60" t="str">
        <f t="shared" si="26"/>
        <v/>
      </c>
      <c r="BJ40" s="58" t="str">
        <f t="shared" si="27"/>
        <v/>
      </c>
      <c r="BK40" s="56" t="str">
        <f t="shared" si="28"/>
        <v/>
      </c>
      <c r="BL40" s="57" t="str">
        <f t="shared" si="29"/>
        <v/>
      </c>
      <c r="BM40" s="56" t="str">
        <f t="shared" si="30"/>
        <v/>
      </c>
      <c r="BN40" s="58" t="str">
        <f t="shared" si="31"/>
        <v/>
      </c>
      <c r="BO40" s="56" t="str">
        <f t="shared" si="32"/>
        <v/>
      </c>
      <c r="BP40" s="58" t="str">
        <f t="shared" si="33"/>
        <v/>
      </c>
      <c r="BQ40" s="61" t="str">
        <f t="shared" si="34"/>
        <v/>
      </c>
      <c r="BR40" s="63" t="str">
        <f t="shared" si="35"/>
        <v/>
      </c>
    </row>
    <row r="41" spans="1:70">
      <c r="A41" s="54">
        <f>IF(表示変換!A41="","",表示変換!A41)</f>
        <v>36</v>
      </c>
      <c r="B41" s="362" t="str">
        <f>IF(表示変換!B41="","",表示変換!B41)</f>
        <v/>
      </c>
      <c r="C41" s="362" t="str">
        <f ca="1">IF(表示変換!D41="","",表示変換!D41)</f>
        <v/>
      </c>
      <c r="D41" s="362" t="str">
        <f>IF(表示変換!F41="","",表示変換!F41)</f>
        <v/>
      </c>
      <c r="E41" s="79" t="str">
        <f>IF(表示変換!I41="","",表示変換!I41)</f>
        <v/>
      </c>
      <c r="F41" s="80" t="str">
        <f>IF(表示変換!J41="","",表示変換!J41)</f>
        <v/>
      </c>
      <c r="G41" s="102" t="str">
        <f>IF(表示変換!N41="","",表示変換!N41)</f>
        <v/>
      </c>
      <c r="H41" s="116" t="str">
        <f t="shared" si="4"/>
        <v/>
      </c>
      <c r="I41" s="103" t="str">
        <f>IF(表示変換!O41="","",表示変換!O41)</f>
        <v/>
      </c>
      <c r="J41" s="117" t="str">
        <f t="shared" si="5"/>
        <v/>
      </c>
      <c r="K41" s="103" t="str">
        <f>IF(表示変換!P41="","",表示変換!P41)</f>
        <v/>
      </c>
      <c r="L41" s="118" t="str">
        <f t="shared" si="6"/>
        <v/>
      </c>
      <c r="M41" s="104" t="str">
        <f>IF(表示変換!Q41="","",表示変換!Q41)</f>
        <v/>
      </c>
      <c r="N41" s="119" t="str">
        <f t="shared" si="7"/>
        <v/>
      </c>
      <c r="O41" s="104" t="str">
        <f>IF(表示変換!R41="","",表示変換!R41)</f>
        <v/>
      </c>
      <c r="P41" s="117" t="str">
        <f t="shared" si="8"/>
        <v/>
      </c>
      <c r="Q41" s="103" t="str">
        <f>IF(表示変換!S41="","",表示変換!S41)</f>
        <v/>
      </c>
      <c r="R41" s="117" t="str">
        <f t="shared" si="9"/>
        <v/>
      </c>
      <c r="S41" s="104" t="str">
        <f>IF(表示変換!T41="","",表示変換!T41)</f>
        <v/>
      </c>
      <c r="T41" s="117" t="str">
        <f t="shared" si="10"/>
        <v/>
      </c>
      <c r="U41" s="104" t="str">
        <f>IF(表示変換!U41="","",表示変換!U41)</f>
        <v/>
      </c>
      <c r="V41" s="120" t="str">
        <f t="shared" si="11"/>
        <v/>
      </c>
      <c r="W41" s="62" t="str">
        <f t="shared" si="12"/>
        <v/>
      </c>
      <c r="X41" s="221" t="str">
        <f t="shared" si="13"/>
        <v/>
      </c>
      <c r="Z41" s="368">
        <f t="shared" si="36"/>
        <v>36</v>
      </c>
      <c r="AA41" s="362" t="str">
        <f>IF(表示変換!B41="","",表示変換!B41)</f>
        <v/>
      </c>
      <c r="AB41" s="112" t="str">
        <f>IF(表示変換!C41="","",表示変換!C41)</f>
        <v/>
      </c>
      <c r="AC41" s="362" t="str">
        <f>IF(AB41="","",DATEDIF(AB41,入力!$C$3,"Y"))</f>
        <v/>
      </c>
      <c r="AD41" s="362" t="str">
        <f ca="1">IF(表示変換!D41="","",表示変換!D41)</f>
        <v/>
      </c>
      <c r="AE41" s="362" t="str">
        <f>IF(表示変換!E41="","",表示変換!E41)</f>
        <v/>
      </c>
      <c r="AF41" s="362" t="str">
        <f>IF(表示変換!F41="","",表示変換!F41)</f>
        <v/>
      </c>
      <c r="AG41" s="362" t="str">
        <f>IF(表示変換!G41="","",表示変換!G41)</f>
        <v/>
      </c>
      <c r="AH41" s="362" t="str">
        <f>IF(表示変換!H41="","",表示変換!H41)</f>
        <v/>
      </c>
      <c r="AI41" s="79" t="str">
        <f>IF(表示変換!I41="","",表示変換!I41)</f>
        <v/>
      </c>
      <c r="AJ41" s="79" t="str">
        <f>IF(表示変換!J41="","",表示変換!J41)</f>
        <v/>
      </c>
      <c r="AK41" s="84" t="str">
        <f t="shared" si="14"/>
        <v/>
      </c>
      <c r="AL41" s="84" t="str">
        <f>IF(表示変換!L41="","",表示変換!L41)</f>
        <v/>
      </c>
      <c r="AM41" s="138" t="str">
        <f>IF(表示変換!M41="","",表示変換!M41)</f>
        <v/>
      </c>
      <c r="AN41" s="133" t="str">
        <f t="shared" si="15"/>
        <v/>
      </c>
      <c r="AO41" s="133" t="str">
        <f t="shared" si="16"/>
        <v/>
      </c>
      <c r="AP41" s="132" t="str">
        <f t="shared" si="0"/>
        <v/>
      </c>
      <c r="AQ41" s="133" t="str">
        <f t="shared" si="1"/>
        <v/>
      </c>
      <c r="AR41" s="133" t="str">
        <f t="shared" si="2"/>
        <v/>
      </c>
      <c r="AS41" s="133" t="str">
        <f t="shared" si="17"/>
        <v/>
      </c>
      <c r="AU41" s="134">
        <f t="shared" si="38"/>
        <v>36</v>
      </c>
      <c r="AV41" s="84" t="str">
        <f t="shared" si="38"/>
        <v/>
      </c>
      <c r="AW41" s="84" t="str">
        <f t="shared" ca="1" si="38"/>
        <v/>
      </c>
      <c r="AX41" s="128" t="str">
        <f t="shared" si="38"/>
        <v/>
      </c>
      <c r="AY41" s="128" t="str">
        <f t="shared" si="38"/>
        <v/>
      </c>
      <c r="AZ41" s="128" t="str">
        <f t="shared" si="38"/>
        <v/>
      </c>
      <c r="BA41" s="128" t="str">
        <f t="shared" si="18"/>
        <v/>
      </c>
      <c r="BB41" s="55" t="str">
        <f t="shared" si="19"/>
        <v/>
      </c>
      <c r="BC41" s="56" t="str">
        <f t="shared" si="20"/>
        <v/>
      </c>
      <c r="BD41" s="57" t="str">
        <f t="shared" si="21"/>
        <v/>
      </c>
      <c r="BE41" s="56" t="str">
        <f t="shared" si="22"/>
        <v/>
      </c>
      <c r="BF41" s="57" t="str">
        <f t="shared" si="23"/>
        <v/>
      </c>
      <c r="BG41" s="59" t="str">
        <f t="shared" si="24"/>
        <v/>
      </c>
      <c r="BH41" s="58" t="str">
        <f t="shared" si="25"/>
        <v/>
      </c>
      <c r="BI41" s="60" t="str">
        <f t="shared" si="26"/>
        <v/>
      </c>
      <c r="BJ41" s="58" t="str">
        <f t="shared" si="27"/>
        <v/>
      </c>
      <c r="BK41" s="56" t="str">
        <f t="shared" si="28"/>
        <v/>
      </c>
      <c r="BL41" s="57" t="str">
        <f t="shared" si="29"/>
        <v/>
      </c>
      <c r="BM41" s="56" t="str">
        <f t="shared" si="30"/>
        <v/>
      </c>
      <c r="BN41" s="58" t="str">
        <f t="shared" si="31"/>
        <v/>
      </c>
      <c r="BO41" s="56" t="str">
        <f t="shared" si="32"/>
        <v/>
      </c>
      <c r="BP41" s="58" t="str">
        <f t="shared" si="33"/>
        <v/>
      </c>
      <c r="BQ41" s="61" t="str">
        <f t="shared" si="34"/>
        <v/>
      </c>
      <c r="BR41" s="63" t="str">
        <f t="shared" si="35"/>
        <v/>
      </c>
    </row>
    <row r="42" spans="1:70">
      <c r="A42" s="54">
        <f>IF(表示変換!A42="","",表示変換!A42)</f>
        <v>37</v>
      </c>
      <c r="B42" s="362" t="str">
        <f>IF(表示変換!B42="","",表示変換!B42)</f>
        <v/>
      </c>
      <c r="C42" s="362" t="str">
        <f ca="1">IF(表示変換!D42="","",表示変換!D42)</f>
        <v/>
      </c>
      <c r="D42" s="362" t="str">
        <f>IF(表示変換!F42="","",表示変換!F42)</f>
        <v/>
      </c>
      <c r="E42" s="79" t="str">
        <f>IF(表示変換!I42="","",表示変換!I42)</f>
        <v/>
      </c>
      <c r="F42" s="80" t="str">
        <f>IF(表示変換!J42="","",表示変換!J42)</f>
        <v/>
      </c>
      <c r="G42" s="102" t="str">
        <f>IF(表示変換!N42="","",表示変換!N42)</f>
        <v/>
      </c>
      <c r="H42" s="116" t="str">
        <f t="shared" si="4"/>
        <v/>
      </c>
      <c r="I42" s="103" t="str">
        <f>IF(表示変換!O42="","",表示変換!O42)</f>
        <v/>
      </c>
      <c r="J42" s="117" t="str">
        <f t="shared" si="5"/>
        <v/>
      </c>
      <c r="K42" s="103" t="str">
        <f>IF(表示変換!P42="","",表示変換!P42)</f>
        <v/>
      </c>
      <c r="L42" s="118" t="str">
        <f t="shared" si="6"/>
        <v/>
      </c>
      <c r="M42" s="104" t="str">
        <f>IF(表示変換!Q42="","",表示変換!Q42)</f>
        <v/>
      </c>
      <c r="N42" s="119" t="str">
        <f t="shared" si="7"/>
        <v/>
      </c>
      <c r="O42" s="104" t="str">
        <f>IF(表示変換!R42="","",表示変換!R42)</f>
        <v/>
      </c>
      <c r="P42" s="117" t="str">
        <f t="shared" si="8"/>
        <v/>
      </c>
      <c r="Q42" s="103" t="str">
        <f>IF(表示変換!S42="","",表示変換!S42)</f>
        <v/>
      </c>
      <c r="R42" s="117" t="str">
        <f t="shared" si="9"/>
        <v/>
      </c>
      <c r="S42" s="104" t="str">
        <f>IF(表示変換!T42="","",表示変換!T42)</f>
        <v/>
      </c>
      <c r="T42" s="117" t="str">
        <f t="shared" si="10"/>
        <v/>
      </c>
      <c r="U42" s="104" t="str">
        <f>IF(表示変換!U42="","",表示変換!U42)</f>
        <v/>
      </c>
      <c r="V42" s="120" t="str">
        <f t="shared" si="11"/>
        <v/>
      </c>
      <c r="W42" s="62" t="str">
        <f t="shared" si="12"/>
        <v/>
      </c>
      <c r="X42" s="221" t="str">
        <f t="shared" si="13"/>
        <v/>
      </c>
      <c r="Z42" s="368">
        <f t="shared" si="36"/>
        <v>37</v>
      </c>
      <c r="AA42" s="362" t="str">
        <f>IF(表示変換!B42="","",表示変換!B42)</f>
        <v/>
      </c>
      <c r="AB42" s="112" t="str">
        <f>IF(表示変換!C42="","",表示変換!C42)</f>
        <v/>
      </c>
      <c r="AC42" s="362" t="str">
        <f>IF(AB42="","",DATEDIF(AB42,入力!$C$3,"Y"))</f>
        <v/>
      </c>
      <c r="AD42" s="362" t="str">
        <f ca="1">IF(表示変換!D42="","",表示変換!D42)</f>
        <v/>
      </c>
      <c r="AE42" s="362" t="str">
        <f>IF(表示変換!E42="","",表示変換!E42)</f>
        <v/>
      </c>
      <c r="AF42" s="362" t="str">
        <f>IF(表示変換!F42="","",表示変換!F42)</f>
        <v/>
      </c>
      <c r="AG42" s="362" t="str">
        <f>IF(表示変換!G42="","",表示変換!G42)</f>
        <v/>
      </c>
      <c r="AH42" s="362" t="str">
        <f>IF(表示変換!H42="","",表示変換!H42)</f>
        <v/>
      </c>
      <c r="AI42" s="79" t="str">
        <f>IF(表示変換!I42="","",表示変換!I42)</f>
        <v/>
      </c>
      <c r="AJ42" s="79" t="str">
        <f>IF(表示変換!J42="","",表示変換!J42)</f>
        <v/>
      </c>
      <c r="AK42" s="84" t="str">
        <f t="shared" si="14"/>
        <v/>
      </c>
      <c r="AL42" s="84" t="str">
        <f>IF(表示変換!L42="","",表示変換!L42)</f>
        <v/>
      </c>
      <c r="AM42" s="138" t="str">
        <f>IF(表示変換!M42="","",表示変換!M42)</f>
        <v/>
      </c>
      <c r="AN42" s="133" t="str">
        <f t="shared" si="15"/>
        <v/>
      </c>
      <c r="AO42" s="133" t="str">
        <f t="shared" si="16"/>
        <v/>
      </c>
      <c r="AP42" s="132" t="str">
        <f t="shared" si="0"/>
        <v/>
      </c>
      <c r="AQ42" s="133" t="str">
        <f t="shared" si="1"/>
        <v/>
      </c>
      <c r="AR42" s="133" t="str">
        <f t="shared" si="2"/>
        <v/>
      </c>
      <c r="AS42" s="133" t="str">
        <f t="shared" si="17"/>
        <v/>
      </c>
      <c r="AU42" s="134">
        <f t="shared" si="38"/>
        <v>37</v>
      </c>
      <c r="AV42" s="84" t="str">
        <f t="shared" si="38"/>
        <v/>
      </c>
      <c r="AW42" s="84" t="str">
        <f t="shared" ca="1" si="38"/>
        <v/>
      </c>
      <c r="AX42" s="128" t="str">
        <f t="shared" si="38"/>
        <v/>
      </c>
      <c r="AY42" s="128" t="str">
        <f t="shared" si="38"/>
        <v/>
      </c>
      <c r="AZ42" s="128" t="str">
        <f t="shared" si="38"/>
        <v/>
      </c>
      <c r="BA42" s="128" t="str">
        <f t="shared" si="18"/>
        <v/>
      </c>
      <c r="BB42" s="55" t="str">
        <f t="shared" si="19"/>
        <v/>
      </c>
      <c r="BC42" s="56" t="str">
        <f t="shared" si="20"/>
        <v/>
      </c>
      <c r="BD42" s="57" t="str">
        <f t="shared" si="21"/>
        <v/>
      </c>
      <c r="BE42" s="56" t="str">
        <f t="shared" si="22"/>
        <v/>
      </c>
      <c r="BF42" s="57" t="str">
        <f t="shared" si="23"/>
        <v/>
      </c>
      <c r="BG42" s="59" t="str">
        <f t="shared" si="24"/>
        <v/>
      </c>
      <c r="BH42" s="58" t="str">
        <f t="shared" si="25"/>
        <v/>
      </c>
      <c r="BI42" s="60" t="str">
        <f t="shared" si="26"/>
        <v/>
      </c>
      <c r="BJ42" s="58" t="str">
        <f t="shared" si="27"/>
        <v/>
      </c>
      <c r="BK42" s="56" t="str">
        <f t="shared" si="28"/>
        <v/>
      </c>
      <c r="BL42" s="57" t="str">
        <f t="shared" si="29"/>
        <v/>
      </c>
      <c r="BM42" s="56" t="str">
        <f t="shared" si="30"/>
        <v/>
      </c>
      <c r="BN42" s="58" t="str">
        <f t="shared" si="31"/>
        <v/>
      </c>
      <c r="BO42" s="56" t="str">
        <f t="shared" si="32"/>
        <v/>
      </c>
      <c r="BP42" s="58" t="str">
        <f t="shared" si="33"/>
        <v/>
      </c>
      <c r="BQ42" s="61" t="str">
        <f t="shared" si="34"/>
        <v/>
      </c>
      <c r="BR42" s="63" t="str">
        <f t="shared" si="35"/>
        <v/>
      </c>
    </row>
    <row r="43" spans="1:70">
      <c r="A43" s="54">
        <f>IF(表示変換!A43="","",表示変換!A43)</f>
        <v>38</v>
      </c>
      <c r="B43" s="362" t="str">
        <f>IF(表示変換!B43="","",表示変換!B43)</f>
        <v/>
      </c>
      <c r="C43" s="362" t="str">
        <f ca="1">IF(表示変換!D43="","",表示変換!D43)</f>
        <v/>
      </c>
      <c r="D43" s="362" t="str">
        <f>IF(表示変換!F43="","",表示変換!F43)</f>
        <v/>
      </c>
      <c r="E43" s="79" t="str">
        <f>IF(表示変換!I43="","",表示変換!I43)</f>
        <v/>
      </c>
      <c r="F43" s="80" t="str">
        <f>IF(表示変換!J43="","",表示変換!J43)</f>
        <v/>
      </c>
      <c r="G43" s="102" t="str">
        <f>IF(表示変換!N43="","",表示変換!N43)</f>
        <v/>
      </c>
      <c r="H43" s="116" t="str">
        <f t="shared" si="4"/>
        <v/>
      </c>
      <c r="I43" s="103" t="str">
        <f>IF(表示変換!O43="","",表示変換!O43)</f>
        <v/>
      </c>
      <c r="J43" s="117" t="str">
        <f t="shared" si="5"/>
        <v/>
      </c>
      <c r="K43" s="103" t="str">
        <f>IF(表示変換!P43="","",表示変換!P43)</f>
        <v/>
      </c>
      <c r="L43" s="118" t="str">
        <f t="shared" si="6"/>
        <v/>
      </c>
      <c r="M43" s="104" t="str">
        <f>IF(表示変換!Q43="","",表示変換!Q43)</f>
        <v/>
      </c>
      <c r="N43" s="119" t="str">
        <f t="shared" si="7"/>
        <v/>
      </c>
      <c r="O43" s="104" t="str">
        <f>IF(表示変換!R43="","",表示変換!R43)</f>
        <v/>
      </c>
      <c r="P43" s="117" t="str">
        <f t="shared" si="8"/>
        <v/>
      </c>
      <c r="Q43" s="103" t="str">
        <f>IF(表示変換!S43="","",表示変換!S43)</f>
        <v/>
      </c>
      <c r="R43" s="117" t="str">
        <f t="shared" si="9"/>
        <v/>
      </c>
      <c r="S43" s="104" t="str">
        <f>IF(表示変換!T43="","",表示変換!T43)</f>
        <v/>
      </c>
      <c r="T43" s="117" t="str">
        <f t="shared" si="10"/>
        <v/>
      </c>
      <c r="U43" s="104" t="str">
        <f>IF(表示変換!U43="","",表示変換!U43)</f>
        <v/>
      </c>
      <c r="V43" s="120" t="str">
        <f t="shared" si="11"/>
        <v/>
      </c>
      <c r="W43" s="62" t="str">
        <f t="shared" si="12"/>
        <v/>
      </c>
      <c r="X43" s="221" t="str">
        <f t="shared" si="13"/>
        <v/>
      </c>
      <c r="Z43" s="368">
        <f t="shared" si="36"/>
        <v>38</v>
      </c>
      <c r="AA43" s="362" t="str">
        <f>IF(表示変換!B43="","",表示変換!B43)</f>
        <v/>
      </c>
      <c r="AB43" s="112" t="str">
        <f>IF(表示変換!C43="","",表示変換!C43)</f>
        <v/>
      </c>
      <c r="AC43" s="362" t="str">
        <f>IF(AB43="","",DATEDIF(AB43,入力!$C$3,"Y"))</f>
        <v/>
      </c>
      <c r="AD43" s="362" t="str">
        <f ca="1">IF(表示変換!D43="","",表示変換!D43)</f>
        <v/>
      </c>
      <c r="AE43" s="362" t="str">
        <f>IF(表示変換!E43="","",表示変換!E43)</f>
        <v/>
      </c>
      <c r="AF43" s="362" t="str">
        <f>IF(表示変換!F43="","",表示変換!F43)</f>
        <v/>
      </c>
      <c r="AG43" s="362" t="str">
        <f>IF(表示変換!G43="","",表示変換!G43)</f>
        <v/>
      </c>
      <c r="AH43" s="362" t="str">
        <f>IF(表示変換!H43="","",表示変換!H43)</f>
        <v/>
      </c>
      <c r="AI43" s="79" t="str">
        <f>IF(表示変換!I43="","",表示変換!I43)</f>
        <v/>
      </c>
      <c r="AJ43" s="79" t="str">
        <f>IF(表示変換!J43="","",表示変換!J43)</f>
        <v/>
      </c>
      <c r="AK43" s="84" t="str">
        <f t="shared" si="14"/>
        <v/>
      </c>
      <c r="AL43" s="84" t="str">
        <f>IF(表示変換!L43="","",表示変換!L43)</f>
        <v/>
      </c>
      <c r="AM43" s="138" t="str">
        <f>IF(表示変換!M43="","",表示変換!M43)</f>
        <v/>
      </c>
      <c r="AN43" s="133" t="str">
        <f t="shared" si="15"/>
        <v/>
      </c>
      <c r="AO43" s="133" t="str">
        <f t="shared" si="16"/>
        <v/>
      </c>
      <c r="AP43" s="132" t="str">
        <f t="shared" si="0"/>
        <v/>
      </c>
      <c r="AQ43" s="133" t="str">
        <f t="shared" si="1"/>
        <v/>
      </c>
      <c r="AR43" s="133" t="str">
        <f t="shared" si="2"/>
        <v/>
      </c>
      <c r="AS43" s="133" t="str">
        <f t="shared" si="17"/>
        <v/>
      </c>
      <c r="AU43" s="134">
        <f t="shared" si="38"/>
        <v>38</v>
      </c>
      <c r="AV43" s="84" t="str">
        <f t="shared" si="38"/>
        <v/>
      </c>
      <c r="AW43" s="84" t="str">
        <f t="shared" ca="1" si="38"/>
        <v/>
      </c>
      <c r="AX43" s="128" t="str">
        <f t="shared" si="38"/>
        <v/>
      </c>
      <c r="AY43" s="128" t="str">
        <f t="shared" si="38"/>
        <v/>
      </c>
      <c r="AZ43" s="128" t="str">
        <f t="shared" si="38"/>
        <v/>
      </c>
      <c r="BA43" s="128" t="str">
        <f t="shared" si="18"/>
        <v/>
      </c>
      <c r="BB43" s="55" t="str">
        <f t="shared" si="19"/>
        <v/>
      </c>
      <c r="BC43" s="56" t="str">
        <f t="shared" si="20"/>
        <v/>
      </c>
      <c r="BD43" s="57" t="str">
        <f t="shared" si="21"/>
        <v/>
      </c>
      <c r="BE43" s="56" t="str">
        <f t="shared" si="22"/>
        <v/>
      </c>
      <c r="BF43" s="57" t="str">
        <f t="shared" si="23"/>
        <v/>
      </c>
      <c r="BG43" s="59" t="str">
        <f t="shared" si="24"/>
        <v/>
      </c>
      <c r="BH43" s="58" t="str">
        <f t="shared" si="25"/>
        <v/>
      </c>
      <c r="BI43" s="60" t="str">
        <f t="shared" si="26"/>
        <v/>
      </c>
      <c r="BJ43" s="58" t="str">
        <f t="shared" si="27"/>
        <v/>
      </c>
      <c r="BK43" s="56" t="str">
        <f t="shared" si="28"/>
        <v/>
      </c>
      <c r="BL43" s="57" t="str">
        <f t="shared" si="29"/>
        <v/>
      </c>
      <c r="BM43" s="56" t="str">
        <f t="shared" si="30"/>
        <v/>
      </c>
      <c r="BN43" s="58" t="str">
        <f t="shared" si="31"/>
        <v/>
      </c>
      <c r="BO43" s="56" t="str">
        <f t="shared" si="32"/>
        <v/>
      </c>
      <c r="BP43" s="58" t="str">
        <f t="shared" si="33"/>
        <v/>
      </c>
      <c r="BQ43" s="61" t="str">
        <f t="shared" si="34"/>
        <v/>
      </c>
      <c r="BR43" s="63" t="str">
        <f t="shared" si="35"/>
        <v/>
      </c>
    </row>
    <row r="44" spans="1:70">
      <c r="A44" s="54">
        <f>IF(表示変換!A44="","",表示変換!A44)</f>
        <v>39</v>
      </c>
      <c r="B44" s="362" t="str">
        <f>IF(表示変換!B44="","",表示変換!B44)</f>
        <v/>
      </c>
      <c r="C44" s="362" t="str">
        <f ca="1">IF(表示変換!D44="","",表示変換!D44)</f>
        <v/>
      </c>
      <c r="D44" s="362" t="str">
        <f>IF(表示変換!F44="","",表示変換!F44)</f>
        <v/>
      </c>
      <c r="E44" s="79" t="str">
        <f>IF(表示変換!I44="","",表示変換!I44)</f>
        <v/>
      </c>
      <c r="F44" s="80" t="str">
        <f>IF(表示変換!J44="","",表示変換!J44)</f>
        <v/>
      </c>
      <c r="G44" s="102" t="str">
        <f>IF(表示変換!N44="","",表示変換!N44)</f>
        <v/>
      </c>
      <c r="H44" s="116" t="str">
        <f t="shared" si="4"/>
        <v/>
      </c>
      <c r="I44" s="103" t="str">
        <f>IF(表示変換!O44="","",表示変換!O44)</f>
        <v/>
      </c>
      <c r="J44" s="117" t="str">
        <f t="shared" si="5"/>
        <v/>
      </c>
      <c r="K44" s="103" t="str">
        <f>IF(表示変換!P44="","",表示変換!P44)</f>
        <v/>
      </c>
      <c r="L44" s="118" t="str">
        <f t="shared" si="6"/>
        <v/>
      </c>
      <c r="M44" s="104" t="str">
        <f>IF(表示変換!Q44="","",表示変換!Q44)</f>
        <v/>
      </c>
      <c r="N44" s="119" t="str">
        <f t="shared" si="7"/>
        <v/>
      </c>
      <c r="O44" s="104" t="str">
        <f>IF(表示変換!R44="","",表示変換!R44)</f>
        <v/>
      </c>
      <c r="P44" s="117" t="str">
        <f t="shared" si="8"/>
        <v/>
      </c>
      <c r="Q44" s="103" t="str">
        <f>IF(表示変換!S44="","",表示変換!S44)</f>
        <v/>
      </c>
      <c r="R44" s="117" t="str">
        <f t="shared" si="9"/>
        <v/>
      </c>
      <c r="S44" s="104" t="str">
        <f>IF(表示変換!T44="","",表示変換!T44)</f>
        <v/>
      </c>
      <c r="T44" s="117" t="str">
        <f t="shared" si="10"/>
        <v/>
      </c>
      <c r="U44" s="104" t="str">
        <f>IF(表示変換!U44="","",表示変換!U44)</f>
        <v/>
      </c>
      <c r="V44" s="120" t="str">
        <f t="shared" si="11"/>
        <v/>
      </c>
      <c r="W44" s="62" t="str">
        <f t="shared" si="12"/>
        <v/>
      </c>
      <c r="X44" s="221" t="str">
        <f t="shared" si="13"/>
        <v/>
      </c>
      <c r="Z44" s="368">
        <f t="shared" si="36"/>
        <v>39</v>
      </c>
      <c r="AA44" s="362" t="str">
        <f>IF(表示変換!B44="","",表示変換!B44)</f>
        <v/>
      </c>
      <c r="AB44" s="112" t="str">
        <f>IF(表示変換!C44="","",表示変換!C44)</f>
        <v/>
      </c>
      <c r="AC44" s="362" t="str">
        <f>IF(AB44="","",DATEDIF(AB44,入力!$C$3,"Y"))</f>
        <v/>
      </c>
      <c r="AD44" s="362" t="str">
        <f ca="1">IF(表示変換!D44="","",表示変換!D44)</f>
        <v/>
      </c>
      <c r="AE44" s="362" t="str">
        <f>IF(表示変換!E44="","",表示変換!E44)</f>
        <v/>
      </c>
      <c r="AF44" s="362" t="str">
        <f>IF(表示変換!F44="","",表示変換!F44)</f>
        <v/>
      </c>
      <c r="AG44" s="362" t="str">
        <f>IF(表示変換!G44="","",表示変換!G44)</f>
        <v/>
      </c>
      <c r="AH44" s="362" t="str">
        <f>IF(表示変換!H44="","",表示変換!H44)</f>
        <v/>
      </c>
      <c r="AI44" s="79" t="str">
        <f>IF(表示変換!I44="","",表示変換!I44)</f>
        <v/>
      </c>
      <c r="AJ44" s="79" t="str">
        <f>IF(表示変換!J44="","",表示変換!J44)</f>
        <v/>
      </c>
      <c r="AK44" s="84" t="str">
        <f t="shared" si="14"/>
        <v/>
      </c>
      <c r="AL44" s="84" t="str">
        <f>IF(表示変換!L44="","",表示変換!L44)</f>
        <v/>
      </c>
      <c r="AM44" s="138" t="str">
        <f>IF(表示変換!M44="","",表示変換!M44)</f>
        <v/>
      </c>
      <c r="AN44" s="133" t="str">
        <f t="shared" si="15"/>
        <v/>
      </c>
      <c r="AO44" s="133" t="str">
        <f t="shared" si="16"/>
        <v/>
      </c>
      <c r="AP44" s="132" t="str">
        <f t="shared" si="0"/>
        <v/>
      </c>
      <c r="AQ44" s="133" t="str">
        <f t="shared" si="1"/>
        <v/>
      </c>
      <c r="AR44" s="133" t="str">
        <f t="shared" si="2"/>
        <v/>
      </c>
      <c r="AS44" s="133" t="str">
        <f t="shared" si="17"/>
        <v/>
      </c>
      <c r="AU44" s="134">
        <f t="shared" si="38"/>
        <v>39</v>
      </c>
      <c r="AV44" s="84" t="str">
        <f t="shared" si="38"/>
        <v/>
      </c>
      <c r="AW44" s="84" t="str">
        <f t="shared" ca="1" si="38"/>
        <v/>
      </c>
      <c r="AX44" s="128" t="str">
        <f t="shared" si="38"/>
        <v/>
      </c>
      <c r="AY44" s="128" t="str">
        <f t="shared" si="38"/>
        <v/>
      </c>
      <c r="AZ44" s="128" t="str">
        <f t="shared" si="38"/>
        <v/>
      </c>
      <c r="BA44" s="128" t="str">
        <f t="shared" si="18"/>
        <v/>
      </c>
      <c r="BB44" s="55" t="str">
        <f t="shared" si="19"/>
        <v/>
      </c>
      <c r="BC44" s="56" t="str">
        <f t="shared" si="20"/>
        <v/>
      </c>
      <c r="BD44" s="57" t="str">
        <f t="shared" si="21"/>
        <v/>
      </c>
      <c r="BE44" s="56" t="str">
        <f t="shared" si="22"/>
        <v/>
      </c>
      <c r="BF44" s="57" t="str">
        <f t="shared" si="23"/>
        <v/>
      </c>
      <c r="BG44" s="59" t="str">
        <f t="shared" si="24"/>
        <v/>
      </c>
      <c r="BH44" s="58" t="str">
        <f t="shared" si="25"/>
        <v/>
      </c>
      <c r="BI44" s="60" t="str">
        <f t="shared" si="26"/>
        <v/>
      </c>
      <c r="BJ44" s="58" t="str">
        <f t="shared" si="27"/>
        <v/>
      </c>
      <c r="BK44" s="56" t="str">
        <f t="shared" si="28"/>
        <v/>
      </c>
      <c r="BL44" s="57" t="str">
        <f t="shared" si="29"/>
        <v/>
      </c>
      <c r="BM44" s="56" t="str">
        <f t="shared" si="30"/>
        <v/>
      </c>
      <c r="BN44" s="58" t="str">
        <f t="shared" si="31"/>
        <v/>
      </c>
      <c r="BO44" s="56" t="str">
        <f t="shared" si="32"/>
        <v/>
      </c>
      <c r="BP44" s="58" t="str">
        <f t="shared" si="33"/>
        <v/>
      </c>
      <c r="BQ44" s="61" t="str">
        <f t="shared" si="34"/>
        <v/>
      </c>
      <c r="BR44" s="63" t="str">
        <f t="shared" si="35"/>
        <v/>
      </c>
    </row>
    <row r="45" spans="1:70">
      <c r="A45" s="54">
        <f>IF(表示変換!A45="","",表示変換!A45)</f>
        <v>40</v>
      </c>
      <c r="B45" s="362" t="str">
        <f>IF(表示変換!B45="","",表示変換!B45)</f>
        <v/>
      </c>
      <c r="C45" s="362" t="str">
        <f ca="1">IF(表示変換!D45="","",表示変換!D45)</f>
        <v/>
      </c>
      <c r="D45" s="362" t="str">
        <f>IF(表示変換!F45="","",表示変換!F45)</f>
        <v/>
      </c>
      <c r="E45" s="79" t="str">
        <f>IF(表示変換!I45="","",表示変換!I45)</f>
        <v/>
      </c>
      <c r="F45" s="80" t="str">
        <f>IF(表示変換!J45="","",表示変換!J45)</f>
        <v/>
      </c>
      <c r="G45" s="102" t="str">
        <f>IF(表示変換!N45="","",表示変換!N45)</f>
        <v/>
      </c>
      <c r="H45" s="116" t="str">
        <f t="shared" si="4"/>
        <v/>
      </c>
      <c r="I45" s="103" t="str">
        <f>IF(表示変換!O45="","",表示変換!O45)</f>
        <v/>
      </c>
      <c r="J45" s="117" t="str">
        <f t="shared" si="5"/>
        <v/>
      </c>
      <c r="K45" s="103" t="str">
        <f>IF(表示変換!P45="","",表示変換!P45)</f>
        <v/>
      </c>
      <c r="L45" s="118" t="str">
        <f t="shared" si="6"/>
        <v/>
      </c>
      <c r="M45" s="104" t="str">
        <f>IF(表示変換!Q45="","",表示変換!Q45)</f>
        <v/>
      </c>
      <c r="N45" s="119" t="str">
        <f t="shared" si="7"/>
        <v/>
      </c>
      <c r="O45" s="104" t="str">
        <f>IF(表示変換!R45="","",表示変換!R45)</f>
        <v/>
      </c>
      <c r="P45" s="117" t="str">
        <f t="shared" si="8"/>
        <v/>
      </c>
      <c r="Q45" s="103" t="str">
        <f>IF(表示変換!S45="","",表示変換!S45)</f>
        <v/>
      </c>
      <c r="R45" s="117" t="str">
        <f t="shared" si="9"/>
        <v/>
      </c>
      <c r="S45" s="104" t="str">
        <f>IF(表示変換!T45="","",表示変換!T45)</f>
        <v/>
      </c>
      <c r="T45" s="117" t="str">
        <f t="shared" si="10"/>
        <v/>
      </c>
      <c r="U45" s="104" t="str">
        <f>IF(表示変換!U45="","",表示変換!U45)</f>
        <v/>
      </c>
      <c r="V45" s="120" t="str">
        <f t="shared" si="11"/>
        <v/>
      </c>
      <c r="W45" s="62" t="str">
        <f t="shared" si="12"/>
        <v/>
      </c>
      <c r="X45" s="221" t="str">
        <f>IF(COUNTBLANK(W45)=1,"", RANK(W45,$W$6:$W$65))</f>
        <v/>
      </c>
      <c r="Z45" s="368">
        <f t="shared" si="36"/>
        <v>40</v>
      </c>
      <c r="AA45" s="362" t="str">
        <f>IF(表示変換!B45="","",表示変換!B45)</f>
        <v/>
      </c>
      <c r="AB45" s="112" t="str">
        <f>IF(表示変換!C45="","",表示変換!C45)</f>
        <v/>
      </c>
      <c r="AC45" s="362" t="str">
        <f>IF(AB45="","",DATEDIF(AB45,入力!$C$3,"Y"))</f>
        <v/>
      </c>
      <c r="AD45" s="362" t="str">
        <f ca="1">IF(表示変換!D45="","",表示変換!D45)</f>
        <v/>
      </c>
      <c r="AE45" s="362" t="str">
        <f>IF(表示変換!E45="","",表示変換!E45)</f>
        <v/>
      </c>
      <c r="AF45" s="362" t="str">
        <f>IF(表示変換!F45="","",表示変換!F45)</f>
        <v/>
      </c>
      <c r="AG45" s="362" t="str">
        <f>IF(表示変換!G45="","",表示変換!G45)</f>
        <v/>
      </c>
      <c r="AH45" s="362" t="str">
        <f>IF(表示変換!H45="","",表示変換!H45)</f>
        <v/>
      </c>
      <c r="AI45" s="79" t="str">
        <f>IF(表示変換!I45="","",表示変換!I45)</f>
        <v/>
      </c>
      <c r="AJ45" s="79" t="str">
        <f>IF(表示変換!J45="","",表示変換!J45)</f>
        <v/>
      </c>
      <c r="AK45" s="84" t="str">
        <f t="shared" si="14"/>
        <v/>
      </c>
      <c r="AL45" s="84" t="str">
        <f>IF(表示変換!L45="","",表示変換!L45)</f>
        <v/>
      </c>
      <c r="AM45" s="138" t="str">
        <f>IF(表示変換!M45="","",表示変換!M45)</f>
        <v/>
      </c>
      <c r="AN45" s="133" t="str">
        <f t="shared" si="15"/>
        <v/>
      </c>
      <c r="AO45" s="133" t="str">
        <f t="shared" si="16"/>
        <v/>
      </c>
      <c r="AP45" s="132" t="str">
        <f t="shared" si="0"/>
        <v/>
      </c>
      <c r="AQ45" s="133" t="str">
        <f t="shared" si="1"/>
        <v/>
      </c>
      <c r="AR45" s="133" t="str">
        <f t="shared" si="2"/>
        <v/>
      </c>
      <c r="AS45" s="133" t="str">
        <f t="shared" si="17"/>
        <v/>
      </c>
      <c r="AU45" s="134">
        <f t="shared" si="38"/>
        <v>40</v>
      </c>
      <c r="AV45" s="84" t="str">
        <f t="shared" si="38"/>
        <v/>
      </c>
      <c r="AW45" s="84" t="str">
        <f t="shared" ca="1" si="38"/>
        <v/>
      </c>
      <c r="AX45" s="128" t="str">
        <f t="shared" si="38"/>
        <v/>
      </c>
      <c r="AY45" s="128" t="str">
        <f t="shared" si="38"/>
        <v/>
      </c>
      <c r="AZ45" s="128" t="str">
        <f t="shared" si="38"/>
        <v/>
      </c>
      <c r="BA45" s="128" t="str">
        <f t="shared" si="18"/>
        <v/>
      </c>
      <c r="BB45" s="55" t="str">
        <f t="shared" si="19"/>
        <v/>
      </c>
      <c r="BC45" s="56" t="str">
        <f t="shared" si="20"/>
        <v/>
      </c>
      <c r="BD45" s="57" t="str">
        <f t="shared" si="21"/>
        <v/>
      </c>
      <c r="BE45" s="56" t="str">
        <f t="shared" si="22"/>
        <v/>
      </c>
      <c r="BF45" s="57" t="str">
        <f t="shared" si="23"/>
        <v/>
      </c>
      <c r="BG45" s="59" t="str">
        <f t="shared" si="24"/>
        <v/>
      </c>
      <c r="BH45" s="58" t="str">
        <f t="shared" si="25"/>
        <v/>
      </c>
      <c r="BI45" s="60" t="str">
        <f t="shared" si="26"/>
        <v/>
      </c>
      <c r="BJ45" s="58" t="str">
        <f t="shared" si="27"/>
        <v/>
      </c>
      <c r="BK45" s="56" t="str">
        <f t="shared" si="28"/>
        <v/>
      </c>
      <c r="BL45" s="57" t="str">
        <f t="shared" si="29"/>
        <v/>
      </c>
      <c r="BM45" s="56" t="str">
        <f t="shared" si="30"/>
        <v/>
      </c>
      <c r="BN45" s="58" t="str">
        <f t="shared" si="31"/>
        <v/>
      </c>
      <c r="BO45" s="56" t="str">
        <f t="shared" si="32"/>
        <v/>
      </c>
      <c r="BP45" s="58" t="str">
        <f t="shared" si="33"/>
        <v/>
      </c>
      <c r="BQ45" s="61" t="str">
        <f t="shared" si="34"/>
        <v/>
      </c>
      <c r="BR45" s="63" t="str">
        <f t="shared" si="35"/>
        <v/>
      </c>
    </row>
    <row r="46" spans="1:70">
      <c r="A46" s="54">
        <f>IF(表示変換!A46="","",表示変換!A46)</f>
        <v>41</v>
      </c>
      <c r="B46" s="362" t="str">
        <f>IF(表示変換!B46="","",表示変換!B46)</f>
        <v/>
      </c>
      <c r="C46" s="362" t="str">
        <f ca="1">IF(表示変換!D46="","",表示変換!D46)</f>
        <v/>
      </c>
      <c r="D46" s="362" t="str">
        <f>IF(表示変換!F46="","",表示変換!F46)</f>
        <v/>
      </c>
      <c r="E46" s="79" t="str">
        <f>IF(表示変換!I46="","",表示変換!I46)</f>
        <v/>
      </c>
      <c r="F46" s="80" t="str">
        <f>IF(表示変換!J46="","",表示変換!J46)</f>
        <v/>
      </c>
      <c r="G46" s="102" t="str">
        <f>IF(表示変換!N46="","",表示変換!N46)</f>
        <v/>
      </c>
      <c r="H46" s="116" t="str">
        <f t="shared" si="4"/>
        <v/>
      </c>
      <c r="I46" s="103" t="str">
        <f>IF(表示変換!O46="","",表示変換!O46)</f>
        <v/>
      </c>
      <c r="J46" s="117" t="str">
        <f t="shared" si="5"/>
        <v/>
      </c>
      <c r="K46" s="103" t="str">
        <f>IF(表示変換!P46="","",表示変換!P46)</f>
        <v/>
      </c>
      <c r="L46" s="118" t="str">
        <f t="shared" si="6"/>
        <v/>
      </c>
      <c r="M46" s="104" t="str">
        <f>IF(表示変換!Q46="","",表示変換!Q46)</f>
        <v/>
      </c>
      <c r="N46" s="119" t="str">
        <f t="shared" si="7"/>
        <v/>
      </c>
      <c r="O46" s="104" t="str">
        <f>IF(表示変換!R46="","",表示変換!R46)</f>
        <v/>
      </c>
      <c r="P46" s="117" t="str">
        <f t="shared" si="8"/>
        <v/>
      </c>
      <c r="Q46" s="103" t="str">
        <f>IF(表示変換!S46="","",表示変換!S46)</f>
        <v/>
      </c>
      <c r="R46" s="117" t="str">
        <f t="shared" si="9"/>
        <v/>
      </c>
      <c r="S46" s="104" t="str">
        <f>IF(表示変換!T46="","",表示変換!T46)</f>
        <v/>
      </c>
      <c r="T46" s="117" t="str">
        <f t="shared" si="10"/>
        <v/>
      </c>
      <c r="U46" s="104" t="str">
        <f>IF(表示変換!U46="","",表示変換!U46)</f>
        <v/>
      </c>
      <c r="V46" s="120" t="str">
        <f t="shared" si="11"/>
        <v/>
      </c>
      <c r="W46" s="62" t="str">
        <f t="shared" si="12"/>
        <v/>
      </c>
      <c r="X46" s="221" t="str">
        <f t="shared" si="13"/>
        <v/>
      </c>
      <c r="Z46" s="368">
        <f t="shared" si="36"/>
        <v>41</v>
      </c>
      <c r="AA46" s="362" t="str">
        <f>IF(表示変換!B46="","",表示変換!B46)</f>
        <v/>
      </c>
      <c r="AB46" s="112" t="str">
        <f>IF(表示変換!C46="","",表示変換!C46)</f>
        <v/>
      </c>
      <c r="AC46" s="362" t="str">
        <f>IF(AB46="","",DATEDIF(AB46,入力!$C$3,"Y"))</f>
        <v/>
      </c>
      <c r="AD46" s="362" t="str">
        <f ca="1">IF(表示変換!D46="","",表示変換!D46)</f>
        <v/>
      </c>
      <c r="AE46" s="362" t="str">
        <f>IF(表示変換!E46="","",表示変換!E46)</f>
        <v/>
      </c>
      <c r="AF46" s="362" t="str">
        <f>IF(表示変換!F46="","",表示変換!F46)</f>
        <v/>
      </c>
      <c r="AG46" s="362" t="str">
        <f>IF(表示変換!G46="","",表示変換!G46)</f>
        <v/>
      </c>
      <c r="AH46" s="362" t="str">
        <f>IF(表示変換!H46="","",表示変換!H46)</f>
        <v/>
      </c>
      <c r="AI46" s="79" t="str">
        <f>IF(表示変換!I46="","",表示変換!I46)</f>
        <v/>
      </c>
      <c r="AJ46" s="79" t="str">
        <f>IF(表示変換!J46="","",表示変換!J46)</f>
        <v/>
      </c>
      <c r="AK46" s="84" t="str">
        <f t="shared" si="14"/>
        <v/>
      </c>
      <c r="AL46" s="84" t="str">
        <f>IF(表示変換!L46="","",表示変換!L46)</f>
        <v/>
      </c>
      <c r="AM46" s="138" t="str">
        <f>IF(表示変換!M46="","",表示変換!M46)</f>
        <v/>
      </c>
      <c r="AN46" s="133" t="str">
        <f t="shared" si="15"/>
        <v/>
      </c>
      <c r="AO46" s="133" t="str">
        <f t="shared" si="16"/>
        <v/>
      </c>
      <c r="AP46" s="132" t="str">
        <f t="shared" si="0"/>
        <v/>
      </c>
      <c r="AQ46" s="133" t="str">
        <f t="shared" si="1"/>
        <v/>
      </c>
      <c r="AR46" s="133" t="str">
        <f t="shared" si="2"/>
        <v/>
      </c>
      <c r="AS46" s="133" t="str">
        <f t="shared" si="17"/>
        <v/>
      </c>
      <c r="AU46" s="134">
        <f t="shared" si="38"/>
        <v>41</v>
      </c>
      <c r="AV46" s="84" t="str">
        <f t="shared" si="38"/>
        <v/>
      </c>
      <c r="AW46" s="84" t="str">
        <f t="shared" ca="1" si="38"/>
        <v/>
      </c>
      <c r="AX46" s="128" t="str">
        <f t="shared" si="38"/>
        <v/>
      </c>
      <c r="AY46" s="128" t="str">
        <f t="shared" si="38"/>
        <v/>
      </c>
      <c r="AZ46" s="128" t="str">
        <f t="shared" si="38"/>
        <v/>
      </c>
      <c r="BA46" s="128" t="str">
        <f t="shared" si="18"/>
        <v/>
      </c>
      <c r="BB46" s="55" t="str">
        <f t="shared" si="19"/>
        <v/>
      </c>
      <c r="BC46" s="56" t="str">
        <f t="shared" si="20"/>
        <v/>
      </c>
      <c r="BD46" s="57" t="str">
        <f t="shared" si="21"/>
        <v/>
      </c>
      <c r="BE46" s="56" t="str">
        <f t="shared" si="22"/>
        <v/>
      </c>
      <c r="BF46" s="57" t="str">
        <f t="shared" si="23"/>
        <v/>
      </c>
      <c r="BG46" s="59" t="str">
        <f t="shared" si="24"/>
        <v/>
      </c>
      <c r="BH46" s="58" t="str">
        <f t="shared" si="25"/>
        <v/>
      </c>
      <c r="BI46" s="60" t="str">
        <f t="shared" si="26"/>
        <v/>
      </c>
      <c r="BJ46" s="58" t="str">
        <f t="shared" si="27"/>
        <v/>
      </c>
      <c r="BK46" s="56" t="str">
        <f t="shared" si="28"/>
        <v/>
      </c>
      <c r="BL46" s="57" t="str">
        <f t="shared" si="29"/>
        <v/>
      </c>
      <c r="BM46" s="56" t="str">
        <f t="shared" si="30"/>
        <v/>
      </c>
      <c r="BN46" s="58" t="str">
        <f t="shared" si="31"/>
        <v/>
      </c>
      <c r="BO46" s="56" t="str">
        <f t="shared" si="32"/>
        <v/>
      </c>
      <c r="BP46" s="58" t="str">
        <f t="shared" si="33"/>
        <v/>
      </c>
      <c r="BQ46" s="61" t="str">
        <f t="shared" si="34"/>
        <v/>
      </c>
      <c r="BR46" s="63" t="str">
        <f t="shared" si="35"/>
        <v/>
      </c>
    </row>
    <row r="47" spans="1:70">
      <c r="A47" s="54">
        <f>IF(表示変換!A47="","",表示変換!A47)</f>
        <v>42</v>
      </c>
      <c r="B47" s="362" t="str">
        <f>IF(表示変換!B47="","",表示変換!B47)</f>
        <v/>
      </c>
      <c r="C47" s="362" t="str">
        <f ca="1">IF(表示変換!D47="","",表示変換!D47)</f>
        <v/>
      </c>
      <c r="D47" s="362" t="str">
        <f>IF(表示変換!F47="","",表示変換!F47)</f>
        <v/>
      </c>
      <c r="E47" s="79" t="str">
        <f>IF(表示変換!I47="","",表示変換!I47)</f>
        <v/>
      </c>
      <c r="F47" s="80" t="str">
        <f>IF(表示変換!J47="","",表示変換!J47)</f>
        <v/>
      </c>
      <c r="G47" s="102" t="str">
        <f>IF(表示変換!N47="","",表示変換!N47)</f>
        <v/>
      </c>
      <c r="H47" s="116" t="str">
        <f t="shared" si="4"/>
        <v/>
      </c>
      <c r="I47" s="103" t="str">
        <f>IF(表示変換!O47="","",表示変換!O47)</f>
        <v/>
      </c>
      <c r="J47" s="117" t="str">
        <f t="shared" si="5"/>
        <v/>
      </c>
      <c r="K47" s="103" t="str">
        <f>IF(表示変換!P47="","",表示変換!P47)</f>
        <v/>
      </c>
      <c r="L47" s="118" t="str">
        <f t="shared" si="6"/>
        <v/>
      </c>
      <c r="M47" s="104" t="str">
        <f>IF(表示変換!Q47="","",表示変換!Q47)</f>
        <v/>
      </c>
      <c r="N47" s="119" t="str">
        <f t="shared" si="7"/>
        <v/>
      </c>
      <c r="O47" s="104" t="str">
        <f>IF(表示変換!R47="","",表示変換!R47)</f>
        <v/>
      </c>
      <c r="P47" s="117" t="str">
        <f t="shared" si="8"/>
        <v/>
      </c>
      <c r="Q47" s="103" t="str">
        <f>IF(表示変換!S47="","",表示変換!S47)</f>
        <v/>
      </c>
      <c r="R47" s="117" t="str">
        <f t="shared" si="9"/>
        <v/>
      </c>
      <c r="S47" s="104" t="str">
        <f>IF(表示変換!T47="","",表示変換!T47)</f>
        <v/>
      </c>
      <c r="T47" s="117" t="str">
        <f t="shared" si="10"/>
        <v/>
      </c>
      <c r="U47" s="104" t="str">
        <f>IF(表示変換!U47="","",表示変換!U47)</f>
        <v/>
      </c>
      <c r="V47" s="120" t="str">
        <f t="shared" si="11"/>
        <v/>
      </c>
      <c r="W47" s="62" t="str">
        <f t="shared" si="12"/>
        <v/>
      </c>
      <c r="X47" s="221" t="str">
        <f t="shared" si="13"/>
        <v/>
      </c>
      <c r="Z47" s="368">
        <f t="shared" si="36"/>
        <v>42</v>
      </c>
      <c r="AA47" s="362" t="str">
        <f>IF(表示変換!B47="","",表示変換!B47)</f>
        <v/>
      </c>
      <c r="AB47" s="112" t="str">
        <f>IF(表示変換!C47="","",表示変換!C47)</f>
        <v/>
      </c>
      <c r="AC47" s="362" t="str">
        <f>IF(AB47="","",DATEDIF(AB47,入力!$C$3,"Y"))</f>
        <v/>
      </c>
      <c r="AD47" s="362" t="str">
        <f ca="1">IF(表示変換!D47="","",表示変換!D47)</f>
        <v/>
      </c>
      <c r="AE47" s="362" t="str">
        <f>IF(表示変換!E47="","",表示変換!E47)</f>
        <v/>
      </c>
      <c r="AF47" s="362" t="str">
        <f>IF(表示変換!F47="","",表示変換!F47)</f>
        <v/>
      </c>
      <c r="AG47" s="362" t="str">
        <f>IF(表示変換!G47="","",表示変換!G47)</f>
        <v/>
      </c>
      <c r="AH47" s="362" t="str">
        <f>IF(表示変換!H47="","",表示変換!H47)</f>
        <v/>
      </c>
      <c r="AI47" s="79" t="str">
        <f>IF(表示変換!I47="","",表示変換!I47)</f>
        <v/>
      </c>
      <c r="AJ47" s="79" t="str">
        <f>IF(表示変換!J47="","",表示変換!J47)</f>
        <v/>
      </c>
      <c r="AK47" s="84" t="str">
        <f t="shared" si="14"/>
        <v/>
      </c>
      <c r="AL47" s="84" t="str">
        <f>IF(表示変換!L47="","",表示変換!L47)</f>
        <v/>
      </c>
      <c r="AM47" s="138" t="str">
        <f>IF(表示変換!M47="","",表示変換!M47)</f>
        <v/>
      </c>
      <c r="AN47" s="133" t="str">
        <f t="shared" si="15"/>
        <v/>
      </c>
      <c r="AO47" s="133" t="str">
        <f t="shared" si="16"/>
        <v/>
      </c>
      <c r="AP47" s="132" t="str">
        <f t="shared" si="0"/>
        <v/>
      </c>
      <c r="AQ47" s="133" t="str">
        <f t="shared" si="1"/>
        <v/>
      </c>
      <c r="AR47" s="133" t="str">
        <f t="shared" si="2"/>
        <v/>
      </c>
      <c r="AS47" s="133" t="str">
        <f t="shared" si="17"/>
        <v/>
      </c>
      <c r="AU47" s="134">
        <f t="shared" si="38"/>
        <v>42</v>
      </c>
      <c r="AV47" s="84" t="str">
        <f t="shared" si="38"/>
        <v/>
      </c>
      <c r="AW47" s="84" t="str">
        <f t="shared" ca="1" si="38"/>
        <v/>
      </c>
      <c r="AX47" s="128" t="str">
        <f t="shared" si="38"/>
        <v/>
      </c>
      <c r="AY47" s="128" t="str">
        <f t="shared" si="38"/>
        <v/>
      </c>
      <c r="AZ47" s="128" t="str">
        <f t="shared" si="38"/>
        <v/>
      </c>
      <c r="BA47" s="128" t="str">
        <f t="shared" si="18"/>
        <v/>
      </c>
      <c r="BB47" s="55" t="str">
        <f t="shared" si="19"/>
        <v/>
      </c>
      <c r="BC47" s="56" t="str">
        <f t="shared" si="20"/>
        <v/>
      </c>
      <c r="BD47" s="57" t="str">
        <f t="shared" si="21"/>
        <v/>
      </c>
      <c r="BE47" s="56" t="str">
        <f t="shared" si="22"/>
        <v/>
      </c>
      <c r="BF47" s="57" t="str">
        <f t="shared" si="23"/>
        <v/>
      </c>
      <c r="BG47" s="59" t="str">
        <f t="shared" si="24"/>
        <v/>
      </c>
      <c r="BH47" s="58" t="str">
        <f t="shared" si="25"/>
        <v/>
      </c>
      <c r="BI47" s="60" t="str">
        <f t="shared" si="26"/>
        <v/>
      </c>
      <c r="BJ47" s="58" t="str">
        <f t="shared" si="27"/>
        <v/>
      </c>
      <c r="BK47" s="56" t="str">
        <f t="shared" si="28"/>
        <v/>
      </c>
      <c r="BL47" s="57" t="str">
        <f t="shared" si="29"/>
        <v/>
      </c>
      <c r="BM47" s="56" t="str">
        <f t="shared" si="30"/>
        <v/>
      </c>
      <c r="BN47" s="58" t="str">
        <f t="shared" si="31"/>
        <v/>
      </c>
      <c r="BO47" s="56" t="str">
        <f t="shared" si="32"/>
        <v/>
      </c>
      <c r="BP47" s="58" t="str">
        <f t="shared" si="33"/>
        <v/>
      </c>
      <c r="BQ47" s="61" t="str">
        <f t="shared" si="34"/>
        <v/>
      </c>
      <c r="BR47" s="63" t="str">
        <f t="shared" si="35"/>
        <v/>
      </c>
    </row>
    <row r="48" spans="1:70">
      <c r="A48" s="54">
        <f>IF(表示変換!A48="","",表示変換!A48)</f>
        <v>43</v>
      </c>
      <c r="B48" s="362" t="str">
        <f>IF(表示変換!B48="","",表示変換!B48)</f>
        <v/>
      </c>
      <c r="C48" s="362" t="str">
        <f ca="1">IF(表示変換!D48="","",表示変換!D48)</f>
        <v/>
      </c>
      <c r="D48" s="362" t="str">
        <f>IF(表示変換!F48="","",表示変換!F48)</f>
        <v/>
      </c>
      <c r="E48" s="79" t="str">
        <f>IF(表示変換!I48="","",表示変換!I48)</f>
        <v/>
      </c>
      <c r="F48" s="80" t="str">
        <f>IF(表示変換!J48="","",表示変換!J48)</f>
        <v/>
      </c>
      <c r="G48" s="102" t="str">
        <f>IF(表示変換!N48="","",表示変換!N48)</f>
        <v/>
      </c>
      <c r="H48" s="116" t="str">
        <f t="shared" si="4"/>
        <v/>
      </c>
      <c r="I48" s="103" t="str">
        <f>IF(表示変換!O48="","",表示変換!O48)</f>
        <v/>
      </c>
      <c r="J48" s="117" t="str">
        <f t="shared" si="5"/>
        <v/>
      </c>
      <c r="K48" s="103" t="str">
        <f>IF(表示変換!P48="","",表示変換!P48)</f>
        <v/>
      </c>
      <c r="L48" s="118" t="str">
        <f t="shared" si="6"/>
        <v/>
      </c>
      <c r="M48" s="104" t="str">
        <f>IF(表示変換!Q48="","",表示変換!Q48)</f>
        <v/>
      </c>
      <c r="N48" s="119" t="str">
        <f t="shared" si="7"/>
        <v/>
      </c>
      <c r="O48" s="104" t="str">
        <f>IF(表示変換!R48="","",表示変換!R48)</f>
        <v/>
      </c>
      <c r="P48" s="117" t="str">
        <f t="shared" si="8"/>
        <v/>
      </c>
      <c r="Q48" s="103" t="str">
        <f>IF(表示変換!S48="","",表示変換!S48)</f>
        <v/>
      </c>
      <c r="R48" s="117" t="str">
        <f t="shared" si="9"/>
        <v/>
      </c>
      <c r="S48" s="104" t="str">
        <f>IF(表示変換!T48="","",表示変換!T48)</f>
        <v/>
      </c>
      <c r="T48" s="117" t="str">
        <f t="shared" si="10"/>
        <v/>
      </c>
      <c r="U48" s="104" t="str">
        <f>IF(表示変換!U48="","",表示変換!U48)</f>
        <v/>
      </c>
      <c r="V48" s="120" t="str">
        <f t="shared" si="11"/>
        <v/>
      </c>
      <c r="W48" s="62" t="str">
        <f t="shared" si="12"/>
        <v/>
      </c>
      <c r="X48" s="221" t="str">
        <f t="shared" si="13"/>
        <v/>
      </c>
      <c r="Z48" s="368">
        <f t="shared" si="36"/>
        <v>43</v>
      </c>
      <c r="AA48" s="362" t="str">
        <f>IF(表示変換!B48="","",表示変換!B48)</f>
        <v/>
      </c>
      <c r="AB48" s="112" t="str">
        <f>IF(表示変換!C48="","",表示変換!C48)</f>
        <v/>
      </c>
      <c r="AC48" s="362" t="str">
        <f>IF(AB48="","",DATEDIF(AB48,入力!$C$3,"Y"))</f>
        <v/>
      </c>
      <c r="AD48" s="362" t="str">
        <f ca="1">IF(表示変換!D48="","",表示変換!D48)</f>
        <v/>
      </c>
      <c r="AE48" s="362" t="str">
        <f>IF(表示変換!E48="","",表示変換!E48)</f>
        <v/>
      </c>
      <c r="AF48" s="362" t="str">
        <f>IF(表示変換!F48="","",表示変換!F48)</f>
        <v/>
      </c>
      <c r="AG48" s="362" t="str">
        <f>IF(表示変換!G48="","",表示変換!G48)</f>
        <v/>
      </c>
      <c r="AH48" s="362" t="str">
        <f>IF(表示変換!H48="","",表示変換!H48)</f>
        <v/>
      </c>
      <c r="AI48" s="79" t="str">
        <f>IF(表示変換!I48="","",表示変換!I48)</f>
        <v/>
      </c>
      <c r="AJ48" s="79" t="str">
        <f>IF(表示変換!J48="","",表示変換!J48)</f>
        <v/>
      </c>
      <c r="AK48" s="84" t="str">
        <f t="shared" si="14"/>
        <v/>
      </c>
      <c r="AL48" s="84" t="str">
        <f>IF(表示変換!L48="","",表示変換!L48)</f>
        <v/>
      </c>
      <c r="AM48" s="138" t="str">
        <f>IF(表示変換!M48="","",表示変換!M48)</f>
        <v/>
      </c>
      <c r="AN48" s="133" t="str">
        <f t="shared" si="15"/>
        <v/>
      </c>
      <c r="AO48" s="133" t="str">
        <f t="shared" si="16"/>
        <v/>
      </c>
      <c r="AP48" s="132" t="str">
        <f t="shared" si="0"/>
        <v/>
      </c>
      <c r="AQ48" s="133" t="str">
        <f t="shared" si="1"/>
        <v/>
      </c>
      <c r="AR48" s="133" t="str">
        <f t="shared" si="2"/>
        <v/>
      </c>
      <c r="AS48" s="133" t="str">
        <f t="shared" si="17"/>
        <v/>
      </c>
      <c r="AU48" s="134">
        <f t="shared" si="38"/>
        <v>43</v>
      </c>
      <c r="AV48" s="84" t="str">
        <f t="shared" si="38"/>
        <v/>
      </c>
      <c r="AW48" s="84" t="str">
        <f t="shared" ca="1" si="38"/>
        <v/>
      </c>
      <c r="AX48" s="128" t="str">
        <f t="shared" si="38"/>
        <v/>
      </c>
      <c r="AY48" s="128" t="str">
        <f t="shared" si="38"/>
        <v/>
      </c>
      <c r="AZ48" s="128" t="str">
        <f t="shared" si="38"/>
        <v/>
      </c>
      <c r="BA48" s="128" t="str">
        <f t="shared" si="18"/>
        <v/>
      </c>
      <c r="BB48" s="55" t="str">
        <f t="shared" si="19"/>
        <v/>
      </c>
      <c r="BC48" s="56" t="str">
        <f t="shared" si="20"/>
        <v/>
      </c>
      <c r="BD48" s="57" t="str">
        <f t="shared" si="21"/>
        <v/>
      </c>
      <c r="BE48" s="56" t="str">
        <f t="shared" si="22"/>
        <v/>
      </c>
      <c r="BF48" s="57" t="str">
        <f t="shared" si="23"/>
        <v/>
      </c>
      <c r="BG48" s="59" t="str">
        <f t="shared" si="24"/>
        <v/>
      </c>
      <c r="BH48" s="58" t="str">
        <f t="shared" si="25"/>
        <v/>
      </c>
      <c r="BI48" s="60" t="str">
        <f t="shared" si="26"/>
        <v/>
      </c>
      <c r="BJ48" s="58" t="str">
        <f t="shared" si="27"/>
        <v/>
      </c>
      <c r="BK48" s="56" t="str">
        <f t="shared" si="28"/>
        <v/>
      </c>
      <c r="BL48" s="57" t="str">
        <f t="shared" si="29"/>
        <v/>
      </c>
      <c r="BM48" s="56" t="str">
        <f t="shared" si="30"/>
        <v/>
      </c>
      <c r="BN48" s="58" t="str">
        <f t="shared" si="31"/>
        <v/>
      </c>
      <c r="BO48" s="56" t="str">
        <f t="shared" si="32"/>
        <v/>
      </c>
      <c r="BP48" s="58" t="str">
        <f t="shared" si="33"/>
        <v/>
      </c>
      <c r="BQ48" s="61" t="str">
        <f t="shared" si="34"/>
        <v/>
      </c>
      <c r="BR48" s="63" t="str">
        <f t="shared" si="35"/>
        <v/>
      </c>
    </row>
    <row r="49" spans="1:70">
      <c r="A49" s="54">
        <f>IF(表示変換!A49="","",表示変換!A49)</f>
        <v>44</v>
      </c>
      <c r="B49" s="362" t="str">
        <f>IF(表示変換!B49="","",表示変換!B49)</f>
        <v/>
      </c>
      <c r="C49" s="362" t="str">
        <f ca="1">IF(表示変換!D49="","",表示変換!D49)</f>
        <v/>
      </c>
      <c r="D49" s="362" t="str">
        <f>IF(表示変換!F49="","",表示変換!F49)</f>
        <v/>
      </c>
      <c r="E49" s="79" t="str">
        <f>IF(表示変換!I49="","",表示変換!I49)</f>
        <v/>
      </c>
      <c r="F49" s="80" t="str">
        <f>IF(表示変換!J49="","",表示変換!J49)</f>
        <v/>
      </c>
      <c r="G49" s="102" t="str">
        <f>IF(表示変換!N49="","",表示変換!N49)</f>
        <v/>
      </c>
      <c r="H49" s="116" t="str">
        <f t="shared" si="4"/>
        <v/>
      </c>
      <c r="I49" s="103" t="str">
        <f>IF(表示変換!O49="","",表示変換!O49)</f>
        <v/>
      </c>
      <c r="J49" s="117" t="str">
        <f t="shared" si="5"/>
        <v/>
      </c>
      <c r="K49" s="103" t="str">
        <f>IF(表示変換!P49="","",表示変換!P49)</f>
        <v/>
      </c>
      <c r="L49" s="118" t="str">
        <f t="shared" si="6"/>
        <v/>
      </c>
      <c r="M49" s="104" t="str">
        <f>IF(表示変換!Q49="","",表示変換!Q49)</f>
        <v/>
      </c>
      <c r="N49" s="119" t="str">
        <f t="shared" si="7"/>
        <v/>
      </c>
      <c r="O49" s="104" t="str">
        <f>IF(表示変換!R49="","",表示変換!R49)</f>
        <v/>
      </c>
      <c r="P49" s="117" t="str">
        <f t="shared" si="8"/>
        <v/>
      </c>
      <c r="Q49" s="103" t="str">
        <f>IF(表示変換!S49="","",表示変換!S49)</f>
        <v/>
      </c>
      <c r="R49" s="117" t="str">
        <f t="shared" si="9"/>
        <v/>
      </c>
      <c r="S49" s="104" t="str">
        <f>IF(表示変換!T49="","",表示変換!T49)</f>
        <v/>
      </c>
      <c r="T49" s="117" t="str">
        <f t="shared" si="10"/>
        <v/>
      </c>
      <c r="U49" s="104" t="str">
        <f>IF(表示変換!U49="","",表示変換!U49)</f>
        <v/>
      </c>
      <c r="V49" s="120" t="str">
        <f t="shared" si="11"/>
        <v/>
      </c>
      <c r="W49" s="62" t="str">
        <f t="shared" si="12"/>
        <v/>
      </c>
      <c r="X49" s="221" t="str">
        <f t="shared" si="13"/>
        <v/>
      </c>
      <c r="Z49" s="368">
        <f t="shared" si="36"/>
        <v>44</v>
      </c>
      <c r="AA49" s="362" t="str">
        <f>IF(表示変換!B49="","",表示変換!B49)</f>
        <v/>
      </c>
      <c r="AB49" s="112" t="str">
        <f>IF(表示変換!C49="","",表示変換!C49)</f>
        <v/>
      </c>
      <c r="AC49" s="362" t="str">
        <f>IF(AB49="","",DATEDIF(AB49,入力!$C$3,"Y"))</f>
        <v/>
      </c>
      <c r="AD49" s="362" t="str">
        <f ca="1">IF(表示変換!D49="","",表示変換!D49)</f>
        <v/>
      </c>
      <c r="AE49" s="362" t="str">
        <f>IF(表示変換!E49="","",表示変換!E49)</f>
        <v/>
      </c>
      <c r="AF49" s="362" t="str">
        <f>IF(表示変換!F49="","",表示変換!F49)</f>
        <v/>
      </c>
      <c r="AG49" s="362" t="str">
        <f>IF(表示変換!G49="","",表示変換!G49)</f>
        <v/>
      </c>
      <c r="AH49" s="362" t="str">
        <f>IF(表示変換!H49="","",表示変換!H49)</f>
        <v/>
      </c>
      <c r="AI49" s="79" t="str">
        <f>IF(表示変換!I49="","",表示変換!I49)</f>
        <v/>
      </c>
      <c r="AJ49" s="79" t="str">
        <f>IF(表示変換!J49="","",表示変換!J49)</f>
        <v/>
      </c>
      <c r="AK49" s="84" t="str">
        <f t="shared" si="14"/>
        <v/>
      </c>
      <c r="AL49" s="84" t="str">
        <f>IF(表示変換!L49="","",表示変換!L49)</f>
        <v/>
      </c>
      <c r="AM49" s="138" t="str">
        <f>IF(表示変換!M49="","",表示変換!M49)</f>
        <v/>
      </c>
      <c r="AN49" s="133" t="str">
        <f t="shared" si="15"/>
        <v/>
      </c>
      <c r="AO49" s="133" t="str">
        <f t="shared" si="16"/>
        <v/>
      </c>
      <c r="AP49" s="132" t="str">
        <f t="shared" si="0"/>
        <v/>
      </c>
      <c r="AQ49" s="133" t="str">
        <f t="shared" si="1"/>
        <v/>
      </c>
      <c r="AR49" s="133" t="str">
        <f t="shared" si="2"/>
        <v/>
      </c>
      <c r="AS49" s="133" t="str">
        <f t="shared" si="17"/>
        <v/>
      </c>
      <c r="AU49" s="134">
        <f t="shared" si="38"/>
        <v>44</v>
      </c>
      <c r="AV49" s="84" t="str">
        <f t="shared" si="38"/>
        <v/>
      </c>
      <c r="AW49" s="84" t="str">
        <f t="shared" ca="1" si="38"/>
        <v/>
      </c>
      <c r="AX49" s="128" t="str">
        <f t="shared" si="38"/>
        <v/>
      </c>
      <c r="AY49" s="128" t="str">
        <f t="shared" si="38"/>
        <v/>
      </c>
      <c r="AZ49" s="128" t="str">
        <f t="shared" si="38"/>
        <v/>
      </c>
      <c r="BA49" s="128" t="str">
        <f t="shared" si="18"/>
        <v/>
      </c>
      <c r="BB49" s="55" t="str">
        <f t="shared" si="19"/>
        <v/>
      </c>
      <c r="BC49" s="56" t="str">
        <f t="shared" si="20"/>
        <v/>
      </c>
      <c r="BD49" s="57" t="str">
        <f t="shared" si="21"/>
        <v/>
      </c>
      <c r="BE49" s="56" t="str">
        <f t="shared" si="22"/>
        <v/>
      </c>
      <c r="BF49" s="57" t="str">
        <f t="shared" si="23"/>
        <v/>
      </c>
      <c r="BG49" s="59" t="str">
        <f t="shared" si="24"/>
        <v/>
      </c>
      <c r="BH49" s="58" t="str">
        <f t="shared" si="25"/>
        <v/>
      </c>
      <c r="BI49" s="60" t="str">
        <f t="shared" si="26"/>
        <v/>
      </c>
      <c r="BJ49" s="58" t="str">
        <f t="shared" si="27"/>
        <v/>
      </c>
      <c r="BK49" s="56" t="str">
        <f t="shared" si="28"/>
        <v/>
      </c>
      <c r="BL49" s="57" t="str">
        <f t="shared" si="29"/>
        <v/>
      </c>
      <c r="BM49" s="56" t="str">
        <f t="shared" si="30"/>
        <v/>
      </c>
      <c r="BN49" s="58" t="str">
        <f t="shared" si="31"/>
        <v/>
      </c>
      <c r="BO49" s="56" t="str">
        <f t="shared" si="32"/>
        <v/>
      </c>
      <c r="BP49" s="58" t="str">
        <f t="shared" si="33"/>
        <v/>
      </c>
      <c r="BQ49" s="61" t="str">
        <f t="shared" si="34"/>
        <v/>
      </c>
      <c r="BR49" s="63" t="str">
        <f t="shared" si="35"/>
        <v/>
      </c>
    </row>
    <row r="50" spans="1:70">
      <c r="A50" s="54">
        <f>IF(表示変換!A50="","",表示変換!A50)</f>
        <v>45</v>
      </c>
      <c r="B50" s="362" t="str">
        <f>IF(表示変換!B50="","",表示変換!B50)</f>
        <v/>
      </c>
      <c r="C50" s="362" t="str">
        <f ca="1">IF(表示変換!D50="","",表示変換!D50)</f>
        <v/>
      </c>
      <c r="D50" s="362" t="str">
        <f>IF(表示変換!F50="","",表示変換!F50)</f>
        <v/>
      </c>
      <c r="E50" s="79" t="str">
        <f>IF(表示変換!I50="","",表示変換!I50)</f>
        <v/>
      </c>
      <c r="F50" s="80" t="str">
        <f>IF(表示変換!J50="","",表示変換!J50)</f>
        <v/>
      </c>
      <c r="G50" s="102" t="str">
        <f>IF(表示変換!N50="","",表示変換!N50)</f>
        <v/>
      </c>
      <c r="H50" s="116" t="str">
        <f t="shared" si="4"/>
        <v/>
      </c>
      <c r="I50" s="103" t="str">
        <f>IF(表示変換!O50="","",表示変換!O50)</f>
        <v/>
      </c>
      <c r="J50" s="117" t="str">
        <f t="shared" si="5"/>
        <v/>
      </c>
      <c r="K50" s="103" t="str">
        <f>IF(表示変換!P50="","",表示変換!P50)</f>
        <v/>
      </c>
      <c r="L50" s="118" t="str">
        <f t="shared" si="6"/>
        <v/>
      </c>
      <c r="M50" s="104" t="str">
        <f>IF(表示変換!Q50="","",表示変換!Q50)</f>
        <v/>
      </c>
      <c r="N50" s="119" t="str">
        <f t="shared" si="7"/>
        <v/>
      </c>
      <c r="O50" s="104" t="str">
        <f>IF(表示変換!R50="","",表示変換!R50)</f>
        <v/>
      </c>
      <c r="P50" s="117" t="str">
        <f t="shared" si="8"/>
        <v/>
      </c>
      <c r="Q50" s="103" t="str">
        <f>IF(表示変換!S50="","",表示変換!S50)</f>
        <v/>
      </c>
      <c r="R50" s="117" t="str">
        <f t="shared" si="9"/>
        <v/>
      </c>
      <c r="S50" s="104" t="str">
        <f>IF(表示変換!T50="","",表示変換!T50)</f>
        <v/>
      </c>
      <c r="T50" s="117" t="str">
        <f t="shared" si="10"/>
        <v/>
      </c>
      <c r="U50" s="104" t="str">
        <f>IF(表示変換!U50="","",表示変換!U50)</f>
        <v/>
      </c>
      <c r="V50" s="120" t="str">
        <f t="shared" si="11"/>
        <v/>
      </c>
      <c r="W50" s="62" t="str">
        <f t="shared" si="12"/>
        <v/>
      </c>
      <c r="X50" s="221" t="str">
        <f t="shared" si="13"/>
        <v/>
      </c>
      <c r="Z50" s="368">
        <f t="shared" si="36"/>
        <v>45</v>
      </c>
      <c r="AA50" s="362" t="str">
        <f>IF(表示変換!B50="","",表示変換!B50)</f>
        <v/>
      </c>
      <c r="AB50" s="112" t="str">
        <f>IF(表示変換!C50="","",表示変換!C50)</f>
        <v/>
      </c>
      <c r="AC50" s="362" t="str">
        <f>IF(AB50="","",DATEDIF(AB50,入力!$C$3,"Y"))</f>
        <v/>
      </c>
      <c r="AD50" s="362" t="str">
        <f ca="1">IF(表示変換!D50="","",表示変換!D50)</f>
        <v/>
      </c>
      <c r="AE50" s="362" t="str">
        <f>IF(表示変換!E50="","",表示変換!E50)</f>
        <v/>
      </c>
      <c r="AF50" s="362" t="str">
        <f>IF(表示変換!F50="","",表示変換!F50)</f>
        <v/>
      </c>
      <c r="AG50" s="362" t="str">
        <f>IF(表示変換!G50="","",表示変換!G50)</f>
        <v/>
      </c>
      <c r="AH50" s="362" t="str">
        <f>IF(表示変換!H50="","",表示変換!H50)</f>
        <v/>
      </c>
      <c r="AI50" s="79" t="str">
        <f>IF(表示変換!I50="","",表示変換!I50)</f>
        <v/>
      </c>
      <c r="AJ50" s="79" t="str">
        <f>IF(表示変換!J50="","",表示変換!J50)</f>
        <v/>
      </c>
      <c r="AK50" s="84" t="str">
        <f t="shared" si="14"/>
        <v/>
      </c>
      <c r="AL50" s="84" t="str">
        <f>IF(表示変換!L50="","",表示変換!L50)</f>
        <v/>
      </c>
      <c r="AM50" s="138" t="str">
        <f>IF(表示変換!M50="","",表示変換!M50)</f>
        <v/>
      </c>
      <c r="AN50" s="133" t="str">
        <f t="shared" si="15"/>
        <v/>
      </c>
      <c r="AO50" s="133" t="str">
        <f t="shared" si="16"/>
        <v/>
      </c>
      <c r="AP50" s="132" t="str">
        <f t="shared" si="0"/>
        <v/>
      </c>
      <c r="AQ50" s="133" t="str">
        <f t="shared" si="1"/>
        <v/>
      </c>
      <c r="AR50" s="133" t="str">
        <f t="shared" si="2"/>
        <v/>
      </c>
      <c r="AS50" s="133" t="str">
        <f t="shared" si="17"/>
        <v/>
      </c>
      <c r="AU50" s="134">
        <f t="shared" si="38"/>
        <v>45</v>
      </c>
      <c r="AV50" s="84" t="str">
        <f t="shared" si="38"/>
        <v/>
      </c>
      <c r="AW50" s="84" t="str">
        <f t="shared" ca="1" si="38"/>
        <v/>
      </c>
      <c r="AX50" s="128" t="str">
        <f t="shared" si="38"/>
        <v/>
      </c>
      <c r="AY50" s="128" t="str">
        <f t="shared" si="38"/>
        <v/>
      </c>
      <c r="AZ50" s="128" t="str">
        <f t="shared" si="38"/>
        <v/>
      </c>
      <c r="BA50" s="128" t="str">
        <f t="shared" si="18"/>
        <v/>
      </c>
      <c r="BB50" s="55" t="str">
        <f t="shared" si="19"/>
        <v/>
      </c>
      <c r="BC50" s="56" t="str">
        <f t="shared" si="20"/>
        <v/>
      </c>
      <c r="BD50" s="57" t="str">
        <f t="shared" si="21"/>
        <v/>
      </c>
      <c r="BE50" s="56" t="str">
        <f t="shared" si="22"/>
        <v/>
      </c>
      <c r="BF50" s="57" t="str">
        <f t="shared" si="23"/>
        <v/>
      </c>
      <c r="BG50" s="59" t="str">
        <f t="shared" si="24"/>
        <v/>
      </c>
      <c r="BH50" s="58" t="str">
        <f t="shared" si="25"/>
        <v/>
      </c>
      <c r="BI50" s="60" t="str">
        <f t="shared" si="26"/>
        <v/>
      </c>
      <c r="BJ50" s="58" t="str">
        <f t="shared" si="27"/>
        <v/>
      </c>
      <c r="BK50" s="56" t="str">
        <f t="shared" si="28"/>
        <v/>
      </c>
      <c r="BL50" s="57" t="str">
        <f t="shared" si="29"/>
        <v/>
      </c>
      <c r="BM50" s="56" t="str">
        <f t="shared" si="30"/>
        <v/>
      </c>
      <c r="BN50" s="58" t="str">
        <f t="shared" si="31"/>
        <v/>
      </c>
      <c r="BO50" s="56" t="str">
        <f t="shared" si="32"/>
        <v/>
      </c>
      <c r="BP50" s="58" t="str">
        <f t="shared" si="33"/>
        <v/>
      </c>
      <c r="BQ50" s="61" t="str">
        <f t="shared" si="34"/>
        <v/>
      </c>
      <c r="BR50" s="63" t="str">
        <f t="shared" si="35"/>
        <v/>
      </c>
    </row>
    <row r="51" spans="1:70">
      <c r="A51" s="54">
        <f>IF(表示変換!A51="","",表示変換!A51)</f>
        <v>46</v>
      </c>
      <c r="B51" s="362" t="str">
        <f>IF(表示変換!B51="","",表示変換!B51)</f>
        <v/>
      </c>
      <c r="C51" s="362" t="str">
        <f ca="1">IF(表示変換!D51="","",表示変換!D51)</f>
        <v/>
      </c>
      <c r="D51" s="362" t="str">
        <f>IF(表示変換!F51="","",表示変換!F51)</f>
        <v/>
      </c>
      <c r="E51" s="79" t="str">
        <f>IF(表示変換!I51="","",表示変換!I51)</f>
        <v/>
      </c>
      <c r="F51" s="80" t="str">
        <f>IF(表示変換!J51="","",表示変換!J51)</f>
        <v/>
      </c>
      <c r="G51" s="102" t="str">
        <f>IF(表示変換!N51="","",表示変換!N51)</f>
        <v/>
      </c>
      <c r="H51" s="116" t="str">
        <f t="shared" si="4"/>
        <v/>
      </c>
      <c r="I51" s="103" t="str">
        <f>IF(表示変換!O51="","",表示変換!O51)</f>
        <v/>
      </c>
      <c r="J51" s="117" t="str">
        <f t="shared" si="5"/>
        <v/>
      </c>
      <c r="K51" s="103" t="str">
        <f>IF(表示変換!P51="","",表示変換!P51)</f>
        <v/>
      </c>
      <c r="L51" s="118" t="str">
        <f t="shared" si="6"/>
        <v/>
      </c>
      <c r="M51" s="104" t="str">
        <f>IF(表示変換!Q51="","",表示変換!Q51)</f>
        <v/>
      </c>
      <c r="N51" s="119" t="str">
        <f t="shared" si="7"/>
        <v/>
      </c>
      <c r="O51" s="104" t="str">
        <f>IF(表示変換!R51="","",表示変換!R51)</f>
        <v/>
      </c>
      <c r="P51" s="117" t="str">
        <f t="shared" si="8"/>
        <v/>
      </c>
      <c r="Q51" s="103" t="str">
        <f>IF(表示変換!S51="","",表示変換!S51)</f>
        <v/>
      </c>
      <c r="R51" s="117" t="str">
        <f t="shared" si="9"/>
        <v/>
      </c>
      <c r="S51" s="104" t="str">
        <f>IF(表示変換!T51="","",表示変換!T51)</f>
        <v/>
      </c>
      <c r="T51" s="117" t="str">
        <f t="shared" si="10"/>
        <v/>
      </c>
      <c r="U51" s="104" t="str">
        <f>IF(表示変換!U51="","",表示変換!U51)</f>
        <v/>
      </c>
      <c r="V51" s="120" t="str">
        <f t="shared" si="11"/>
        <v/>
      </c>
      <c r="W51" s="62" t="str">
        <f t="shared" si="12"/>
        <v/>
      </c>
      <c r="X51" s="221" t="str">
        <f t="shared" si="13"/>
        <v/>
      </c>
      <c r="Z51" s="368">
        <f t="shared" si="36"/>
        <v>46</v>
      </c>
      <c r="AA51" s="362" t="str">
        <f>IF(表示変換!B51="","",表示変換!B51)</f>
        <v/>
      </c>
      <c r="AB51" s="112" t="str">
        <f>IF(表示変換!C51="","",表示変換!C51)</f>
        <v/>
      </c>
      <c r="AC51" s="362" t="str">
        <f>IF(AB51="","",DATEDIF(AB51,入力!$C$3,"Y"))</f>
        <v/>
      </c>
      <c r="AD51" s="362" t="str">
        <f ca="1">IF(表示変換!D51="","",表示変換!D51)</f>
        <v/>
      </c>
      <c r="AE51" s="362" t="str">
        <f>IF(表示変換!E51="","",表示変換!E51)</f>
        <v/>
      </c>
      <c r="AF51" s="362" t="str">
        <f>IF(表示変換!F51="","",表示変換!F51)</f>
        <v/>
      </c>
      <c r="AG51" s="362" t="str">
        <f>IF(表示変換!G51="","",表示変換!G51)</f>
        <v/>
      </c>
      <c r="AH51" s="362" t="str">
        <f>IF(表示変換!H51="","",表示変換!H51)</f>
        <v/>
      </c>
      <c r="AI51" s="79" t="str">
        <f>IF(表示変換!I51="","",表示変換!I51)</f>
        <v/>
      </c>
      <c r="AJ51" s="79" t="str">
        <f>IF(表示変換!J51="","",表示変換!J51)</f>
        <v/>
      </c>
      <c r="AK51" s="84" t="str">
        <f t="shared" si="14"/>
        <v/>
      </c>
      <c r="AL51" s="84" t="str">
        <f>IF(表示変換!L51="","",表示変換!L51)</f>
        <v/>
      </c>
      <c r="AM51" s="138" t="str">
        <f>IF(表示変換!M51="","",表示変換!M51)</f>
        <v/>
      </c>
      <c r="AN51" s="133" t="str">
        <f t="shared" si="15"/>
        <v/>
      </c>
      <c r="AO51" s="133" t="str">
        <f t="shared" si="16"/>
        <v/>
      </c>
      <c r="AP51" s="132" t="str">
        <f t="shared" si="0"/>
        <v/>
      </c>
      <c r="AQ51" s="133" t="str">
        <f t="shared" si="1"/>
        <v/>
      </c>
      <c r="AR51" s="133" t="str">
        <f t="shared" si="2"/>
        <v/>
      </c>
      <c r="AS51" s="133" t="str">
        <f t="shared" si="17"/>
        <v/>
      </c>
      <c r="AU51" s="134">
        <f t="shared" si="38"/>
        <v>46</v>
      </c>
      <c r="AV51" s="84" t="str">
        <f t="shared" si="38"/>
        <v/>
      </c>
      <c r="AW51" s="84" t="str">
        <f t="shared" ca="1" si="38"/>
        <v/>
      </c>
      <c r="AX51" s="128" t="str">
        <f t="shared" si="38"/>
        <v/>
      </c>
      <c r="AY51" s="128" t="str">
        <f t="shared" si="38"/>
        <v/>
      </c>
      <c r="AZ51" s="128" t="str">
        <f t="shared" si="38"/>
        <v/>
      </c>
      <c r="BA51" s="128" t="str">
        <f t="shared" si="18"/>
        <v/>
      </c>
      <c r="BB51" s="55" t="str">
        <f t="shared" si="19"/>
        <v/>
      </c>
      <c r="BC51" s="56" t="str">
        <f t="shared" si="20"/>
        <v/>
      </c>
      <c r="BD51" s="57" t="str">
        <f t="shared" si="21"/>
        <v/>
      </c>
      <c r="BE51" s="56" t="str">
        <f t="shared" si="22"/>
        <v/>
      </c>
      <c r="BF51" s="57" t="str">
        <f t="shared" si="23"/>
        <v/>
      </c>
      <c r="BG51" s="59" t="str">
        <f t="shared" si="24"/>
        <v/>
      </c>
      <c r="BH51" s="58" t="str">
        <f t="shared" si="25"/>
        <v/>
      </c>
      <c r="BI51" s="60" t="str">
        <f t="shared" si="26"/>
        <v/>
      </c>
      <c r="BJ51" s="58" t="str">
        <f t="shared" si="27"/>
        <v/>
      </c>
      <c r="BK51" s="56" t="str">
        <f t="shared" si="28"/>
        <v/>
      </c>
      <c r="BL51" s="57" t="str">
        <f t="shared" si="29"/>
        <v/>
      </c>
      <c r="BM51" s="56" t="str">
        <f t="shared" si="30"/>
        <v/>
      </c>
      <c r="BN51" s="58" t="str">
        <f t="shared" si="31"/>
        <v/>
      </c>
      <c r="BO51" s="56" t="str">
        <f t="shared" si="32"/>
        <v/>
      </c>
      <c r="BP51" s="58" t="str">
        <f t="shared" si="33"/>
        <v/>
      </c>
      <c r="BQ51" s="61" t="str">
        <f t="shared" si="34"/>
        <v/>
      </c>
      <c r="BR51" s="63" t="str">
        <f t="shared" si="35"/>
        <v/>
      </c>
    </row>
    <row r="52" spans="1:70">
      <c r="A52" s="54">
        <f>IF(表示変換!A52="","",表示変換!A52)</f>
        <v>47</v>
      </c>
      <c r="B52" s="362" t="str">
        <f>IF(表示変換!B52="","",表示変換!B52)</f>
        <v/>
      </c>
      <c r="C52" s="362" t="str">
        <f ca="1">IF(表示変換!D52="","",表示変換!D52)</f>
        <v/>
      </c>
      <c r="D52" s="362" t="str">
        <f>IF(表示変換!F52="","",表示変換!F52)</f>
        <v/>
      </c>
      <c r="E52" s="79" t="str">
        <f>IF(表示変換!I52="","",表示変換!I52)</f>
        <v/>
      </c>
      <c r="F52" s="80" t="str">
        <f>IF(表示変換!J52="","",表示変換!J52)</f>
        <v/>
      </c>
      <c r="G52" s="102" t="str">
        <f>IF(表示変換!N52="","",表示変換!N52)</f>
        <v/>
      </c>
      <c r="H52" s="116" t="str">
        <f t="shared" si="4"/>
        <v/>
      </c>
      <c r="I52" s="103" t="str">
        <f>IF(表示変換!O52="","",表示変換!O52)</f>
        <v/>
      </c>
      <c r="J52" s="117" t="str">
        <f t="shared" si="5"/>
        <v/>
      </c>
      <c r="K52" s="103" t="str">
        <f>IF(表示変換!P52="","",表示変換!P52)</f>
        <v/>
      </c>
      <c r="L52" s="118" t="str">
        <f t="shared" si="6"/>
        <v/>
      </c>
      <c r="M52" s="104" t="str">
        <f>IF(表示変換!Q52="","",表示変換!Q52)</f>
        <v/>
      </c>
      <c r="N52" s="119" t="str">
        <f t="shared" si="7"/>
        <v/>
      </c>
      <c r="O52" s="104" t="str">
        <f>IF(表示変換!R52="","",表示変換!R52)</f>
        <v/>
      </c>
      <c r="P52" s="117" t="str">
        <f t="shared" si="8"/>
        <v/>
      </c>
      <c r="Q52" s="103" t="str">
        <f>IF(表示変換!S52="","",表示変換!S52)</f>
        <v/>
      </c>
      <c r="R52" s="117" t="str">
        <f t="shared" si="9"/>
        <v/>
      </c>
      <c r="S52" s="104" t="str">
        <f>IF(表示変換!T52="","",表示変換!T52)</f>
        <v/>
      </c>
      <c r="T52" s="117" t="str">
        <f t="shared" si="10"/>
        <v/>
      </c>
      <c r="U52" s="104" t="str">
        <f>IF(表示変換!U52="","",表示変換!U52)</f>
        <v/>
      </c>
      <c r="V52" s="120" t="str">
        <f t="shared" si="11"/>
        <v/>
      </c>
      <c r="W52" s="62" t="str">
        <f t="shared" si="12"/>
        <v/>
      </c>
      <c r="X52" s="221" t="str">
        <f t="shared" si="13"/>
        <v/>
      </c>
      <c r="Z52" s="368">
        <f t="shared" si="36"/>
        <v>47</v>
      </c>
      <c r="AA52" s="362" t="str">
        <f>IF(表示変換!B52="","",表示変換!B52)</f>
        <v/>
      </c>
      <c r="AB52" s="112" t="str">
        <f>IF(表示変換!C52="","",表示変換!C52)</f>
        <v/>
      </c>
      <c r="AC52" s="362" t="str">
        <f>IF(AB52="","",DATEDIF(AB52,入力!$C$3,"Y"))</f>
        <v/>
      </c>
      <c r="AD52" s="362" t="str">
        <f ca="1">IF(表示変換!D52="","",表示変換!D52)</f>
        <v/>
      </c>
      <c r="AE52" s="362" t="str">
        <f>IF(表示変換!E52="","",表示変換!E52)</f>
        <v/>
      </c>
      <c r="AF52" s="362" t="str">
        <f>IF(表示変換!F52="","",表示変換!F52)</f>
        <v/>
      </c>
      <c r="AG52" s="362" t="str">
        <f>IF(表示変換!G52="","",表示変換!G52)</f>
        <v/>
      </c>
      <c r="AH52" s="362" t="str">
        <f>IF(表示変換!H52="","",表示変換!H52)</f>
        <v/>
      </c>
      <c r="AI52" s="79" t="str">
        <f>IF(表示変換!I52="","",表示変換!I52)</f>
        <v/>
      </c>
      <c r="AJ52" s="79" t="str">
        <f>IF(表示変換!J52="","",表示変換!J52)</f>
        <v/>
      </c>
      <c r="AK52" s="84" t="str">
        <f t="shared" si="14"/>
        <v/>
      </c>
      <c r="AL52" s="84" t="str">
        <f>IF(表示変換!L52="","",表示変換!L52)</f>
        <v/>
      </c>
      <c r="AM52" s="138" t="str">
        <f>IF(表示変換!M52="","",表示変換!M52)</f>
        <v/>
      </c>
      <c r="AN52" s="133" t="str">
        <f t="shared" si="15"/>
        <v/>
      </c>
      <c r="AO52" s="133" t="str">
        <f t="shared" si="16"/>
        <v/>
      </c>
      <c r="AP52" s="132" t="str">
        <f t="shared" si="0"/>
        <v/>
      </c>
      <c r="AQ52" s="133" t="str">
        <f t="shared" si="1"/>
        <v/>
      </c>
      <c r="AR52" s="133" t="str">
        <f t="shared" si="2"/>
        <v/>
      </c>
      <c r="AS52" s="133" t="str">
        <f t="shared" si="17"/>
        <v/>
      </c>
      <c r="AU52" s="134">
        <f t="shared" si="38"/>
        <v>47</v>
      </c>
      <c r="AV52" s="84" t="str">
        <f t="shared" si="38"/>
        <v/>
      </c>
      <c r="AW52" s="84" t="str">
        <f t="shared" ca="1" si="38"/>
        <v/>
      </c>
      <c r="AX52" s="128" t="str">
        <f t="shared" si="38"/>
        <v/>
      </c>
      <c r="AY52" s="128" t="str">
        <f t="shared" si="38"/>
        <v/>
      </c>
      <c r="AZ52" s="128" t="str">
        <f t="shared" si="38"/>
        <v/>
      </c>
      <c r="BA52" s="128" t="str">
        <f t="shared" si="18"/>
        <v/>
      </c>
      <c r="BB52" s="55" t="str">
        <f t="shared" si="19"/>
        <v/>
      </c>
      <c r="BC52" s="56" t="str">
        <f t="shared" si="20"/>
        <v/>
      </c>
      <c r="BD52" s="57" t="str">
        <f t="shared" si="21"/>
        <v/>
      </c>
      <c r="BE52" s="56" t="str">
        <f t="shared" si="22"/>
        <v/>
      </c>
      <c r="BF52" s="57" t="str">
        <f t="shared" si="23"/>
        <v/>
      </c>
      <c r="BG52" s="59" t="str">
        <f t="shared" si="24"/>
        <v/>
      </c>
      <c r="BH52" s="58" t="str">
        <f t="shared" si="25"/>
        <v/>
      </c>
      <c r="BI52" s="60" t="str">
        <f t="shared" si="26"/>
        <v/>
      </c>
      <c r="BJ52" s="58" t="str">
        <f t="shared" si="27"/>
        <v/>
      </c>
      <c r="BK52" s="56" t="str">
        <f t="shared" si="28"/>
        <v/>
      </c>
      <c r="BL52" s="57" t="str">
        <f t="shared" si="29"/>
        <v/>
      </c>
      <c r="BM52" s="56" t="str">
        <f t="shared" si="30"/>
        <v/>
      </c>
      <c r="BN52" s="58" t="str">
        <f t="shared" si="31"/>
        <v/>
      </c>
      <c r="BO52" s="56" t="str">
        <f t="shared" si="32"/>
        <v/>
      </c>
      <c r="BP52" s="58" t="str">
        <f t="shared" si="33"/>
        <v/>
      </c>
      <c r="BQ52" s="61" t="str">
        <f t="shared" si="34"/>
        <v/>
      </c>
      <c r="BR52" s="63" t="str">
        <f t="shared" si="35"/>
        <v/>
      </c>
    </row>
    <row r="53" spans="1:70">
      <c r="A53" s="54">
        <f>IF(表示変換!A53="","",表示変換!A53)</f>
        <v>48</v>
      </c>
      <c r="B53" s="362" t="str">
        <f>IF(表示変換!B53="","",表示変換!B53)</f>
        <v/>
      </c>
      <c r="C53" s="362" t="str">
        <f ca="1">IF(表示変換!D53="","",表示変換!D53)</f>
        <v/>
      </c>
      <c r="D53" s="362" t="str">
        <f>IF(表示変換!F53="","",表示変換!F53)</f>
        <v/>
      </c>
      <c r="E53" s="79" t="str">
        <f>IF(表示変換!I53="","",表示変換!I53)</f>
        <v/>
      </c>
      <c r="F53" s="80" t="str">
        <f>IF(表示変換!J53="","",表示変換!J53)</f>
        <v/>
      </c>
      <c r="G53" s="102" t="str">
        <f>IF(表示変換!N53="","",表示変換!N53)</f>
        <v/>
      </c>
      <c r="H53" s="116" t="str">
        <f t="shared" si="4"/>
        <v/>
      </c>
      <c r="I53" s="103" t="str">
        <f>IF(表示変換!O53="","",表示変換!O53)</f>
        <v/>
      </c>
      <c r="J53" s="117" t="str">
        <f t="shared" si="5"/>
        <v/>
      </c>
      <c r="K53" s="103" t="str">
        <f>IF(表示変換!P53="","",表示変換!P53)</f>
        <v/>
      </c>
      <c r="L53" s="118" t="str">
        <f t="shared" si="6"/>
        <v/>
      </c>
      <c r="M53" s="104" t="str">
        <f>IF(表示変換!Q53="","",表示変換!Q53)</f>
        <v/>
      </c>
      <c r="N53" s="119" t="str">
        <f t="shared" si="7"/>
        <v/>
      </c>
      <c r="O53" s="104" t="str">
        <f>IF(表示変換!R53="","",表示変換!R53)</f>
        <v/>
      </c>
      <c r="P53" s="117" t="str">
        <f t="shared" si="8"/>
        <v/>
      </c>
      <c r="Q53" s="103" t="str">
        <f>IF(表示変換!S53="","",表示変換!S53)</f>
        <v/>
      </c>
      <c r="R53" s="117" t="str">
        <f t="shared" si="9"/>
        <v/>
      </c>
      <c r="S53" s="104" t="str">
        <f>IF(表示変換!T53="","",表示変換!T53)</f>
        <v/>
      </c>
      <c r="T53" s="117" t="str">
        <f t="shared" si="10"/>
        <v/>
      </c>
      <c r="U53" s="104" t="str">
        <f>IF(表示変換!U53="","",表示変換!U53)</f>
        <v/>
      </c>
      <c r="V53" s="120" t="str">
        <f t="shared" si="11"/>
        <v/>
      </c>
      <c r="W53" s="62" t="str">
        <f t="shared" si="12"/>
        <v/>
      </c>
      <c r="X53" s="221" t="str">
        <f t="shared" si="13"/>
        <v/>
      </c>
      <c r="Z53" s="368">
        <f t="shared" si="36"/>
        <v>48</v>
      </c>
      <c r="AA53" s="362" t="str">
        <f>IF(表示変換!B53="","",表示変換!B53)</f>
        <v/>
      </c>
      <c r="AB53" s="112" t="str">
        <f>IF(表示変換!C53="","",表示変換!C53)</f>
        <v/>
      </c>
      <c r="AC53" s="362" t="str">
        <f>IF(AB53="","",DATEDIF(AB53,入力!$C$3,"Y"))</f>
        <v/>
      </c>
      <c r="AD53" s="362" t="str">
        <f ca="1">IF(表示変換!D53="","",表示変換!D53)</f>
        <v/>
      </c>
      <c r="AE53" s="362" t="str">
        <f>IF(表示変換!E53="","",表示変換!E53)</f>
        <v/>
      </c>
      <c r="AF53" s="362" t="str">
        <f>IF(表示変換!F53="","",表示変換!F53)</f>
        <v/>
      </c>
      <c r="AG53" s="362" t="str">
        <f>IF(表示変換!G53="","",表示変換!G53)</f>
        <v/>
      </c>
      <c r="AH53" s="362" t="str">
        <f>IF(表示変換!H53="","",表示変換!H53)</f>
        <v/>
      </c>
      <c r="AI53" s="79" t="str">
        <f>IF(表示変換!I53="","",表示変換!I53)</f>
        <v/>
      </c>
      <c r="AJ53" s="79" t="str">
        <f>IF(表示変換!J53="","",表示変換!J53)</f>
        <v/>
      </c>
      <c r="AK53" s="84" t="str">
        <f t="shared" si="14"/>
        <v/>
      </c>
      <c r="AL53" s="84" t="str">
        <f>IF(表示変換!L53="","",表示変換!L53)</f>
        <v/>
      </c>
      <c r="AM53" s="138" t="str">
        <f>IF(表示変換!M53="","",表示変換!M53)</f>
        <v/>
      </c>
      <c r="AN53" s="133" t="str">
        <f t="shared" si="15"/>
        <v/>
      </c>
      <c r="AO53" s="133" t="str">
        <f t="shared" si="16"/>
        <v/>
      </c>
      <c r="AP53" s="132" t="str">
        <f t="shared" si="0"/>
        <v/>
      </c>
      <c r="AQ53" s="133" t="str">
        <f t="shared" si="1"/>
        <v/>
      </c>
      <c r="AR53" s="133" t="str">
        <f t="shared" si="2"/>
        <v/>
      </c>
      <c r="AS53" s="133" t="str">
        <f t="shared" si="17"/>
        <v/>
      </c>
      <c r="AU53" s="134">
        <f t="shared" si="38"/>
        <v>48</v>
      </c>
      <c r="AV53" s="84" t="str">
        <f t="shared" si="38"/>
        <v/>
      </c>
      <c r="AW53" s="84" t="str">
        <f t="shared" ca="1" si="38"/>
        <v/>
      </c>
      <c r="AX53" s="128" t="str">
        <f t="shared" si="38"/>
        <v/>
      </c>
      <c r="AY53" s="128" t="str">
        <f t="shared" si="38"/>
        <v/>
      </c>
      <c r="AZ53" s="128" t="str">
        <f t="shared" si="38"/>
        <v/>
      </c>
      <c r="BA53" s="128" t="str">
        <f t="shared" si="18"/>
        <v/>
      </c>
      <c r="BB53" s="55" t="str">
        <f t="shared" si="19"/>
        <v/>
      </c>
      <c r="BC53" s="56" t="str">
        <f t="shared" si="20"/>
        <v/>
      </c>
      <c r="BD53" s="57" t="str">
        <f t="shared" si="21"/>
        <v/>
      </c>
      <c r="BE53" s="56" t="str">
        <f t="shared" si="22"/>
        <v/>
      </c>
      <c r="BF53" s="57" t="str">
        <f t="shared" si="23"/>
        <v/>
      </c>
      <c r="BG53" s="59" t="str">
        <f t="shared" si="24"/>
        <v/>
      </c>
      <c r="BH53" s="58" t="str">
        <f t="shared" si="25"/>
        <v/>
      </c>
      <c r="BI53" s="60" t="str">
        <f t="shared" si="26"/>
        <v/>
      </c>
      <c r="BJ53" s="58" t="str">
        <f t="shared" si="27"/>
        <v/>
      </c>
      <c r="BK53" s="56" t="str">
        <f t="shared" si="28"/>
        <v/>
      </c>
      <c r="BL53" s="57" t="str">
        <f t="shared" si="29"/>
        <v/>
      </c>
      <c r="BM53" s="56" t="str">
        <f t="shared" si="30"/>
        <v/>
      </c>
      <c r="BN53" s="58" t="str">
        <f t="shared" si="31"/>
        <v/>
      </c>
      <c r="BO53" s="56" t="str">
        <f t="shared" si="32"/>
        <v/>
      </c>
      <c r="BP53" s="58" t="str">
        <f t="shared" si="33"/>
        <v/>
      </c>
      <c r="BQ53" s="61" t="str">
        <f t="shared" si="34"/>
        <v/>
      </c>
      <c r="BR53" s="63" t="str">
        <f t="shared" si="35"/>
        <v/>
      </c>
    </row>
    <row r="54" spans="1:70">
      <c r="A54" s="54">
        <f>IF(表示変換!A54="","",表示変換!A54)</f>
        <v>49</v>
      </c>
      <c r="B54" s="362" t="str">
        <f>IF(表示変換!B54="","",表示変換!B54)</f>
        <v/>
      </c>
      <c r="C54" s="362" t="str">
        <f ca="1">IF(表示変換!D54="","",表示変換!D54)</f>
        <v/>
      </c>
      <c r="D54" s="362" t="str">
        <f>IF(表示変換!F54="","",表示変換!F54)</f>
        <v/>
      </c>
      <c r="E54" s="79" t="str">
        <f>IF(表示変換!I54="","",表示変換!I54)</f>
        <v/>
      </c>
      <c r="F54" s="80" t="str">
        <f>IF(表示変換!J54="","",表示変換!J54)</f>
        <v/>
      </c>
      <c r="G54" s="102" t="str">
        <f>IF(表示変換!N54="","",表示変換!N54)</f>
        <v/>
      </c>
      <c r="H54" s="116" t="str">
        <f t="shared" si="4"/>
        <v/>
      </c>
      <c r="I54" s="103" t="str">
        <f>IF(表示変換!O54="","",表示変換!O54)</f>
        <v/>
      </c>
      <c r="J54" s="117" t="str">
        <f t="shared" si="5"/>
        <v/>
      </c>
      <c r="K54" s="103" t="str">
        <f>IF(表示変換!P54="","",表示変換!P54)</f>
        <v/>
      </c>
      <c r="L54" s="118" t="str">
        <f t="shared" si="6"/>
        <v/>
      </c>
      <c r="M54" s="104" t="str">
        <f>IF(表示変換!Q54="","",表示変換!Q54)</f>
        <v/>
      </c>
      <c r="N54" s="119" t="str">
        <f t="shared" si="7"/>
        <v/>
      </c>
      <c r="O54" s="104" t="str">
        <f>IF(表示変換!R54="","",表示変換!R54)</f>
        <v/>
      </c>
      <c r="P54" s="117" t="str">
        <f t="shared" si="8"/>
        <v/>
      </c>
      <c r="Q54" s="103" t="str">
        <f>IF(表示変換!S54="","",表示変換!S54)</f>
        <v/>
      </c>
      <c r="R54" s="117" t="str">
        <f t="shared" si="9"/>
        <v/>
      </c>
      <c r="S54" s="104" t="str">
        <f>IF(表示変換!T54="","",表示変換!T54)</f>
        <v/>
      </c>
      <c r="T54" s="117" t="str">
        <f t="shared" si="10"/>
        <v/>
      </c>
      <c r="U54" s="104" t="str">
        <f>IF(表示変換!U54="","",表示変換!U54)</f>
        <v/>
      </c>
      <c r="V54" s="120" t="str">
        <f t="shared" si="11"/>
        <v/>
      </c>
      <c r="W54" s="62" t="str">
        <f t="shared" si="12"/>
        <v/>
      </c>
      <c r="X54" s="221" t="str">
        <f t="shared" si="13"/>
        <v/>
      </c>
      <c r="Z54" s="368">
        <f t="shared" si="36"/>
        <v>49</v>
      </c>
      <c r="AA54" s="362" t="str">
        <f>IF(表示変換!B54="","",表示変換!B54)</f>
        <v/>
      </c>
      <c r="AB54" s="112" t="str">
        <f>IF(表示変換!C54="","",表示変換!C54)</f>
        <v/>
      </c>
      <c r="AC54" s="362" t="str">
        <f>IF(AB54="","",DATEDIF(AB54,入力!$C$3,"Y"))</f>
        <v/>
      </c>
      <c r="AD54" s="362" t="str">
        <f ca="1">IF(表示変換!D54="","",表示変換!D54)</f>
        <v/>
      </c>
      <c r="AE54" s="362" t="str">
        <f>IF(表示変換!E54="","",表示変換!E54)</f>
        <v/>
      </c>
      <c r="AF54" s="362" t="str">
        <f>IF(表示変換!F54="","",表示変換!F54)</f>
        <v/>
      </c>
      <c r="AG54" s="362" t="str">
        <f>IF(表示変換!G54="","",表示変換!G54)</f>
        <v/>
      </c>
      <c r="AH54" s="362" t="str">
        <f>IF(表示変換!H54="","",表示変換!H54)</f>
        <v/>
      </c>
      <c r="AI54" s="79" t="str">
        <f>IF(表示変換!I54="","",表示変換!I54)</f>
        <v/>
      </c>
      <c r="AJ54" s="79" t="str">
        <f>IF(表示変換!J54="","",表示変換!J54)</f>
        <v/>
      </c>
      <c r="AK54" s="84" t="str">
        <f t="shared" si="14"/>
        <v/>
      </c>
      <c r="AL54" s="84" t="str">
        <f>IF(表示変換!L54="","",表示変換!L54)</f>
        <v/>
      </c>
      <c r="AM54" s="138" t="str">
        <f>IF(表示変換!M54="","",表示変換!M54)</f>
        <v/>
      </c>
      <c r="AN54" s="133" t="str">
        <f t="shared" si="15"/>
        <v/>
      </c>
      <c r="AO54" s="133" t="str">
        <f t="shared" si="16"/>
        <v/>
      </c>
      <c r="AP54" s="132" t="str">
        <f t="shared" si="0"/>
        <v/>
      </c>
      <c r="AQ54" s="133" t="str">
        <f t="shared" si="1"/>
        <v/>
      </c>
      <c r="AR54" s="133" t="str">
        <f t="shared" si="2"/>
        <v/>
      </c>
      <c r="AS54" s="133" t="str">
        <f t="shared" si="17"/>
        <v/>
      </c>
      <c r="AU54" s="134">
        <f t="shared" si="38"/>
        <v>49</v>
      </c>
      <c r="AV54" s="84" t="str">
        <f t="shared" si="38"/>
        <v/>
      </c>
      <c r="AW54" s="84" t="str">
        <f t="shared" ca="1" si="38"/>
        <v/>
      </c>
      <c r="AX54" s="128" t="str">
        <f t="shared" si="38"/>
        <v/>
      </c>
      <c r="AY54" s="128" t="str">
        <f t="shared" si="38"/>
        <v/>
      </c>
      <c r="AZ54" s="128" t="str">
        <f t="shared" si="38"/>
        <v/>
      </c>
      <c r="BA54" s="128" t="str">
        <f t="shared" si="18"/>
        <v/>
      </c>
      <c r="BB54" s="55" t="str">
        <f t="shared" si="19"/>
        <v/>
      </c>
      <c r="BC54" s="56" t="str">
        <f t="shared" si="20"/>
        <v/>
      </c>
      <c r="BD54" s="57" t="str">
        <f t="shared" si="21"/>
        <v/>
      </c>
      <c r="BE54" s="56" t="str">
        <f t="shared" si="22"/>
        <v/>
      </c>
      <c r="BF54" s="57" t="str">
        <f t="shared" si="23"/>
        <v/>
      </c>
      <c r="BG54" s="59" t="str">
        <f t="shared" si="24"/>
        <v/>
      </c>
      <c r="BH54" s="58" t="str">
        <f t="shared" si="25"/>
        <v/>
      </c>
      <c r="BI54" s="60" t="str">
        <f t="shared" si="26"/>
        <v/>
      </c>
      <c r="BJ54" s="58" t="str">
        <f t="shared" si="27"/>
        <v/>
      </c>
      <c r="BK54" s="56" t="str">
        <f t="shared" si="28"/>
        <v/>
      </c>
      <c r="BL54" s="57" t="str">
        <f t="shared" si="29"/>
        <v/>
      </c>
      <c r="BM54" s="56" t="str">
        <f t="shared" si="30"/>
        <v/>
      </c>
      <c r="BN54" s="58" t="str">
        <f t="shared" si="31"/>
        <v/>
      </c>
      <c r="BO54" s="56" t="str">
        <f t="shared" si="32"/>
        <v/>
      </c>
      <c r="BP54" s="58" t="str">
        <f t="shared" si="33"/>
        <v/>
      </c>
      <c r="BQ54" s="61" t="str">
        <f t="shared" si="34"/>
        <v/>
      </c>
      <c r="BR54" s="63" t="str">
        <f t="shared" si="35"/>
        <v/>
      </c>
    </row>
    <row r="55" spans="1:70">
      <c r="A55" s="54">
        <f>IF(表示変換!A55="","",表示変換!A55)</f>
        <v>50</v>
      </c>
      <c r="B55" s="362" t="str">
        <f>IF(表示変換!B55="","",表示変換!B55)</f>
        <v/>
      </c>
      <c r="C55" s="362" t="str">
        <f ca="1">IF(表示変換!D55="","",表示変換!D55)</f>
        <v/>
      </c>
      <c r="D55" s="362" t="str">
        <f>IF(表示変換!F55="","",表示変換!F55)</f>
        <v/>
      </c>
      <c r="E55" s="79" t="str">
        <f>IF(表示変換!I55="","",表示変換!I55)</f>
        <v/>
      </c>
      <c r="F55" s="80" t="str">
        <f>IF(表示変換!J55="","",表示変換!J55)</f>
        <v/>
      </c>
      <c r="G55" s="102" t="str">
        <f>IF(表示変換!N55="","",表示変換!N55)</f>
        <v/>
      </c>
      <c r="H55" s="116" t="str">
        <f t="shared" si="4"/>
        <v/>
      </c>
      <c r="I55" s="103" t="str">
        <f>IF(表示変換!O55="","",表示変換!O55)</f>
        <v/>
      </c>
      <c r="J55" s="117" t="str">
        <f t="shared" si="5"/>
        <v/>
      </c>
      <c r="K55" s="103" t="str">
        <f>IF(表示変換!P55="","",表示変換!P55)</f>
        <v/>
      </c>
      <c r="L55" s="118" t="str">
        <f t="shared" si="6"/>
        <v/>
      </c>
      <c r="M55" s="104" t="str">
        <f>IF(表示変換!Q55="","",表示変換!Q55)</f>
        <v/>
      </c>
      <c r="N55" s="119" t="str">
        <f t="shared" si="7"/>
        <v/>
      </c>
      <c r="O55" s="104" t="str">
        <f>IF(表示変換!R55="","",表示変換!R55)</f>
        <v/>
      </c>
      <c r="P55" s="117" t="str">
        <f t="shared" si="8"/>
        <v/>
      </c>
      <c r="Q55" s="103" t="str">
        <f>IF(表示変換!S55="","",表示変換!S55)</f>
        <v/>
      </c>
      <c r="R55" s="117" t="str">
        <f t="shared" si="9"/>
        <v/>
      </c>
      <c r="S55" s="104" t="str">
        <f>IF(表示変換!T55="","",表示変換!T55)</f>
        <v/>
      </c>
      <c r="T55" s="117" t="str">
        <f t="shared" si="10"/>
        <v/>
      </c>
      <c r="U55" s="104" t="str">
        <f>IF(表示変換!U55="","",表示変換!U55)</f>
        <v/>
      </c>
      <c r="V55" s="120" t="str">
        <f t="shared" si="11"/>
        <v/>
      </c>
      <c r="W55" s="62" t="str">
        <f t="shared" si="12"/>
        <v/>
      </c>
      <c r="X55" s="221" t="str">
        <f t="shared" si="13"/>
        <v/>
      </c>
      <c r="Z55" s="368">
        <f t="shared" si="36"/>
        <v>50</v>
      </c>
      <c r="AA55" s="362" t="str">
        <f>IF(表示変換!B55="","",表示変換!B55)</f>
        <v/>
      </c>
      <c r="AB55" s="112" t="str">
        <f>IF(表示変換!C55="","",表示変換!C55)</f>
        <v/>
      </c>
      <c r="AC55" s="362" t="str">
        <f>IF(AB55="","",DATEDIF(AB55,入力!$C$3,"Y"))</f>
        <v/>
      </c>
      <c r="AD55" s="362" t="str">
        <f ca="1">IF(表示変換!D55="","",表示変換!D55)</f>
        <v/>
      </c>
      <c r="AE55" s="362" t="str">
        <f>IF(表示変換!E55="","",表示変換!E55)</f>
        <v/>
      </c>
      <c r="AF55" s="362" t="str">
        <f>IF(表示変換!F55="","",表示変換!F55)</f>
        <v/>
      </c>
      <c r="AG55" s="362" t="str">
        <f>IF(表示変換!G55="","",表示変換!G55)</f>
        <v/>
      </c>
      <c r="AH55" s="362" t="str">
        <f>IF(表示変換!H55="","",表示変換!H55)</f>
        <v/>
      </c>
      <c r="AI55" s="79" t="str">
        <f>IF(表示変換!I55="","",表示変換!I55)</f>
        <v/>
      </c>
      <c r="AJ55" s="79" t="str">
        <f>IF(表示変換!J55="","",表示変換!J55)</f>
        <v/>
      </c>
      <c r="AK55" s="84" t="str">
        <f t="shared" si="14"/>
        <v/>
      </c>
      <c r="AL55" s="84" t="str">
        <f>IF(表示変換!L55="","",表示変換!L55)</f>
        <v/>
      </c>
      <c r="AM55" s="138" t="str">
        <f>IF(表示変換!M55="","",表示変換!M55)</f>
        <v/>
      </c>
      <c r="AN55" s="133" t="str">
        <f t="shared" si="15"/>
        <v/>
      </c>
      <c r="AO55" s="133" t="str">
        <f t="shared" si="16"/>
        <v/>
      </c>
      <c r="AP55" s="132" t="str">
        <f t="shared" si="0"/>
        <v/>
      </c>
      <c r="AQ55" s="133" t="str">
        <f t="shared" si="1"/>
        <v/>
      </c>
      <c r="AR55" s="133" t="str">
        <f t="shared" si="2"/>
        <v/>
      </c>
      <c r="AS55" s="133" t="str">
        <f t="shared" si="17"/>
        <v/>
      </c>
      <c r="AU55" s="134">
        <f t="shared" si="38"/>
        <v>50</v>
      </c>
      <c r="AV55" s="84" t="str">
        <f t="shared" si="38"/>
        <v/>
      </c>
      <c r="AW55" s="84" t="str">
        <f t="shared" ca="1" si="38"/>
        <v/>
      </c>
      <c r="AX55" s="128" t="str">
        <f t="shared" si="38"/>
        <v/>
      </c>
      <c r="AY55" s="128" t="str">
        <f t="shared" si="38"/>
        <v/>
      </c>
      <c r="AZ55" s="128" t="str">
        <f t="shared" si="38"/>
        <v/>
      </c>
      <c r="BA55" s="128" t="str">
        <f t="shared" si="18"/>
        <v/>
      </c>
      <c r="BB55" s="55" t="str">
        <f t="shared" si="19"/>
        <v/>
      </c>
      <c r="BC55" s="56" t="str">
        <f t="shared" si="20"/>
        <v/>
      </c>
      <c r="BD55" s="57" t="str">
        <f t="shared" si="21"/>
        <v/>
      </c>
      <c r="BE55" s="56" t="str">
        <f t="shared" si="22"/>
        <v/>
      </c>
      <c r="BF55" s="57" t="str">
        <f t="shared" si="23"/>
        <v/>
      </c>
      <c r="BG55" s="59" t="str">
        <f t="shared" si="24"/>
        <v/>
      </c>
      <c r="BH55" s="58" t="str">
        <f t="shared" si="25"/>
        <v/>
      </c>
      <c r="BI55" s="60" t="str">
        <f t="shared" si="26"/>
        <v/>
      </c>
      <c r="BJ55" s="58" t="str">
        <f t="shared" si="27"/>
        <v/>
      </c>
      <c r="BK55" s="56" t="str">
        <f t="shared" si="28"/>
        <v/>
      </c>
      <c r="BL55" s="57" t="str">
        <f t="shared" si="29"/>
        <v/>
      </c>
      <c r="BM55" s="56" t="str">
        <f t="shared" si="30"/>
        <v/>
      </c>
      <c r="BN55" s="58" t="str">
        <f t="shared" si="31"/>
        <v/>
      </c>
      <c r="BO55" s="56" t="str">
        <f t="shared" si="32"/>
        <v/>
      </c>
      <c r="BP55" s="58" t="str">
        <f t="shared" si="33"/>
        <v/>
      </c>
      <c r="BQ55" s="61" t="str">
        <f t="shared" si="34"/>
        <v/>
      </c>
      <c r="BR55" s="63" t="str">
        <f t="shared" si="35"/>
        <v/>
      </c>
    </row>
    <row r="56" spans="1:70">
      <c r="A56" s="54">
        <f>IF(表示変換!A56="","",表示変換!A56)</f>
        <v>51</v>
      </c>
      <c r="B56" s="362" t="str">
        <f>IF(表示変換!B56="","",表示変換!B56)</f>
        <v/>
      </c>
      <c r="C56" s="362" t="str">
        <f ca="1">IF(表示変換!D56="","",表示変換!D56)</f>
        <v/>
      </c>
      <c r="D56" s="362" t="str">
        <f>IF(表示変換!F56="","",表示変換!F56)</f>
        <v/>
      </c>
      <c r="E56" s="79" t="str">
        <f>IF(表示変換!I56="","",表示変換!I56)</f>
        <v/>
      </c>
      <c r="F56" s="80" t="str">
        <f>IF(表示変換!J56="","",表示変換!J56)</f>
        <v/>
      </c>
      <c r="G56" s="102" t="str">
        <f>IF(表示変換!N56="","",表示変換!N56)</f>
        <v/>
      </c>
      <c r="H56" s="116" t="str">
        <f t="shared" si="4"/>
        <v/>
      </c>
      <c r="I56" s="103" t="str">
        <f>IF(表示変換!O56="","",表示変換!O56)</f>
        <v/>
      </c>
      <c r="J56" s="117" t="str">
        <f t="shared" si="5"/>
        <v/>
      </c>
      <c r="K56" s="103" t="str">
        <f>IF(表示変換!P56="","",表示変換!P56)</f>
        <v/>
      </c>
      <c r="L56" s="118" t="str">
        <f t="shared" si="6"/>
        <v/>
      </c>
      <c r="M56" s="104" t="str">
        <f>IF(表示変換!Q56="","",表示変換!Q56)</f>
        <v/>
      </c>
      <c r="N56" s="119" t="str">
        <f t="shared" si="7"/>
        <v/>
      </c>
      <c r="O56" s="104" t="str">
        <f>IF(表示変換!R56="","",表示変換!R56)</f>
        <v/>
      </c>
      <c r="P56" s="117" t="str">
        <f t="shared" si="8"/>
        <v/>
      </c>
      <c r="Q56" s="103" t="str">
        <f>IF(表示変換!S56="","",表示変換!S56)</f>
        <v/>
      </c>
      <c r="R56" s="117" t="str">
        <f t="shared" si="9"/>
        <v/>
      </c>
      <c r="S56" s="104" t="str">
        <f>IF(表示変換!T56="","",表示変換!T56)</f>
        <v/>
      </c>
      <c r="T56" s="117" t="str">
        <f t="shared" si="10"/>
        <v/>
      </c>
      <c r="U56" s="104" t="str">
        <f>IF(表示変換!U56="","",表示変換!U56)</f>
        <v/>
      </c>
      <c r="V56" s="120" t="str">
        <f t="shared" si="11"/>
        <v/>
      </c>
      <c r="W56" s="62" t="str">
        <f t="shared" si="12"/>
        <v/>
      </c>
      <c r="X56" s="221" t="str">
        <f t="shared" si="13"/>
        <v/>
      </c>
      <c r="Z56" s="368">
        <f t="shared" si="36"/>
        <v>51</v>
      </c>
      <c r="AA56" s="362" t="str">
        <f>IF(表示変換!B56="","",表示変換!B56)</f>
        <v/>
      </c>
      <c r="AB56" s="112" t="str">
        <f>IF(表示変換!C56="","",表示変換!C56)</f>
        <v/>
      </c>
      <c r="AC56" s="362" t="str">
        <f>IF(AB56="","",DATEDIF(AB56,入力!$C$3,"Y"))</f>
        <v/>
      </c>
      <c r="AD56" s="362" t="str">
        <f ca="1">IF(表示変換!D56="","",表示変換!D56)</f>
        <v/>
      </c>
      <c r="AE56" s="362" t="str">
        <f>IF(表示変換!E56="","",表示変換!E56)</f>
        <v/>
      </c>
      <c r="AF56" s="362" t="str">
        <f>IF(表示変換!F56="","",表示変換!F56)</f>
        <v/>
      </c>
      <c r="AG56" s="362" t="str">
        <f>IF(表示変換!G56="","",表示変換!G56)</f>
        <v/>
      </c>
      <c r="AH56" s="362" t="str">
        <f>IF(表示変換!H56="","",表示変換!H56)</f>
        <v/>
      </c>
      <c r="AI56" s="79" t="str">
        <f>IF(表示変換!I56="","",表示変換!I56)</f>
        <v/>
      </c>
      <c r="AJ56" s="79" t="str">
        <f>IF(表示変換!J56="","",表示変換!J56)</f>
        <v/>
      </c>
      <c r="AK56" s="84" t="str">
        <f t="shared" si="14"/>
        <v/>
      </c>
      <c r="AL56" s="84" t="str">
        <f>IF(表示変換!L56="","",表示変換!L56)</f>
        <v/>
      </c>
      <c r="AM56" s="138" t="str">
        <f>IF(表示変換!M56="","",表示変換!M56)</f>
        <v/>
      </c>
      <c r="AN56" s="133" t="str">
        <f t="shared" si="15"/>
        <v/>
      </c>
      <c r="AO56" s="133" t="str">
        <f t="shared" si="16"/>
        <v/>
      </c>
      <c r="AP56" s="132" t="str">
        <f t="shared" si="0"/>
        <v/>
      </c>
      <c r="AQ56" s="133" t="str">
        <f t="shared" si="1"/>
        <v/>
      </c>
      <c r="AR56" s="133" t="str">
        <f t="shared" si="2"/>
        <v/>
      </c>
      <c r="AS56" s="133" t="str">
        <f t="shared" si="17"/>
        <v/>
      </c>
      <c r="AU56" s="134">
        <f t="shared" si="38"/>
        <v>51</v>
      </c>
      <c r="AV56" s="84" t="str">
        <f t="shared" si="38"/>
        <v/>
      </c>
      <c r="AW56" s="84" t="str">
        <f t="shared" ca="1" si="38"/>
        <v/>
      </c>
      <c r="AX56" s="128" t="str">
        <f t="shared" si="38"/>
        <v/>
      </c>
      <c r="AY56" s="128" t="str">
        <f t="shared" si="38"/>
        <v/>
      </c>
      <c r="AZ56" s="128" t="str">
        <f t="shared" si="38"/>
        <v/>
      </c>
      <c r="BA56" s="128" t="str">
        <f t="shared" si="18"/>
        <v/>
      </c>
      <c r="BB56" s="55" t="str">
        <f t="shared" si="19"/>
        <v/>
      </c>
      <c r="BC56" s="56" t="str">
        <f t="shared" si="20"/>
        <v/>
      </c>
      <c r="BD56" s="57" t="str">
        <f t="shared" si="21"/>
        <v/>
      </c>
      <c r="BE56" s="56" t="str">
        <f t="shared" si="22"/>
        <v/>
      </c>
      <c r="BF56" s="57" t="str">
        <f t="shared" si="23"/>
        <v/>
      </c>
      <c r="BG56" s="59" t="str">
        <f t="shared" si="24"/>
        <v/>
      </c>
      <c r="BH56" s="58" t="str">
        <f t="shared" si="25"/>
        <v/>
      </c>
      <c r="BI56" s="60" t="str">
        <f t="shared" si="26"/>
        <v/>
      </c>
      <c r="BJ56" s="58" t="str">
        <f t="shared" si="27"/>
        <v/>
      </c>
      <c r="BK56" s="56" t="str">
        <f t="shared" si="28"/>
        <v/>
      </c>
      <c r="BL56" s="57" t="str">
        <f t="shared" si="29"/>
        <v/>
      </c>
      <c r="BM56" s="56" t="str">
        <f t="shared" si="30"/>
        <v/>
      </c>
      <c r="BN56" s="58" t="str">
        <f t="shared" si="31"/>
        <v/>
      </c>
      <c r="BO56" s="56" t="str">
        <f t="shared" si="32"/>
        <v/>
      </c>
      <c r="BP56" s="58" t="str">
        <f t="shared" si="33"/>
        <v/>
      </c>
      <c r="BQ56" s="61" t="str">
        <f t="shared" si="34"/>
        <v/>
      </c>
      <c r="BR56" s="63" t="str">
        <f t="shared" si="35"/>
        <v/>
      </c>
    </row>
    <row r="57" spans="1:70">
      <c r="A57" s="54">
        <f>IF(表示変換!A57="","",表示変換!A57)</f>
        <v>52</v>
      </c>
      <c r="B57" s="362" t="str">
        <f>IF(表示変換!B57="","",表示変換!B57)</f>
        <v/>
      </c>
      <c r="C57" s="362" t="str">
        <f ca="1">IF(表示変換!D57="","",表示変換!D57)</f>
        <v/>
      </c>
      <c r="D57" s="362" t="str">
        <f>IF(表示変換!F57="","",表示変換!F57)</f>
        <v/>
      </c>
      <c r="E57" s="79" t="str">
        <f>IF(表示変換!I57="","",表示変換!I57)</f>
        <v/>
      </c>
      <c r="F57" s="80" t="str">
        <f>IF(表示変換!J57="","",表示変換!J57)</f>
        <v/>
      </c>
      <c r="G57" s="102" t="str">
        <f>IF(表示変換!N57="","",表示変換!N57)</f>
        <v/>
      </c>
      <c r="H57" s="116" t="str">
        <f t="shared" si="4"/>
        <v/>
      </c>
      <c r="I57" s="103" t="str">
        <f>IF(表示変換!O57="","",表示変換!O57)</f>
        <v/>
      </c>
      <c r="J57" s="117" t="str">
        <f t="shared" si="5"/>
        <v/>
      </c>
      <c r="K57" s="103" t="str">
        <f>IF(表示変換!P57="","",表示変換!P57)</f>
        <v/>
      </c>
      <c r="L57" s="118" t="str">
        <f t="shared" si="6"/>
        <v/>
      </c>
      <c r="M57" s="104" t="str">
        <f>IF(表示変換!Q57="","",表示変換!Q57)</f>
        <v/>
      </c>
      <c r="N57" s="119" t="str">
        <f t="shared" si="7"/>
        <v/>
      </c>
      <c r="O57" s="104" t="str">
        <f>IF(表示変換!R57="","",表示変換!R57)</f>
        <v/>
      </c>
      <c r="P57" s="117" t="str">
        <f t="shared" si="8"/>
        <v/>
      </c>
      <c r="Q57" s="103" t="str">
        <f>IF(表示変換!S57="","",表示変換!S57)</f>
        <v/>
      </c>
      <c r="R57" s="117" t="str">
        <f t="shared" si="9"/>
        <v/>
      </c>
      <c r="S57" s="104" t="str">
        <f>IF(表示変換!T57="","",表示変換!T57)</f>
        <v/>
      </c>
      <c r="T57" s="117" t="str">
        <f t="shared" si="10"/>
        <v/>
      </c>
      <c r="U57" s="104" t="str">
        <f>IF(表示変換!U57="","",表示変換!U57)</f>
        <v/>
      </c>
      <c r="V57" s="120" t="str">
        <f t="shared" si="11"/>
        <v/>
      </c>
      <c r="W57" s="62" t="str">
        <f t="shared" si="12"/>
        <v/>
      </c>
      <c r="X57" s="221" t="str">
        <f t="shared" si="13"/>
        <v/>
      </c>
      <c r="Z57" s="368">
        <f t="shared" si="36"/>
        <v>52</v>
      </c>
      <c r="AA57" s="362" t="str">
        <f>IF(表示変換!B57="","",表示変換!B57)</f>
        <v/>
      </c>
      <c r="AB57" s="112" t="str">
        <f>IF(表示変換!C57="","",表示変換!C57)</f>
        <v/>
      </c>
      <c r="AC57" s="362" t="str">
        <f>IF(AB57="","",DATEDIF(AB57,入力!$C$3,"Y"))</f>
        <v/>
      </c>
      <c r="AD57" s="362" t="str">
        <f ca="1">IF(表示変換!D57="","",表示変換!D57)</f>
        <v/>
      </c>
      <c r="AE57" s="362" t="str">
        <f>IF(表示変換!E57="","",表示変換!E57)</f>
        <v/>
      </c>
      <c r="AF57" s="362" t="str">
        <f>IF(表示変換!F57="","",表示変換!F57)</f>
        <v/>
      </c>
      <c r="AG57" s="362" t="str">
        <f>IF(表示変換!G57="","",表示変換!G57)</f>
        <v/>
      </c>
      <c r="AH57" s="362" t="str">
        <f>IF(表示変換!H57="","",表示変換!H57)</f>
        <v/>
      </c>
      <c r="AI57" s="79" t="str">
        <f>IF(表示変換!I57="","",表示変換!I57)</f>
        <v/>
      </c>
      <c r="AJ57" s="79" t="str">
        <f>IF(表示変換!J57="","",表示変換!J57)</f>
        <v/>
      </c>
      <c r="AK57" s="84" t="str">
        <f t="shared" si="14"/>
        <v/>
      </c>
      <c r="AL57" s="84" t="str">
        <f>IF(表示変換!L57="","",表示変換!L57)</f>
        <v/>
      </c>
      <c r="AM57" s="138" t="str">
        <f>IF(表示変換!M57="","",表示変換!M57)</f>
        <v/>
      </c>
      <c r="AN57" s="133" t="str">
        <f t="shared" si="15"/>
        <v/>
      </c>
      <c r="AO57" s="133" t="str">
        <f t="shared" si="16"/>
        <v/>
      </c>
      <c r="AP57" s="132" t="str">
        <f t="shared" si="0"/>
        <v/>
      </c>
      <c r="AQ57" s="133" t="str">
        <f t="shared" si="1"/>
        <v/>
      </c>
      <c r="AR57" s="133" t="str">
        <f t="shared" si="2"/>
        <v/>
      </c>
      <c r="AS57" s="133" t="str">
        <f t="shared" si="17"/>
        <v/>
      </c>
      <c r="AU57" s="134">
        <f t="shared" si="38"/>
        <v>52</v>
      </c>
      <c r="AV57" s="84" t="str">
        <f t="shared" si="38"/>
        <v/>
      </c>
      <c r="AW57" s="84" t="str">
        <f t="shared" ca="1" si="38"/>
        <v/>
      </c>
      <c r="AX57" s="128" t="str">
        <f t="shared" si="38"/>
        <v/>
      </c>
      <c r="AY57" s="128" t="str">
        <f t="shared" si="38"/>
        <v/>
      </c>
      <c r="AZ57" s="128" t="str">
        <f t="shared" si="38"/>
        <v/>
      </c>
      <c r="BA57" s="128" t="str">
        <f t="shared" si="18"/>
        <v/>
      </c>
      <c r="BB57" s="55" t="str">
        <f t="shared" si="19"/>
        <v/>
      </c>
      <c r="BC57" s="56" t="str">
        <f t="shared" si="20"/>
        <v/>
      </c>
      <c r="BD57" s="57" t="str">
        <f t="shared" si="21"/>
        <v/>
      </c>
      <c r="BE57" s="56" t="str">
        <f t="shared" si="22"/>
        <v/>
      </c>
      <c r="BF57" s="57" t="str">
        <f t="shared" si="23"/>
        <v/>
      </c>
      <c r="BG57" s="59" t="str">
        <f t="shared" si="24"/>
        <v/>
      </c>
      <c r="BH57" s="58" t="str">
        <f t="shared" si="25"/>
        <v/>
      </c>
      <c r="BI57" s="60" t="str">
        <f t="shared" si="26"/>
        <v/>
      </c>
      <c r="BJ57" s="58" t="str">
        <f t="shared" si="27"/>
        <v/>
      </c>
      <c r="BK57" s="56" t="str">
        <f t="shared" si="28"/>
        <v/>
      </c>
      <c r="BL57" s="57" t="str">
        <f t="shared" si="29"/>
        <v/>
      </c>
      <c r="BM57" s="56" t="str">
        <f t="shared" si="30"/>
        <v/>
      </c>
      <c r="BN57" s="58" t="str">
        <f t="shared" si="31"/>
        <v/>
      </c>
      <c r="BO57" s="56" t="str">
        <f t="shared" si="32"/>
        <v/>
      </c>
      <c r="BP57" s="58" t="str">
        <f t="shared" si="33"/>
        <v/>
      </c>
      <c r="BQ57" s="61" t="str">
        <f t="shared" si="34"/>
        <v/>
      </c>
      <c r="BR57" s="63" t="str">
        <f t="shared" si="35"/>
        <v/>
      </c>
    </row>
    <row r="58" spans="1:70">
      <c r="A58" s="54">
        <f>IF(表示変換!A58="","",表示変換!A58)</f>
        <v>53</v>
      </c>
      <c r="B58" s="362" t="str">
        <f>IF(表示変換!B58="","",表示変換!B58)</f>
        <v/>
      </c>
      <c r="C58" s="362" t="str">
        <f ca="1">IF(表示変換!D58="","",表示変換!D58)</f>
        <v/>
      </c>
      <c r="D58" s="362" t="str">
        <f>IF(表示変換!F58="","",表示変換!F58)</f>
        <v/>
      </c>
      <c r="E58" s="79" t="str">
        <f>IF(表示変換!I58="","",表示変換!I58)</f>
        <v/>
      </c>
      <c r="F58" s="80" t="str">
        <f>IF(表示変換!J58="","",表示変換!J58)</f>
        <v/>
      </c>
      <c r="G58" s="102" t="str">
        <f>IF(表示変換!N58="","",表示変換!N58)</f>
        <v/>
      </c>
      <c r="H58" s="116" t="str">
        <f t="shared" si="4"/>
        <v/>
      </c>
      <c r="I58" s="103" t="str">
        <f>IF(表示変換!O58="","",表示変換!O58)</f>
        <v/>
      </c>
      <c r="J58" s="117" t="str">
        <f t="shared" si="5"/>
        <v/>
      </c>
      <c r="K58" s="103" t="str">
        <f>IF(表示変換!P58="","",表示変換!P58)</f>
        <v/>
      </c>
      <c r="L58" s="118" t="str">
        <f t="shared" si="6"/>
        <v/>
      </c>
      <c r="M58" s="104" t="str">
        <f>IF(表示変換!Q58="","",表示変換!Q58)</f>
        <v/>
      </c>
      <c r="N58" s="119" t="str">
        <f t="shared" si="7"/>
        <v/>
      </c>
      <c r="O58" s="104" t="str">
        <f>IF(表示変換!R58="","",表示変換!R58)</f>
        <v/>
      </c>
      <c r="P58" s="117" t="str">
        <f t="shared" si="8"/>
        <v/>
      </c>
      <c r="Q58" s="103" t="str">
        <f>IF(表示変換!S58="","",表示変換!S58)</f>
        <v/>
      </c>
      <c r="R58" s="117" t="str">
        <f t="shared" si="9"/>
        <v/>
      </c>
      <c r="S58" s="104" t="str">
        <f>IF(表示変換!T58="","",表示変換!T58)</f>
        <v/>
      </c>
      <c r="T58" s="117" t="str">
        <f t="shared" si="10"/>
        <v/>
      </c>
      <c r="U58" s="104" t="str">
        <f>IF(表示変換!U58="","",表示変換!U58)</f>
        <v/>
      </c>
      <c r="V58" s="120" t="str">
        <f t="shared" si="11"/>
        <v/>
      </c>
      <c r="W58" s="62" t="str">
        <f t="shared" si="12"/>
        <v/>
      </c>
      <c r="X58" s="221" t="str">
        <f t="shared" si="13"/>
        <v/>
      </c>
      <c r="Z58" s="368">
        <f t="shared" si="36"/>
        <v>53</v>
      </c>
      <c r="AA58" s="362" t="str">
        <f>IF(表示変換!B58="","",表示変換!B58)</f>
        <v/>
      </c>
      <c r="AB58" s="112" t="str">
        <f>IF(表示変換!C58="","",表示変換!C58)</f>
        <v/>
      </c>
      <c r="AC58" s="362" t="str">
        <f>IF(AB58="","",DATEDIF(AB58,入力!$C$3,"Y"))</f>
        <v/>
      </c>
      <c r="AD58" s="362" t="str">
        <f ca="1">IF(表示変換!D58="","",表示変換!D58)</f>
        <v/>
      </c>
      <c r="AE58" s="362" t="str">
        <f>IF(表示変換!E58="","",表示変換!E58)</f>
        <v/>
      </c>
      <c r="AF58" s="362" t="str">
        <f>IF(表示変換!F58="","",表示変換!F58)</f>
        <v/>
      </c>
      <c r="AG58" s="362" t="str">
        <f>IF(表示変換!G58="","",表示変換!G58)</f>
        <v/>
      </c>
      <c r="AH58" s="362" t="str">
        <f>IF(表示変換!H58="","",表示変換!H58)</f>
        <v/>
      </c>
      <c r="AI58" s="79" t="str">
        <f>IF(表示変換!I58="","",表示変換!I58)</f>
        <v/>
      </c>
      <c r="AJ58" s="79" t="str">
        <f>IF(表示変換!J58="","",表示変換!J58)</f>
        <v/>
      </c>
      <c r="AK58" s="84" t="str">
        <f t="shared" si="14"/>
        <v/>
      </c>
      <c r="AL58" s="84" t="str">
        <f>IF(表示変換!L58="","",表示変換!L58)</f>
        <v/>
      </c>
      <c r="AM58" s="138" t="str">
        <f>IF(表示変換!M58="","",表示変換!M58)</f>
        <v/>
      </c>
      <c r="AN58" s="133" t="str">
        <f t="shared" si="15"/>
        <v/>
      </c>
      <c r="AO58" s="133" t="str">
        <f t="shared" si="16"/>
        <v/>
      </c>
      <c r="AP58" s="132" t="str">
        <f t="shared" si="0"/>
        <v/>
      </c>
      <c r="AQ58" s="133" t="str">
        <f t="shared" si="1"/>
        <v/>
      </c>
      <c r="AR58" s="133" t="str">
        <f t="shared" si="2"/>
        <v/>
      </c>
      <c r="AS58" s="133" t="str">
        <f t="shared" si="17"/>
        <v/>
      </c>
      <c r="AU58" s="134">
        <f t="shared" si="38"/>
        <v>53</v>
      </c>
      <c r="AV58" s="84" t="str">
        <f t="shared" si="38"/>
        <v/>
      </c>
      <c r="AW58" s="84" t="str">
        <f t="shared" ca="1" si="38"/>
        <v/>
      </c>
      <c r="AX58" s="128" t="str">
        <f t="shared" si="38"/>
        <v/>
      </c>
      <c r="AY58" s="128" t="str">
        <f t="shared" si="38"/>
        <v/>
      </c>
      <c r="AZ58" s="128" t="str">
        <f t="shared" si="38"/>
        <v/>
      </c>
      <c r="BA58" s="128" t="str">
        <f t="shared" si="18"/>
        <v/>
      </c>
      <c r="BB58" s="55" t="str">
        <f t="shared" si="19"/>
        <v/>
      </c>
      <c r="BC58" s="56" t="str">
        <f t="shared" si="20"/>
        <v/>
      </c>
      <c r="BD58" s="57" t="str">
        <f t="shared" si="21"/>
        <v/>
      </c>
      <c r="BE58" s="56" t="str">
        <f t="shared" si="22"/>
        <v/>
      </c>
      <c r="BF58" s="57" t="str">
        <f t="shared" si="23"/>
        <v/>
      </c>
      <c r="BG58" s="59" t="str">
        <f t="shared" si="24"/>
        <v/>
      </c>
      <c r="BH58" s="58" t="str">
        <f t="shared" si="25"/>
        <v/>
      </c>
      <c r="BI58" s="60" t="str">
        <f t="shared" si="26"/>
        <v/>
      </c>
      <c r="BJ58" s="58" t="str">
        <f t="shared" si="27"/>
        <v/>
      </c>
      <c r="BK58" s="56" t="str">
        <f t="shared" si="28"/>
        <v/>
      </c>
      <c r="BL58" s="57" t="str">
        <f t="shared" si="29"/>
        <v/>
      </c>
      <c r="BM58" s="56" t="str">
        <f t="shared" si="30"/>
        <v/>
      </c>
      <c r="BN58" s="58" t="str">
        <f t="shared" si="31"/>
        <v/>
      </c>
      <c r="BO58" s="56" t="str">
        <f t="shared" si="32"/>
        <v/>
      </c>
      <c r="BP58" s="58" t="str">
        <f t="shared" si="33"/>
        <v/>
      </c>
      <c r="BQ58" s="61" t="str">
        <f t="shared" si="34"/>
        <v/>
      </c>
      <c r="BR58" s="63" t="str">
        <f t="shared" si="35"/>
        <v/>
      </c>
    </row>
    <row r="59" spans="1:70">
      <c r="A59" s="54">
        <f>IF(表示変換!A59="","",表示変換!A59)</f>
        <v>54</v>
      </c>
      <c r="B59" s="362" t="str">
        <f>IF(表示変換!B59="","",表示変換!B59)</f>
        <v/>
      </c>
      <c r="C59" s="362" t="str">
        <f ca="1">IF(表示変換!D59="","",表示変換!D59)</f>
        <v/>
      </c>
      <c r="D59" s="362" t="str">
        <f>IF(表示変換!F59="","",表示変換!F59)</f>
        <v/>
      </c>
      <c r="E59" s="79" t="str">
        <f>IF(表示変換!I59="","",表示変換!I59)</f>
        <v/>
      </c>
      <c r="F59" s="80" t="str">
        <f>IF(表示変換!J59="","",表示変換!J59)</f>
        <v/>
      </c>
      <c r="G59" s="102" t="str">
        <f>IF(表示変換!N59="","",表示変換!N59)</f>
        <v/>
      </c>
      <c r="H59" s="116" t="str">
        <f t="shared" si="4"/>
        <v/>
      </c>
      <c r="I59" s="103" t="str">
        <f>IF(表示変換!O59="","",表示変換!O59)</f>
        <v/>
      </c>
      <c r="J59" s="117" t="str">
        <f t="shared" si="5"/>
        <v/>
      </c>
      <c r="K59" s="103" t="str">
        <f>IF(表示変換!P59="","",表示変換!P59)</f>
        <v/>
      </c>
      <c r="L59" s="118" t="str">
        <f t="shared" si="6"/>
        <v/>
      </c>
      <c r="M59" s="104" t="str">
        <f>IF(表示変換!Q59="","",表示変換!Q59)</f>
        <v/>
      </c>
      <c r="N59" s="119" t="str">
        <f t="shared" si="7"/>
        <v/>
      </c>
      <c r="O59" s="104" t="str">
        <f>IF(表示変換!R59="","",表示変換!R59)</f>
        <v/>
      </c>
      <c r="P59" s="117" t="str">
        <f t="shared" si="8"/>
        <v/>
      </c>
      <c r="Q59" s="103" t="str">
        <f>IF(表示変換!S59="","",表示変換!S59)</f>
        <v/>
      </c>
      <c r="R59" s="117" t="str">
        <f t="shared" si="9"/>
        <v/>
      </c>
      <c r="S59" s="104" t="str">
        <f>IF(表示変換!T59="","",表示変換!T59)</f>
        <v/>
      </c>
      <c r="T59" s="117" t="str">
        <f t="shared" si="10"/>
        <v/>
      </c>
      <c r="U59" s="104" t="str">
        <f>IF(表示変換!U59="","",表示変換!U59)</f>
        <v/>
      </c>
      <c r="V59" s="120" t="str">
        <f t="shared" si="11"/>
        <v/>
      </c>
      <c r="W59" s="62" t="str">
        <f t="shared" si="12"/>
        <v/>
      </c>
      <c r="X59" s="221" t="str">
        <f t="shared" si="13"/>
        <v/>
      </c>
      <c r="Z59" s="368">
        <f t="shared" si="36"/>
        <v>54</v>
      </c>
      <c r="AA59" s="362" t="str">
        <f>IF(表示変換!B59="","",表示変換!B59)</f>
        <v/>
      </c>
      <c r="AB59" s="112" t="str">
        <f>IF(表示変換!C59="","",表示変換!C59)</f>
        <v/>
      </c>
      <c r="AC59" s="362" t="str">
        <f>IF(AB59="","",DATEDIF(AB59,入力!$C$3,"Y"))</f>
        <v/>
      </c>
      <c r="AD59" s="362" t="str">
        <f ca="1">IF(表示変換!D59="","",表示変換!D59)</f>
        <v/>
      </c>
      <c r="AE59" s="362" t="str">
        <f>IF(表示変換!E59="","",表示変換!E59)</f>
        <v/>
      </c>
      <c r="AF59" s="362" t="str">
        <f>IF(表示変換!F59="","",表示変換!F59)</f>
        <v/>
      </c>
      <c r="AG59" s="362" t="str">
        <f>IF(表示変換!G59="","",表示変換!G59)</f>
        <v/>
      </c>
      <c r="AH59" s="362" t="str">
        <f>IF(表示変換!H59="","",表示変換!H59)</f>
        <v/>
      </c>
      <c r="AI59" s="79" t="str">
        <f>IF(表示変換!I59="","",表示変換!I59)</f>
        <v/>
      </c>
      <c r="AJ59" s="79" t="str">
        <f>IF(表示変換!J59="","",表示変換!J59)</f>
        <v/>
      </c>
      <c r="AK59" s="84" t="str">
        <f t="shared" si="14"/>
        <v/>
      </c>
      <c r="AL59" s="84" t="str">
        <f>IF(表示変換!L59="","",表示変換!L59)</f>
        <v/>
      </c>
      <c r="AM59" s="138" t="str">
        <f>IF(表示変換!M59="","",表示変換!M59)</f>
        <v/>
      </c>
      <c r="AN59" s="133" t="str">
        <f t="shared" si="15"/>
        <v/>
      </c>
      <c r="AO59" s="133" t="str">
        <f t="shared" si="16"/>
        <v/>
      </c>
      <c r="AP59" s="132" t="str">
        <f t="shared" si="0"/>
        <v/>
      </c>
      <c r="AQ59" s="133" t="str">
        <f t="shared" si="1"/>
        <v/>
      </c>
      <c r="AR59" s="133" t="str">
        <f t="shared" si="2"/>
        <v/>
      </c>
      <c r="AS59" s="133" t="str">
        <f t="shared" si="17"/>
        <v/>
      </c>
      <c r="AU59" s="134">
        <f t="shared" si="38"/>
        <v>54</v>
      </c>
      <c r="AV59" s="84" t="str">
        <f t="shared" si="38"/>
        <v/>
      </c>
      <c r="AW59" s="84" t="str">
        <f t="shared" ca="1" si="38"/>
        <v/>
      </c>
      <c r="AX59" s="128" t="str">
        <f t="shared" si="38"/>
        <v/>
      </c>
      <c r="AY59" s="128" t="str">
        <f t="shared" si="38"/>
        <v/>
      </c>
      <c r="AZ59" s="128" t="str">
        <f t="shared" si="38"/>
        <v/>
      </c>
      <c r="BA59" s="128" t="str">
        <f t="shared" si="18"/>
        <v/>
      </c>
      <c r="BB59" s="55" t="str">
        <f t="shared" si="19"/>
        <v/>
      </c>
      <c r="BC59" s="56" t="str">
        <f t="shared" si="20"/>
        <v/>
      </c>
      <c r="BD59" s="57" t="str">
        <f t="shared" si="21"/>
        <v/>
      </c>
      <c r="BE59" s="56" t="str">
        <f t="shared" si="22"/>
        <v/>
      </c>
      <c r="BF59" s="57" t="str">
        <f t="shared" si="23"/>
        <v/>
      </c>
      <c r="BG59" s="59" t="str">
        <f t="shared" si="24"/>
        <v/>
      </c>
      <c r="BH59" s="58" t="str">
        <f t="shared" si="25"/>
        <v/>
      </c>
      <c r="BI59" s="60" t="str">
        <f t="shared" si="26"/>
        <v/>
      </c>
      <c r="BJ59" s="58" t="str">
        <f t="shared" si="27"/>
        <v/>
      </c>
      <c r="BK59" s="56" t="str">
        <f t="shared" si="28"/>
        <v/>
      </c>
      <c r="BL59" s="57" t="str">
        <f t="shared" si="29"/>
        <v/>
      </c>
      <c r="BM59" s="56" t="str">
        <f t="shared" si="30"/>
        <v/>
      </c>
      <c r="BN59" s="58" t="str">
        <f t="shared" si="31"/>
        <v/>
      </c>
      <c r="BO59" s="56" t="str">
        <f t="shared" si="32"/>
        <v/>
      </c>
      <c r="BP59" s="58" t="str">
        <f t="shared" si="33"/>
        <v/>
      </c>
      <c r="BQ59" s="61" t="str">
        <f t="shared" si="34"/>
        <v/>
      </c>
      <c r="BR59" s="63" t="str">
        <f t="shared" si="35"/>
        <v/>
      </c>
    </row>
    <row r="60" spans="1:70">
      <c r="A60" s="54">
        <f>IF(表示変換!A60="","",表示変換!A60)</f>
        <v>55</v>
      </c>
      <c r="B60" s="362" t="str">
        <f>IF(表示変換!B60="","",表示変換!B60)</f>
        <v/>
      </c>
      <c r="C60" s="362" t="str">
        <f ca="1">IF(表示変換!D60="","",表示変換!D60)</f>
        <v/>
      </c>
      <c r="D60" s="362" t="str">
        <f>IF(表示変換!F60="","",表示変換!F60)</f>
        <v/>
      </c>
      <c r="E60" s="79" t="str">
        <f>IF(表示変換!I60="","",表示変換!I60)</f>
        <v/>
      </c>
      <c r="F60" s="80" t="str">
        <f>IF(表示変換!J60="","",表示変換!J60)</f>
        <v/>
      </c>
      <c r="G60" s="102" t="str">
        <f>IF(表示変換!N60="","",表示変換!N60)</f>
        <v/>
      </c>
      <c r="H60" s="116" t="str">
        <f t="shared" si="4"/>
        <v/>
      </c>
      <c r="I60" s="103" t="str">
        <f>IF(表示変換!O60="","",表示変換!O60)</f>
        <v/>
      </c>
      <c r="J60" s="117" t="str">
        <f t="shared" si="5"/>
        <v/>
      </c>
      <c r="K60" s="103" t="str">
        <f>IF(表示変換!P60="","",表示変換!P60)</f>
        <v/>
      </c>
      <c r="L60" s="118" t="str">
        <f t="shared" si="6"/>
        <v/>
      </c>
      <c r="M60" s="104" t="str">
        <f>IF(表示変換!Q60="","",表示変換!Q60)</f>
        <v/>
      </c>
      <c r="N60" s="119" t="str">
        <f t="shared" si="7"/>
        <v/>
      </c>
      <c r="O60" s="104" t="str">
        <f>IF(表示変換!R60="","",表示変換!R60)</f>
        <v/>
      </c>
      <c r="P60" s="117" t="str">
        <f t="shared" si="8"/>
        <v/>
      </c>
      <c r="Q60" s="103" t="str">
        <f>IF(表示変換!S60="","",表示変換!S60)</f>
        <v/>
      </c>
      <c r="R60" s="117" t="str">
        <f t="shared" si="9"/>
        <v/>
      </c>
      <c r="S60" s="104" t="str">
        <f>IF(表示変換!T60="","",表示変換!T60)</f>
        <v/>
      </c>
      <c r="T60" s="117" t="str">
        <f t="shared" si="10"/>
        <v/>
      </c>
      <c r="U60" s="104" t="str">
        <f>IF(表示変換!U60="","",表示変換!U60)</f>
        <v/>
      </c>
      <c r="V60" s="120" t="str">
        <f t="shared" si="11"/>
        <v/>
      </c>
      <c r="W60" s="62" t="str">
        <f t="shared" si="12"/>
        <v/>
      </c>
      <c r="X60" s="221" t="str">
        <f t="shared" si="13"/>
        <v/>
      </c>
      <c r="Z60" s="368">
        <f t="shared" si="36"/>
        <v>55</v>
      </c>
      <c r="AA60" s="362" t="str">
        <f>IF(表示変換!B60="","",表示変換!B60)</f>
        <v/>
      </c>
      <c r="AB60" s="112" t="str">
        <f>IF(表示変換!C60="","",表示変換!C60)</f>
        <v/>
      </c>
      <c r="AC60" s="362" t="str">
        <f>IF(AB60="","",DATEDIF(AB60,入力!$C$3,"Y"))</f>
        <v/>
      </c>
      <c r="AD60" s="362" t="str">
        <f ca="1">IF(表示変換!D60="","",表示変換!D60)</f>
        <v/>
      </c>
      <c r="AE60" s="362" t="str">
        <f>IF(表示変換!E60="","",表示変換!E60)</f>
        <v/>
      </c>
      <c r="AF60" s="362" t="str">
        <f>IF(表示変換!F60="","",表示変換!F60)</f>
        <v/>
      </c>
      <c r="AG60" s="362" t="str">
        <f>IF(表示変換!G60="","",表示変換!G60)</f>
        <v/>
      </c>
      <c r="AH60" s="362" t="str">
        <f>IF(表示変換!H60="","",表示変換!H60)</f>
        <v/>
      </c>
      <c r="AI60" s="79" t="str">
        <f>IF(表示変換!I60="","",表示変換!I60)</f>
        <v/>
      </c>
      <c r="AJ60" s="79" t="str">
        <f>IF(表示変換!J60="","",表示変換!J60)</f>
        <v/>
      </c>
      <c r="AK60" s="84" t="str">
        <f t="shared" si="14"/>
        <v/>
      </c>
      <c r="AL60" s="84" t="str">
        <f>IF(表示変換!L60="","",表示変換!L60)</f>
        <v/>
      </c>
      <c r="AM60" s="138" t="str">
        <f>IF(表示変換!M60="","",表示変換!M60)</f>
        <v/>
      </c>
      <c r="AN60" s="133" t="str">
        <f t="shared" si="15"/>
        <v/>
      </c>
      <c r="AO60" s="133" t="str">
        <f t="shared" si="16"/>
        <v/>
      </c>
      <c r="AP60" s="132" t="str">
        <f t="shared" si="0"/>
        <v/>
      </c>
      <c r="AQ60" s="133" t="str">
        <f t="shared" si="1"/>
        <v/>
      </c>
      <c r="AR60" s="133" t="str">
        <f t="shared" si="2"/>
        <v/>
      </c>
      <c r="AS60" s="133" t="str">
        <f t="shared" si="17"/>
        <v/>
      </c>
      <c r="AU60" s="134">
        <f t="shared" si="38"/>
        <v>55</v>
      </c>
      <c r="AV60" s="84" t="str">
        <f t="shared" si="38"/>
        <v/>
      </c>
      <c r="AW60" s="84" t="str">
        <f t="shared" ca="1" si="38"/>
        <v/>
      </c>
      <c r="AX60" s="128" t="str">
        <f t="shared" si="38"/>
        <v/>
      </c>
      <c r="AY60" s="128" t="str">
        <f t="shared" si="38"/>
        <v/>
      </c>
      <c r="AZ60" s="128" t="str">
        <f t="shared" si="38"/>
        <v/>
      </c>
      <c r="BA60" s="128" t="str">
        <f t="shared" si="18"/>
        <v/>
      </c>
      <c r="BB60" s="55" t="str">
        <f t="shared" si="19"/>
        <v/>
      </c>
      <c r="BC60" s="56" t="str">
        <f t="shared" si="20"/>
        <v/>
      </c>
      <c r="BD60" s="57" t="str">
        <f t="shared" si="21"/>
        <v/>
      </c>
      <c r="BE60" s="56" t="str">
        <f t="shared" si="22"/>
        <v/>
      </c>
      <c r="BF60" s="57" t="str">
        <f t="shared" si="23"/>
        <v/>
      </c>
      <c r="BG60" s="59" t="str">
        <f t="shared" si="24"/>
        <v/>
      </c>
      <c r="BH60" s="58" t="str">
        <f t="shared" si="25"/>
        <v/>
      </c>
      <c r="BI60" s="60" t="str">
        <f t="shared" si="26"/>
        <v/>
      </c>
      <c r="BJ60" s="58" t="str">
        <f t="shared" si="27"/>
        <v/>
      </c>
      <c r="BK60" s="56" t="str">
        <f t="shared" si="28"/>
        <v/>
      </c>
      <c r="BL60" s="57" t="str">
        <f t="shared" si="29"/>
        <v/>
      </c>
      <c r="BM60" s="56" t="str">
        <f t="shared" si="30"/>
        <v/>
      </c>
      <c r="BN60" s="58" t="str">
        <f t="shared" si="31"/>
        <v/>
      </c>
      <c r="BO60" s="56" t="str">
        <f t="shared" si="32"/>
        <v/>
      </c>
      <c r="BP60" s="58" t="str">
        <f t="shared" si="33"/>
        <v/>
      </c>
      <c r="BQ60" s="61" t="str">
        <f t="shared" si="34"/>
        <v/>
      </c>
      <c r="BR60" s="63" t="str">
        <f t="shared" si="35"/>
        <v/>
      </c>
    </row>
    <row r="61" spans="1:70">
      <c r="A61" s="54">
        <f>IF(表示変換!A61="","",表示変換!A61)</f>
        <v>56</v>
      </c>
      <c r="B61" s="362" t="str">
        <f>IF(表示変換!B61="","",表示変換!B61)</f>
        <v/>
      </c>
      <c r="C61" s="362" t="str">
        <f ca="1">IF(表示変換!D61="","",表示変換!D61)</f>
        <v/>
      </c>
      <c r="D61" s="362" t="str">
        <f>IF(表示変換!F61="","",表示変換!F61)</f>
        <v/>
      </c>
      <c r="E61" s="79" t="str">
        <f>IF(表示変換!I61="","",表示変換!I61)</f>
        <v/>
      </c>
      <c r="F61" s="80" t="str">
        <f>IF(表示変換!J61="","",表示変換!J61)</f>
        <v/>
      </c>
      <c r="G61" s="102" t="str">
        <f>IF(表示変換!N61="","",表示変換!N61)</f>
        <v/>
      </c>
      <c r="H61" s="116" t="str">
        <f t="shared" si="4"/>
        <v/>
      </c>
      <c r="I61" s="103" t="str">
        <f>IF(表示変換!O61="","",表示変換!O61)</f>
        <v/>
      </c>
      <c r="J61" s="117" t="str">
        <f t="shared" si="5"/>
        <v/>
      </c>
      <c r="K61" s="103" t="str">
        <f>IF(表示変換!P61="","",表示変換!P61)</f>
        <v/>
      </c>
      <c r="L61" s="118" t="str">
        <f t="shared" si="6"/>
        <v/>
      </c>
      <c r="M61" s="104" t="str">
        <f>IF(表示変換!Q61="","",表示変換!Q61)</f>
        <v/>
      </c>
      <c r="N61" s="119" t="str">
        <f t="shared" si="7"/>
        <v/>
      </c>
      <c r="O61" s="104" t="str">
        <f>IF(表示変換!R61="","",表示変換!R61)</f>
        <v/>
      </c>
      <c r="P61" s="117" t="str">
        <f t="shared" si="8"/>
        <v/>
      </c>
      <c r="Q61" s="103" t="str">
        <f>IF(表示変換!S61="","",表示変換!S61)</f>
        <v/>
      </c>
      <c r="R61" s="117" t="str">
        <f t="shared" si="9"/>
        <v/>
      </c>
      <c r="S61" s="104" t="str">
        <f>IF(表示変換!T61="","",表示変換!T61)</f>
        <v/>
      </c>
      <c r="T61" s="117" t="str">
        <f t="shared" si="10"/>
        <v/>
      </c>
      <c r="U61" s="104" t="str">
        <f>IF(表示変換!U61="","",表示変換!U61)</f>
        <v/>
      </c>
      <c r="V61" s="120" t="str">
        <f t="shared" si="11"/>
        <v/>
      </c>
      <c r="W61" s="62" t="str">
        <f t="shared" si="12"/>
        <v/>
      </c>
      <c r="X61" s="221" t="str">
        <f t="shared" si="13"/>
        <v/>
      </c>
      <c r="Z61" s="368">
        <f t="shared" si="36"/>
        <v>56</v>
      </c>
      <c r="AA61" s="362" t="str">
        <f>IF(表示変換!B61="","",表示変換!B61)</f>
        <v/>
      </c>
      <c r="AB61" s="112" t="str">
        <f>IF(表示変換!C61="","",表示変換!C61)</f>
        <v/>
      </c>
      <c r="AC61" s="362" t="str">
        <f>IF(AB61="","",DATEDIF(AB61,入力!$C$3,"Y"))</f>
        <v/>
      </c>
      <c r="AD61" s="362" t="str">
        <f ca="1">IF(表示変換!D61="","",表示変換!D61)</f>
        <v/>
      </c>
      <c r="AE61" s="362" t="str">
        <f>IF(表示変換!E61="","",表示変換!E61)</f>
        <v/>
      </c>
      <c r="AF61" s="362" t="str">
        <f>IF(表示変換!F61="","",表示変換!F61)</f>
        <v/>
      </c>
      <c r="AG61" s="362" t="str">
        <f>IF(表示変換!G61="","",表示変換!G61)</f>
        <v/>
      </c>
      <c r="AH61" s="362" t="str">
        <f>IF(表示変換!H61="","",表示変換!H61)</f>
        <v/>
      </c>
      <c r="AI61" s="79" t="str">
        <f>IF(表示変換!I61="","",表示変換!I61)</f>
        <v/>
      </c>
      <c r="AJ61" s="79" t="str">
        <f>IF(表示変換!J61="","",表示変換!J61)</f>
        <v/>
      </c>
      <c r="AK61" s="84" t="str">
        <f t="shared" si="14"/>
        <v/>
      </c>
      <c r="AL61" s="84" t="str">
        <f>IF(表示変換!L61="","",表示変換!L61)</f>
        <v/>
      </c>
      <c r="AM61" s="138" t="str">
        <f>IF(表示変換!M61="","",表示変換!M61)</f>
        <v/>
      </c>
      <c r="AN61" s="133" t="str">
        <f t="shared" si="15"/>
        <v/>
      </c>
      <c r="AO61" s="133" t="str">
        <f t="shared" si="16"/>
        <v/>
      </c>
      <c r="AP61" s="132" t="str">
        <f t="shared" si="0"/>
        <v/>
      </c>
      <c r="AQ61" s="133" t="str">
        <f t="shared" si="1"/>
        <v/>
      </c>
      <c r="AR61" s="133" t="str">
        <f t="shared" si="2"/>
        <v/>
      </c>
      <c r="AS61" s="133" t="str">
        <f t="shared" si="17"/>
        <v/>
      </c>
      <c r="AU61" s="134">
        <f t="shared" si="38"/>
        <v>56</v>
      </c>
      <c r="AV61" s="84" t="str">
        <f t="shared" si="38"/>
        <v/>
      </c>
      <c r="AW61" s="84" t="str">
        <f t="shared" ca="1" si="38"/>
        <v/>
      </c>
      <c r="AX61" s="128" t="str">
        <f t="shared" si="38"/>
        <v/>
      </c>
      <c r="AY61" s="128" t="str">
        <f t="shared" si="38"/>
        <v/>
      </c>
      <c r="AZ61" s="128" t="str">
        <f t="shared" si="38"/>
        <v/>
      </c>
      <c r="BA61" s="128" t="str">
        <f t="shared" si="18"/>
        <v/>
      </c>
      <c r="BB61" s="55" t="str">
        <f t="shared" si="19"/>
        <v/>
      </c>
      <c r="BC61" s="56" t="str">
        <f t="shared" si="20"/>
        <v/>
      </c>
      <c r="BD61" s="57" t="str">
        <f t="shared" si="21"/>
        <v/>
      </c>
      <c r="BE61" s="56" t="str">
        <f t="shared" si="22"/>
        <v/>
      </c>
      <c r="BF61" s="57" t="str">
        <f t="shared" si="23"/>
        <v/>
      </c>
      <c r="BG61" s="59" t="str">
        <f t="shared" si="24"/>
        <v/>
      </c>
      <c r="BH61" s="58" t="str">
        <f t="shared" si="25"/>
        <v/>
      </c>
      <c r="BI61" s="60" t="str">
        <f t="shared" si="26"/>
        <v/>
      </c>
      <c r="BJ61" s="58" t="str">
        <f t="shared" si="27"/>
        <v/>
      </c>
      <c r="BK61" s="56" t="str">
        <f t="shared" si="28"/>
        <v/>
      </c>
      <c r="BL61" s="57" t="str">
        <f t="shared" si="29"/>
        <v/>
      </c>
      <c r="BM61" s="56" t="str">
        <f t="shared" si="30"/>
        <v/>
      </c>
      <c r="BN61" s="58" t="str">
        <f t="shared" si="31"/>
        <v/>
      </c>
      <c r="BO61" s="56" t="str">
        <f t="shared" si="32"/>
        <v/>
      </c>
      <c r="BP61" s="58" t="str">
        <f t="shared" si="33"/>
        <v/>
      </c>
      <c r="BQ61" s="61" t="str">
        <f t="shared" si="34"/>
        <v/>
      </c>
      <c r="BR61" s="63" t="str">
        <f t="shared" si="35"/>
        <v/>
      </c>
    </row>
    <row r="62" spans="1:70">
      <c r="A62" s="54">
        <f>IF(表示変換!A62="","",表示変換!A62)</f>
        <v>57</v>
      </c>
      <c r="B62" s="362" t="str">
        <f>IF(表示変換!B62="","",表示変換!B62)</f>
        <v/>
      </c>
      <c r="C62" s="362" t="str">
        <f ca="1">IF(表示変換!D62="","",表示変換!D62)</f>
        <v/>
      </c>
      <c r="D62" s="362" t="str">
        <f>IF(表示変換!F62="","",表示変換!F62)</f>
        <v/>
      </c>
      <c r="E62" s="79" t="str">
        <f>IF(表示変換!I62="","",表示変換!I62)</f>
        <v/>
      </c>
      <c r="F62" s="80" t="str">
        <f>IF(表示変換!J62="","",表示変換!J62)</f>
        <v/>
      </c>
      <c r="G62" s="102" t="str">
        <f>IF(表示変換!N62="","",表示変換!N62)</f>
        <v/>
      </c>
      <c r="H62" s="116" t="str">
        <f t="shared" si="4"/>
        <v/>
      </c>
      <c r="I62" s="103" t="str">
        <f>IF(表示変換!O62="","",表示変換!O62)</f>
        <v/>
      </c>
      <c r="J62" s="117" t="str">
        <f t="shared" si="5"/>
        <v/>
      </c>
      <c r="K62" s="103" t="str">
        <f>IF(表示変換!P62="","",表示変換!P62)</f>
        <v/>
      </c>
      <c r="L62" s="118" t="str">
        <f t="shared" si="6"/>
        <v/>
      </c>
      <c r="M62" s="104" t="str">
        <f>IF(表示変換!Q62="","",表示変換!Q62)</f>
        <v/>
      </c>
      <c r="N62" s="119" t="str">
        <f t="shared" si="7"/>
        <v/>
      </c>
      <c r="O62" s="104" t="str">
        <f>IF(表示変換!R62="","",表示変換!R62)</f>
        <v/>
      </c>
      <c r="P62" s="117" t="str">
        <f t="shared" si="8"/>
        <v/>
      </c>
      <c r="Q62" s="103" t="str">
        <f>IF(表示変換!S62="","",表示変換!S62)</f>
        <v/>
      </c>
      <c r="R62" s="117" t="str">
        <f t="shared" si="9"/>
        <v/>
      </c>
      <c r="S62" s="104" t="str">
        <f>IF(表示変換!T62="","",表示変換!T62)</f>
        <v/>
      </c>
      <c r="T62" s="117" t="str">
        <f t="shared" si="10"/>
        <v/>
      </c>
      <c r="U62" s="104" t="str">
        <f>IF(表示変換!U62="","",表示変換!U62)</f>
        <v/>
      </c>
      <c r="V62" s="120" t="str">
        <f t="shared" si="11"/>
        <v/>
      </c>
      <c r="W62" s="62" t="str">
        <f t="shared" si="12"/>
        <v/>
      </c>
      <c r="X62" s="221" t="str">
        <f t="shared" si="13"/>
        <v/>
      </c>
      <c r="Z62" s="368">
        <f t="shared" si="36"/>
        <v>57</v>
      </c>
      <c r="AA62" s="362" t="str">
        <f>IF(表示変換!B62="","",表示変換!B62)</f>
        <v/>
      </c>
      <c r="AB62" s="112" t="str">
        <f>IF(表示変換!C62="","",表示変換!C62)</f>
        <v/>
      </c>
      <c r="AC62" s="362" t="str">
        <f>IF(AB62="","",DATEDIF(AB62,入力!$C$3,"Y"))</f>
        <v/>
      </c>
      <c r="AD62" s="362" t="str">
        <f ca="1">IF(表示変換!D62="","",表示変換!D62)</f>
        <v/>
      </c>
      <c r="AE62" s="362" t="str">
        <f>IF(表示変換!E62="","",表示変換!E62)</f>
        <v/>
      </c>
      <c r="AF62" s="362" t="str">
        <f>IF(表示変換!F62="","",表示変換!F62)</f>
        <v/>
      </c>
      <c r="AG62" s="362" t="str">
        <f>IF(表示変換!G62="","",表示変換!G62)</f>
        <v/>
      </c>
      <c r="AH62" s="362" t="str">
        <f>IF(表示変換!H62="","",表示変換!H62)</f>
        <v/>
      </c>
      <c r="AI62" s="79" t="str">
        <f>IF(表示変換!I62="","",表示変換!I62)</f>
        <v/>
      </c>
      <c r="AJ62" s="79" t="str">
        <f>IF(表示変換!J62="","",表示変換!J62)</f>
        <v/>
      </c>
      <c r="AK62" s="84" t="str">
        <f t="shared" si="14"/>
        <v/>
      </c>
      <c r="AL62" s="84" t="str">
        <f>IF(表示変換!L62="","",表示変換!L62)</f>
        <v/>
      </c>
      <c r="AM62" s="138" t="str">
        <f>IF(表示変換!M62="","",表示変換!M62)</f>
        <v/>
      </c>
      <c r="AN62" s="133" t="str">
        <f t="shared" si="15"/>
        <v/>
      </c>
      <c r="AO62" s="133" t="str">
        <f t="shared" si="16"/>
        <v/>
      </c>
      <c r="AP62" s="132" t="str">
        <f t="shared" si="0"/>
        <v/>
      </c>
      <c r="AQ62" s="133" t="str">
        <f t="shared" si="1"/>
        <v/>
      </c>
      <c r="AR62" s="133" t="str">
        <f t="shared" si="2"/>
        <v/>
      </c>
      <c r="AS62" s="133" t="str">
        <f t="shared" si="17"/>
        <v/>
      </c>
      <c r="AU62" s="134">
        <f t="shared" si="38"/>
        <v>57</v>
      </c>
      <c r="AV62" s="84" t="str">
        <f t="shared" si="38"/>
        <v/>
      </c>
      <c r="AW62" s="84" t="str">
        <f t="shared" ca="1" si="38"/>
        <v/>
      </c>
      <c r="AX62" s="128" t="str">
        <f t="shared" si="38"/>
        <v/>
      </c>
      <c r="AY62" s="128" t="str">
        <f t="shared" si="38"/>
        <v/>
      </c>
      <c r="AZ62" s="128" t="str">
        <f t="shared" si="38"/>
        <v/>
      </c>
      <c r="BA62" s="128" t="str">
        <f t="shared" si="18"/>
        <v/>
      </c>
      <c r="BB62" s="55" t="str">
        <f t="shared" si="19"/>
        <v/>
      </c>
      <c r="BC62" s="56" t="str">
        <f t="shared" si="20"/>
        <v/>
      </c>
      <c r="BD62" s="57" t="str">
        <f t="shared" si="21"/>
        <v/>
      </c>
      <c r="BE62" s="56" t="str">
        <f t="shared" si="22"/>
        <v/>
      </c>
      <c r="BF62" s="57" t="str">
        <f t="shared" si="23"/>
        <v/>
      </c>
      <c r="BG62" s="59" t="str">
        <f t="shared" si="24"/>
        <v/>
      </c>
      <c r="BH62" s="58" t="str">
        <f t="shared" si="25"/>
        <v/>
      </c>
      <c r="BI62" s="60" t="str">
        <f t="shared" si="26"/>
        <v/>
      </c>
      <c r="BJ62" s="58" t="str">
        <f t="shared" si="27"/>
        <v/>
      </c>
      <c r="BK62" s="56" t="str">
        <f t="shared" si="28"/>
        <v/>
      </c>
      <c r="BL62" s="57" t="str">
        <f t="shared" si="29"/>
        <v/>
      </c>
      <c r="BM62" s="56" t="str">
        <f t="shared" si="30"/>
        <v/>
      </c>
      <c r="BN62" s="58" t="str">
        <f t="shared" si="31"/>
        <v/>
      </c>
      <c r="BO62" s="56" t="str">
        <f t="shared" si="32"/>
        <v/>
      </c>
      <c r="BP62" s="58" t="str">
        <f t="shared" si="33"/>
        <v/>
      </c>
      <c r="BQ62" s="61" t="str">
        <f t="shared" si="34"/>
        <v/>
      </c>
      <c r="BR62" s="63" t="str">
        <f t="shared" si="35"/>
        <v/>
      </c>
    </row>
    <row r="63" spans="1:70">
      <c r="A63" s="54">
        <f>IF(表示変換!A63="","",表示変換!A63)</f>
        <v>58</v>
      </c>
      <c r="B63" s="362" t="str">
        <f>IF(表示変換!B63="","",表示変換!B63)</f>
        <v/>
      </c>
      <c r="C63" s="362" t="str">
        <f ca="1">IF(表示変換!D63="","",表示変換!D63)</f>
        <v/>
      </c>
      <c r="D63" s="362" t="str">
        <f>IF(表示変換!F63="","",表示変換!F63)</f>
        <v/>
      </c>
      <c r="E63" s="79" t="str">
        <f>IF(表示変換!I63="","",表示変換!I63)</f>
        <v/>
      </c>
      <c r="F63" s="80" t="str">
        <f>IF(表示変換!J63="","",表示変換!J63)</f>
        <v/>
      </c>
      <c r="G63" s="102" t="str">
        <f>IF(表示変換!N63="","",表示変換!N63)</f>
        <v/>
      </c>
      <c r="H63" s="116" t="str">
        <f t="shared" si="4"/>
        <v/>
      </c>
      <c r="I63" s="103" t="str">
        <f>IF(表示変換!O63="","",表示変換!O63)</f>
        <v/>
      </c>
      <c r="J63" s="117" t="str">
        <f t="shared" si="5"/>
        <v/>
      </c>
      <c r="K63" s="103" t="str">
        <f>IF(表示変換!P63="","",表示変換!P63)</f>
        <v/>
      </c>
      <c r="L63" s="118" t="str">
        <f t="shared" si="6"/>
        <v/>
      </c>
      <c r="M63" s="104" t="str">
        <f>IF(表示変換!Q63="","",表示変換!Q63)</f>
        <v/>
      </c>
      <c r="N63" s="119" t="str">
        <f t="shared" si="7"/>
        <v/>
      </c>
      <c r="O63" s="104" t="str">
        <f>IF(表示変換!R63="","",表示変換!R63)</f>
        <v/>
      </c>
      <c r="P63" s="117" t="str">
        <f t="shared" si="8"/>
        <v/>
      </c>
      <c r="Q63" s="103" t="str">
        <f>IF(表示変換!S63="","",表示変換!S63)</f>
        <v/>
      </c>
      <c r="R63" s="117" t="str">
        <f t="shared" si="9"/>
        <v/>
      </c>
      <c r="S63" s="104" t="str">
        <f>IF(表示変換!T63="","",表示変換!T63)</f>
        <v/>
      </c>
      <c r="T63" s="117" t="str">
        <f t="shared" si="10"/>
        <v/>
      </c>
      <c r="U63" s="104" t="str">
        <f>IF(表示変換!U63="","",表示変換!U63)</f>
        <v/>
      </c>
      <c r="V63" s="120" t="str">
        <f t="shared" si="11"/>
        <v/>
      </c>
      <c r="W63" s="62" t="str">
        <f t="shared" si="12"/>
        <v/>
      </c>
      <c r="X63" s="221" t="str">
        <f t="shared" si="13"/>
        <v/>
      </c>
      <c r="Z63" s="368">
        <f t="shared" si="36"/>
        <v>58</v>
      </c>
      <c r="AA63" s="362" t="str">
        <f>IF(表示変換!B63="","",表示変換!B63)</f>
        <v/>
      </c>
      <c r="AB63" s="112" t="str">
        <f>IF(表示変換!C63="","",表示変換!C63)</f>
        <v/>
      </c>
      <c r="AC63" s="362" t="str">
        <f>IF(AB63="","",DATEDIF(AB63,入力!$C$3,"Y"))</f>
        <v/>
      </c>
      <c r="AD63" s="362" t="str">
        <f ca="1">IF(表示変換!D63="","",表示変換!D63)</f>
        <v/>
      </c>
      <c r="AE63" s="362" t="str">
        <f>IF(表示変換!E63="","",表示変換!E63)</f>
        <v/>
      </c>
      <c r="AF63" s="362" t="str">
        <f>IF(表示変換!F63="","",表示変換!F63)</f>
        <v/>
      </c>
      <c r="AG63" s="362" t="str">
        <f>IF(表示変換!G63="","",表示変換!G63)</f>
        <v/>
      </c>
      <c r="AH63" s="362" t="str">
        <f>IF(表示変換!H63="","",表示変換!H63)</f>
        <v/>
      </c>
      <c r="AI63" s="79" t="str">
        <f>IF(表示変換!I63="","",表示変換!I63)</f>
        <v/>
      </c>
      <c r="AJ63" s="79" t="str">
        <f>IF(表示変換!J63="","",表示変換!J63)</f>
        <v/>
      </c>
      <c r="AK63" s="84" t="str">
        <f t="shared" si="14"/>
        <v/>
      </c>
      <c r="AL63" s="84" t="str">
        <f>IF(表示変換!L63="","",表示変換!L63)</f>
        <v/>
      </c>
      <c r="AM63" s="138" t="str">
        <f>IF(表示変換!M63="","",表示変換!M63)</f>
        <v/>
      </c>
      <c r="AN63" s="133" t="str">
        <f t="shared" si="15"/>
        <v/>
      </c>
      <c r="AO63" s="133" t="str">
        <f t="shared" si="16"/>
        <v/>
      </c>
      <c r="AP63" s="132" t="str">
        <f t="shared" si="0"/>
        <v/>
      </c>
      <c r="AQ63" s="133" t="str">
        <f t="shared" si="1"/>
        <v/>
      </c>
      <c r="AR63" s="133" t="str">
        <f t="shared" si="2"/>
        <v/>
      </c>
      <c r="AS63" s="133" t="str">
        <f t="shared" si="17"/>
        <v/>
      </c>
      <c r="AU63" s="134">
        <f t="shared" si="38"/>
        <v>58</v>
      </c>
      <c r="AV63" s="84" t="str">
        <f t="shared" si="38"/>
        <v/>
      </c>
      <c r="AW63" s="84" t="str">
        <f t="shared" ca="1" si="38"/>
        <v/>
      </c>
      <c r="AX63" s="128" t="str">
        <f t="shared" si="38"/>
        <v/>
      </c>
      <c r="AY63" s="128" t="str">
        <f t="shared" si="38"/>
        <v/>
      </c>
      <c r="AZ63" s="128" t="str">
        <f t="shared" si="38"/>
        <v/>
      </c>
      <c r="BA63" s="128" t="str">
        <f t="shared" si="18"/>
        <v/>
      </c>
      <c r="BB63" s="55" t="str">
        <f t="shared" si="19"/>
        <v/>
      </c>
      <c r="BC63" s="56" t="str">
        <f t="shared" si="20"/>
        <v/>
      </c>
      <c r="BD63" s="57" t="str">
        <f t="shared" si="21"/>
        <v/>
      </c>
      <c r="BE63" s="56" t="str">
        <f t="shared" si="22"/>
        <v/>
      </c>
      <c r="BF63" s="57" t="str">
        <f t="shared" si="23"/>
        <v/>
      </c>
      <c r="BG63" s="59" t="str">
        <f t="shared" si="24"/>
        <v/>
      </c>
      <c r="BH63" s="58" t="str">
        <f t="shared" si="25"/>
        <v/>
      </c>
      <c r="BI63" s="60" t="str">
        <f t="shared" si="26"/>
        <v/>
      </c>
      <c r="BJ63" s="58" t="str">
        <f t="shared" si="27"/>
        <v/>
      </c>
      <c r="BK63" s="56" t="str">
        <f t="shared" si="28"/>
        <v/>
      </c>
      <c r="BL63" s="57" t="str">
        <f t="shared" si="29"/>
        <v/>
      </c>
      <c r="BM63" s="56" t="str">
        <f t="shared" si="30"/>
        <v/>
      </c>
      <c r="BN63" s="58" t="str">
        <f t="shared" si="31"/>
        <v/>
      </c>
      <c r="BO63" s="56" t="str">
        <f t="shared" si="32"/>
        <v/>
      </c>
      <c r="BP63" s="58" t="str">
        <f t="shared" si="33"/>
        <v/>
      </c>
      <c r="BQ63" s="61" t="str">
        <f t="shared" si="34"/>
        <v/>
      </c>
      <c r="BR63" s="63" t="str">
        <f t="shared" si="35"/>
        <v/>
      </c>
    </row>
    <row r="64" spans="1:70">
      <c r="A64" s="54">
        <f>IF(表示変換!A64="","",表示変換!A64)</f>
        <v>59</v>
      </c>
      <c r="B64" s="362" t="str">
        <f>IF(表示変換!B64="","",表示変換!B64)</f>
        <v/>
      </c>
      <c r="C64" s="362" t="str">
        <f ca="1">IF(表示変換!D64="","",表示変換!D64)</f>
        <v/>
      </c>
      <c r="D64" s="362" t="str">
        <f>IF(表示変換!F64="","",表示変換!F64)</f>
        <v/>
      </c>
      <c r="E64" s="79" t="str">
        <f>IF(表示変換!I64="","",表示変換!I64)</f>
        <v/>
      </c>
      <c r="F64" s="80" t="str">
        <f>IF(表示変換!J64="","",表示変換!J64)</f>
        <v/>
      </c>
      <c r="G64" s="102" t="str">
        <f>IF(表示変換!N64="","",表示変換!N64)</f>
        <v/>
      </c>
      <c r="H64" s="116" t="str">
        <f t="shared" si="4"/>
        <v/>
      </c>
      <c r="I64" s="103" t="str">
        <f>IF(表示変換!O64="","",表示変換!O64)</f>
        <v/>
      </c>
      <c r="J64" s="117" t="str">
        <f t="shared" si="5"/>
        <v/>
      </c>
      <c r="K64" s="103" t="str">
        <f>IF(表示変換!P64="","",表示変換!P64)</f>
        <v/>
      </c>
      <c r="L64" s="118" t="str">
        <f t="shared" si="6"/>
        <v/>
      </c>
      <c r="M64" s="104" t="str">
        <f>IF(表示変換!Q64="","",表示変換!Q64)</f>
        <v/>
      </c>
      <c r="N64" s="119" t="str">
        <f t="shared" si="7"/>
        <v/>
      </c>
      <c r="O64" s="104" t="str">
        <f>IF(表示変換!R64="","",表示変換!R64)</f>
        <v/>
      </c>
      <c r="P64" s="117" t="str">
        <f t="shared" si="8"/>
        <v/>
      </c>
      <c r="Q64" s="103" t="str">
        <f>IF(表示変換!S64="","",表示変換!S64)</f>
        <v/>
      </c>
      <c r="R64" s="117" t="str">
        <f t="shared" si="9"/>
        <v/>
      </c>
      <c r="S64" s="104" t="str">
        <f>IF(表示変換!T64="","",表示変換!T64)</f>
        <v/>
      </c>
      <c r="T64" s="117" t="str">
        <f t="shared" si="10"/>
        <v/>
      </c>
      <c r="U64" s="104" t="str">
        <f>IF(表示変換!U64="","",表示変換!U64)</f>
        <v/>
      </c>
      <c r="V64" s="120" t="str">
        <f t="shared" si="11"/>
        <v/>
      </c>
      <c r="W64" s="62" t="str">
        <f t="shared" si="12"/>
        <v/>
      </c>
      <c r="X64" s="221" t="str">
        <f t="shared" si="13"/>
        <v/>
      </c>
      <c r="Z64" s="368">
        <f t="shared" si="36"/>
        <v>59</v>
      </c>
      <c r="AA64" s="362" t="str">
        <f>IF(表示変換!B64="","",表示変換!B64)</f>
        <v/>
      </c>
      <c r="AB64" s="112" t="str">
        <f>IF(表示変換!C64="","",表示変換!C64)</f>
        <v/>
      </c>
      <c r="AC64" s="362" t="str">
        <f>IF(AB64="","",DATEDIF(AB64,入力!$C$3,"Y"))</f>
        <v/>
      </c>
      <c r="AD64" s="362" t="str">
        <f ca="1">IF(表示変換!D64="","",表示変換!D64)</f>
        <v/>
      </c>
      <c r="AE64" s="362" t="str">
        <f>IF(表示変換!E64="","",表示変換!E64)</f>
        <v/>
      </c>
      <c r="AF64" s="362" t="str">
        <f>IF(表示変換!F64="","",表示変換!F64)</f>
        <v/>
      </c>
      <c r="AG64" s="362" t="str">
        <f>IF(表示変換!G64="","",表示変換!G64)</f>
        <v/>
      </c>
      <c r="AH64" s="362" t="str">
        <f>IF(表示変換!H64="","",表示変換!H64)</f>
        <v/>
      </c>
      <c r="AI64" s="79" t="str">
        <f>IF(表示変換!I64="","",表示変換!I64)</f>
        <v/>
      </c>
      <c r="AJ64" s="79" t="str">
        <f>IF(表示変換!J64="","",表示変換!J64)</f>
        <v/>
      </c>
      <c r="AK64" s="84" t="str">
        <f t="shared" si="14"/>
        <v/>
      </c>
      <c r="AL64" s="84" t="str">
        <f>IF(表示変換!L64="","",表示変換!L64)</f>
        <v/>
      </c>
      <c r="AM64" s="138" t="str">
        <f>IF(表示変換!M64="","",表示変換!M64)</f>
        <v/>
      </c>
      <c r="AN64" s="133" t="str">
        <f t="shared" si="15"/>
        <v/>
      </c>
      <c r="AO64" s="133" t="str">
        <f t="shared" si="16"/>
        <v/>
      </c>
      <c r="AP64" s="132" t="str">
        <f t="shared" si="0"/>
        <v/>
      </c>
      <c r="AQ64" s="133" t="str">
        <f t="shared" si="1"/>
        <v/>
      </c>
      <c r="AR64" s="133" t="str">
        <f t="shared" si="2"/>
        <v/>
      </c>
      <c r="AS64" s="133" t="str">
        <f t="shared" si="17"/>
        <v/>
      </c>
      <c r="AU64" s="134">
        <f t="shared" si="38"/>
        <v>59</v>
      </c>
      <c r="AV64" s="84" t="str">
        <f t="shared" si="38"/>
        <v/>
      </c>
      <c r="AW64" s="84" t="str">
        <f t="shared" ca="1" si="38"/>
        <v/>
      </c>
      <c r="AX64" s="128" t="str">
        <f t="shared" si="38"/>
        <v/>
      </c>
      <c r="AY64" s="128" t="str">
        <f t="shared" si="38"/>
        <v/>
      </c>
      <c r="AZ64" s="128" t="str">
        <f t="shared" si="38"/>
        <v/>
      </c>
      <c r="BA64" s="128" t="str">
        <f t="shared" si="18"/>
        <v/>
      </c>
      <c r="BB64" s="55" t="str">
        <f t="shared" si="19"/>
        <v/>
      </c>
      <c r="BC64" s="56" t="str">
        <f t="shared" si="20"/>
        <v/>
      </c>
      <c r="BD64" s="57" t="str">
        <f t="shared" si="21"/>
        <v/>
      </c>
      <c r="BE64" s="56" t="str">
        <f t="shared" si="22"/>
        <v/>
      </c>
      <c r="BF64" s="57" t="str">
        <f t="shared" si="23"/>
        <v/>
      </c>
      <c r="BG64" s="59" t="str">
        <f t="shared" si="24"/>
        <v/>
      </c>
      <c r="BH64" s="58" t="str">
        <f t="shared" si="25"/>
        <v/>
      </c>
      <c r="BI64" s="60" t="str">
        <f t="shared" si="26"/>
        <v/>
      </c>
      <c r="BJ64" s="58" t="str">
        <f t="shared" si="27"/>
        <v/>
      </c>
      <c r="BK64" s="56" t="str">
        <f t="shared" si="28"/>
        <v/>
      </c>
      <c r="BL64" s="57" t="str">
        <f t="shared" si="29"/>
        <v/>
      </c>
      <c r="BM64" s="56" t="str">
        <f t="shared" si="30"/>
        <v/>
      </c>
      <c r="BN64" s="58" t="str">
        <f t="shared" si="31"/>
        <v/>
      </c>
      <c r="BO64" s="56" t="str">
        <f t="shared" si="32"/>
        <v/>
      </c>
      <c r="BP64" s="58" t="str">
        <f t="shared" si="33"/>
        <v/>
      </c>
      <c r="BQ64" s="61" t="str">
        <f t="shared" si="34"/>
        <v/>
      </c>
      <c r="BR64" s="63" t="str">
        <f t="shared" si="35"/>
        <v/>
      </c>
    </row>
    <row r="65" spans="1:70" ht="14.25" thickBot="1">
      <c r="A65" s="367">
        <f>IF(表示変換!A65="","",表示変換!A65)</f>
        <v>60</v>
      </c>
      <c r="B65" s="364" t="str">
        <f>IF(表示変換!B65="","",表示変換!B65)</f>
        <v/>
      </c>
      <c r="C65" s="364" t="str">
        <f ca="1">IF(表示変換!D65="","",表示変換!D65)</f>
        <v/>
      </c>
      <c r="D65" s="364" t="str">
        <f>IF(表示変換!F65="","",表示変換!F65)</f>
        <v/>
      </c>
      <c r="E65" s="82" t="str">
        <f>IF(表示変換!I65="","",表示変換!I65)</f>
        <v/>
      </c>
      <c r="F65" s="83" t="str">
        <f>IF(表示変換!J65="","",表示変換!J65)</f>
        <v/>
      </c>
      <c r="G65" s="121" t="str">
        <f>IF(表示変換!N65="","",表示変換!N65)</f>
        <v/>
      </c>
      <c r="H65" s="277" t="str">
        <f t="shared" si="4"/>
        <v/>
      </c>
      <c r="I65" s="123" t="str">
        <f>IF(表示変換!O65="","",表示変換!O65)</f>
        <v/>
      </c>
      <c r="J65" s="122" t="str">
        <f t="shared" si="5"/>
        <v/>
      </c>
      <c r="K65" s="123" t="str">
        <f>IF(表示変換!P65="","",表示変換!P65)</f>
        <v/>
      </c>
      <c r="L65" s="344" t="str">
        <f t="shared" si="6"/>
        <v/>
      </c>
      <c r="M65" s="124" t="str">
        <f>IF(表示変換!Q65="","",表示変換!Q65)</f>
        <v/>
      </c>
      <c r="N65" s="125" t="str">
        <f t="shared" si="7"/>
        <v/>
      </c>
      <c r="O65" s="124" t="str">
        <f>IF(表示変換!R65="","",表示変換!R65)</f>
        <v/>
      </c>
      <c r="P65" s="122" t="str">
        <f t="shared" si="8"/>
        <v/>
      </c>
      <c r="Q65" s="123" t="str">
        <f>IF(表示変換!S65="","",表示変換!S65)</f>
        <v/>
      </c>
      <c r="R65" s="122" t="str">
        <f t="shared" si="9"/>
        <v/>
      </c>
      <c r="S65" s="124" t="str">
        <f>IF(表示変換!T65="","",表示変換!T65)</f>
        <v/>
      </c>
      <c r="T65" s="122" t="str">
        <f t="shared" si="10"/>
        <v/>
      </c>
      <c r="U65" s="124" t="str">
        <f>IF(表示変換!U65="","",表示変換!U65)</f>
        <v/>
      </c>
      <c r="V65" s="426" t="str">
        <f t="shared" si="11"/>
        <v/>
      </c>
      <c r="W65" s="89" t="str">
        <f t="shared" si="12"/>
        <v/>
      </c>
      <c r="X65" s="222" t="str">
        <f t="shared" si="13"/>
        <v/>
      </c>
      <c r="Z65" s="368">
        <f t="shared" si="36"/>
        <v>60</v>
      </c>
      <c r="AA65" s="362" t="str">
        <f>IF(表示変換!B65="","",表示変換!B65)</f>
        <v/>
      </c>
      <c r="AB65" s="112" t="str">
        <f>IF(表示変換!C65="","",表示変換!C65)</f>
        <v/>
      </c>
      <c r="AC65" s="362" t="str">
        <f>IF(AB65="","",DATEDIF(AB65,入力!$C$3,"Y"))</f>
        <v/>
      </c>
      <c r="AD65" s="362" t="str">
        <f ca="1">IF(表示変換!D65="","",表示変換!D65)</f>
        <v/>
      </c>
      <c r="AE65" s="362" t="str">
        <f>IF(表示変換!E65="","",表示変換!E65)</f>
        <v/>
      </c>
      <c r="AF65" s="362" t="str">
        <f>IF(表示変換!F65="","",表示変換!F65)</f>
        <v/>
      </c>
      <c r="AG65" s="362" t="str">
        <f>IF(表示変換!G65="","",表示変換!G65)</f>
        <v/>
      </c>
      <c r="AH65" s="362" t="str">
        <f>IF(表示変換!H65="","",表示変換!H65)</f>
        <v/>
      </c>
      <c r="AI65" s="79" t="str">
        <f>IF(表示変換!I65="","",表示変換!I65)</f>
        <v/>
      </c>
      <c r="AJ65" s="79" t="str">
        <f>IF(表示変換!J65="","",表示変換!J65)</f>
        <v/>
      </c>
      <c r="AK65" s="84" t="str">
        <f t="shared" si="14"/>
        <v/>
      </c>
      <c r="AL65" s="84" t="str">
        <f>IF(表示変換!L65="","",表示変換!L65)</f>
        <v/>
      </c>
      <c r="AM65" s="138" t="str">
        <f>IF(表示変換!M65="","",表示変換!M65)</f>
        <v/>
      </c>
      <c r="AN65" s="133" t="str">
        <f t="shared" si="15"/>
        <v/>
      </c>
      <c r="AO65" s="133" t="str">
        <f t="shared" si="16"/>
        <v/>
      </c>
      <c r="AP65" s="132" t="str">
        <f t="shared" si="0"/>
        <v/>
      </c>
      <c r="AQ65" s="133" t="str">
        <f t="shared" si="1"/>
        <v/>
      </c>
      <c r="AR65" s="133" t="str">
        <f t="shared" si="2"/>
        <v/>
      </c>
      <c r="AS65" s="133" t="str">
        <f t="shared" si="17"/>
        <v/>
      </c>
      <c r="AU65" s="134">
        <f t="shared" ref="AU65:AZ65" si="39">IF(ISBLANK(A65),"",A65)</f>
        <v>60</v>
      </c>
      <c r="AV65" s="84" t="str">
        <f t="shared" si="39"/>
        <v/>
      </c>
      <c r="AW65" s="84" t="str">
        <f t="shared" ca="1" si="39"/>
        <v/>
      </c>
      <c r="AX65" s="128" t="str">
        <f t="shared" si="39"/>
        <v/>
      </c>
      <c r="AY65" s="128" t="str">
        <f t="shared" si="39"/>
        <v/>
      </c>
      <c r="AZ65" s="128" t="str">
        <f t="shared" si="39"/>
        <v/>
      </c>
      <c r="BA65" s="128" t="str">
        <f t="shared" si="18"/>
        <v/>
      </c>
      <c r="BB65" s="55" t="str">
        <f>IF(ISBLANK(G65),"",G65)</f>
        <v/>
      </c>
      <c r="BC65" s="56" t="str">
        <f t="shared" si="20"/>
        <v/>
      </c>
      <c r="BD65" s="85" t="str">
        <f>IF(ISBLANK(I65),"",I65)</f>
        <v/>
      </c>
      <c r="BE65" s="56" t="str">
        <f t="shared" si="22"/>
        <v/>
      </c>
      <c r="BF65" s="85" t="str">
        <f>IF(ISBLANK(K65),"",K65)</f>
        <v/>
      </c>
      <c r="BG65" s="59" t="str">
        <f t="shared" si="24"/>
        <v/>
      </c>
      <c r="BH65" s="86" t="str">
        <f>IF(ISBLANK(M65),"",M65)</f>
        <v/>
      </c>
      <c r="BI65" s="60" t="str">
        <f t="shared" si="26"/>
        <v/>
      </c>
      <c r="BJ65" s="86" t="str">
        <f>IF(ISBLANK(O65),"",O65)</f>
        <v/>
      </c>
      <c r="BK65" s="56" t="str">
        <f t="shared" si="28"/>
        <v/>
      </c>
      <c r="BL65" s="85" t="str">
        <f>IF(ISBLANK(Q65),"",Q65)</f>
        <v/>
      </c>
      <c r="BM65" s="56" t="str">
        <f t="shared" si="30"/>
        <v/>
      </c>
      <c r="BN65" s="86" t="str">
        <f>IF(ISBLANK(S65),"",S65)</f>
        <v/>
      </c>
      <c r="BO65" s="56" t="str">
        <f t="shared" si="32"/>
        <v/>
      </c>
      <c r="BP65" s="87" t="str">
        <f>IF(ISBLANK(U65),"",U65)</f>
        <v/>
      </c>
      <c r="BQ65" s="61" t="str">
        <f t="shared" si="34"/>
        <v/>
      </c>
      <c r="BR65" s="63" t="str">
        <f>X65</f>
        <v/>
      </c>
    </row>
    <row r="66" spans="1:70" ht="14.25" thickTop="1">
      <c r="A66" s="660" t="s">
        <v>41</v>
      </c>
      <c r="B66" s="661"/>
      <c r="C66" s="661"/>
      <c r="D66" s="661"/>
      <c r="E66" s="661"/>
      <c r="F66" s="662"/>
      <c r="G66" s="424" t="str">
        <f t="shared" ref="G66:T66" si="40">IF(COUNTBLANK(G6:G65)=60,"",AVERAGE(G6:G65))</f>
        <v/>
      </c>
      <c r="H66" s="415" t="str">
        <f t="shared" si="40"/>
        <v/>
      </c>
      <c r="I66" s="424" t="str">
        <f t="shared" si="40"/>
        <v/>
      </c>
      <c r="J66" s="415" t="str">
        <f t="shared" si="40"/>
        <v/>
      </c>
      <c r="K66" s="424" t="str">
        <f t="shared" si="40"/>
        <v/>
      </c>
      <c r="L66" s="415" t="str">
        <f t="shared" si="40"/>
        <v/>
      </c>
      <c r="M66" s="424" t="str">
        <f t="shared" si="40"/>
        <v/>
      </c>
      <c r="N66" s="415" t="str">
        <f t="shared" si="40"/>
        <v/>
      </c>
      <c r="O66" s="424" t="str">
        <f t="shared" si="40"/>
        <v/>
      </c>
      <c r="P66" s="415" t="str">
        <f t="shared" si="40"/>
        <v/>
      </c>
      <c r="Q66" s="424" t="str">
        <f t="shared" si="40"/>
        <v/>
      </c>
      <c r="R66" s="415" t="str">
        <f t="shared" si="40"/>
        <v/>
      </c>
      <c r="S66" s="424" t="str">
        <f t="shared" si="40"/>
        <v/>
      </c>
      <c r="T66" s="415" t="str">
        <f t="shared" si="40"/>
        <v/>
      </c>
      <c r="U66" s="424" t="str">
        <f>IF(COUNTBLANK(U6:U65)=60,"",AVERAGE(U6:U65))</f>
        <v/>
      </c>
      <c r="V66" s="415" t="str">
        <f>IF(COUNTBLANK(V6:V65)=60,"",AVERAGE(V6:V65))</f>
        <v/>
      </c>
      <c r="W66" s="701" t="str">
        <f>IF(COUNTBLANK(W6:W65)=60,"",AVERAGE(W6:W65))</f>
        <v/>
      </c>
      <c r="X66" s="702"/>
    </row>
    <row r="67" spans="1:70">
      <c r="A67" s="655" t="s">
        <v>42</v>
      </c>
      <c r="B67" s="656"/>
      <c r="C67" s="656"/>
      <c r="D67" s="656"/>
      <c r="E67" s="656"/>
      <c r="F67" s="657"/>
      <c r="G67" s="102" t="str">
        <f t="shared" ref="G67:T67" si="41">IF(COUNTBLANK(G6:G65)=60,"",STDEV(G6:G65))</f>
        <v/>
      </c>
      <c r="H67" s="257" t="str">
        <f t="shared" si="41"/>
        <v/>
      </c>
      <c r="I67" s="102" t="str">
        <f t="shared" si="41"/>
        <v/>
      </c>
      <c r="J67" s="210" t="str">
        <f t="shared" si="41"/>
        <v/>
      </c>
      <c r="K67" s="102" t="str">
        <f t="shared" si="41"/>
        <v/>
      </c>
      <c r="L67" s="210" t="str">
        <f t="shared" si="41"/>
        <v/>
      </c>
      <c r="M67" s="102" t="str">
        <f t="shared" si="41"/>
        <v/>
      </c>
      <c r="N67" s="210" t="str">
        <f t="shared" si="41"/>
        <v/>
      </c>
      <c r="O67" s="102" t="str">
        <f t="shared" si="41"/>
        <v/>
      </c>
      <c r="P67" s="210" t="str">
        <f t="shared" si="41"/>
        <v/>
      </c>
      <c r="Q67" s="102" t="str">
        <f t="shared" si="41"/>
        <v/>
      </c>
      <c r="R67" s="210" t="str">
        <f t="shared" si="41"/>
        <v/>
      </c>
      <c r="S67" s="102" t="str">
        <f t="shared" si="41"/>
        <v/>
      </c>
      <c r="T67" s="210" t="str">
        <f t="shared" si="41"/>
        <v/>
      </c>
      <c r="U67" s="102" t="str">
        <f>IF(COUNTBLANK(U6:U65)=60,"",STDEV(U6:U65))</f>
        <v/>
      </c>
      <c r="V67" s="210" t="str">
        <f>IF(COUNTBLANK(V6:V65)=60,"",STDEV(V6:V65))</f>
        <v/>
      </c>
      <c r="W67" s="652" t="str">
        <f>IF(COUNTBLANK(W6:W65)=60,"",STDEV(W6:W65))</f>
        <v/>
      </c>
      <c r="X67" s="653"/>
    </row>
    <row r="68" spans="1:70">
      <c r="A68" s="654" t="s">
        <v>56</v>
      </c>
      <c r="B68" s="654"/>
      <c r="C68" s="654"/>
      <c r="D68" s="654"/>
      <c r="E68" s="654"/>
      <c r="F68" s="654"/>
      <c r="G68" s="416" t="str">
        <f>IF(COUNTBLANK(G6:G65)=60,"",MIN(G6:G65))</f>
        <v/>
      </c>
      <c r="H68" s="423" t="str">
        <f>IF(COUNTBLANK(H6:H65)=60,"",MAX(H6:H65))</f>
        <v/>
      </c>
      <c r="I68" s="416" t="str">
        <f>IF(COUNTBLANK(I6:I65)=60,"",MIN(I6:I65))</f>
        <v/>
      </c>
      <c r="J68" s="423" t="str">
        <f>IF(COUNTBLANK(J6:J65)=60,"",MAX(J6:J65))</f>
        <v/>
      </c>
      <c r="K68" s="416" t="str">
        <f t="shared" ref="K68:T68" si="42">IF(COUNTBLANK(K6:K65)=60,"",MAX(K6:K65))</f>
        <v/>
      </c>
      <c r="L68" s="423" t="str">
        <f t="shared" si="42"/>
        <v/>
      </c>
      <c r="M68" s="417" t="str">
        <f t="shared" si="42"/>
        <v/>
      </c>
      <c r="N68" s="423" t="str">
        <f t="shared" si="42"/>
        <v/>
      </c>
      <c r="O68" s="417" t="str">
        <f t="shared" si="42"/>
        <v/>
      </c>
      <c r="P68" s="423" t="str">
        <f t="shared" si="42"/>
        <v/>
      </c>
      <c r="Q68" s="416" t="str">
        <f t="shared" si="42"/>
        <v/>
      </c>
      <c r="R68" s="423" t="str">
        <f t="shared" si="42"/>
        <v/>
      </c>
      <c r="S68" s="417" t="str">
        <f t="shared" si="42"/>
        <v/>
      </c>
      <c r="T68" s="423" t="str">
        <f t="shared" si="42"/>
        <v/>
      </c>
      <c r="U68" s="417" t="str">
        <f>IF(COUNTBLANK(U6:U65)=60,"",MAX(U6:U65))</f>
        <v/>
      </c>
      <c r="V68" s="423" t="str">
        <f>IF(COUNTBLANK(V6:V65)=60,"",MAX(V6:V65))</f>
        <v/>
      </c>
      <c r="W68" s="658" t="str">
        <f>IF(COUNTBLANK(W6:W65)=60,"",MAX(W6:W65))</f>
        <v/>
      </c>
      <c r="X68" s="659"/>
    </row>
    <row r="69" spans="1:70">
      <c r="A69" s="654" t="s">
        <v>57</v>
      </c>
      <c r="B69" s="654"/>
      <c r="C69" s="654"/>
      <c r="D69" s="654"/>
      <c r="E69" s="654"/>
      <c r="F69" s="654"/>
      <c r="G69" s="416" t="str">
        <f>IF(COUNTBLANK(G6:G65)=60,"",MAX(G6:G65))</f>
        <v/>
      </c>
      <c r="H69" s="423" t="str">
        <f>IF(COUNTBLANK(H6:H65)=60,"",MIN(H6:H65))</f>
        <v/>
      </c>
      <c r="I69" s="416" t="str">
        <f>IF(COUNTBLANK(I6:I65)=60,"",MAX(I6:I65))</f>
        <v/>
      </c>
      <c r="J69" s="423" t="str">
        <f>IF(COUNTBLANK(J6:J65)=60,"",MIN(J6:J65))</f>
        <v/>
      </c>
      <c r="K69" s="416" t="str">
        <f t="shared" ref="K69:T69" si="43">IF(COUNTBLANK(K6:K65)=60,"",MIN(K6:K65))</f>
        <v/>
      </c>
      <c r="L69" s="423" t="str">
        <f t="shared" si="43"/>
        <v/>
      </c>
      <c r="M69" s="417" t="str">
        <f t="shared" si="43"/>
        <v/>
      </c>
      <c r="N69" s="423" t="str">
        <f t="shared" si="43"/>
        <v/>
      </c>
      <c r="O69" s="417" t="str">
        <f t="shared" si="43"/>
        <v/>
      </c>
      <c r="P69" s="423" t="str">
        <f t="shared" si="43"/>
        <v/>
      </c>
      <c r="Q69" s="416" t="str">
        <f t="shared" si="43"/>
        <v/>
      </c>
      <c r="R69" s="423" t="str">
        <f t="shared" si="43"/>
        <v/>
      </c>
      <c r="S69" s="417" t="str">
        <f t="shared" si="43"/>
        <v/>
      </c>
      <c r="T69" s="423" t="str">
        <f t="shared" si="43"/>
        <v/>
      </c>
      <c r="U69" s="417" t="str">
        <f>IF(COUNTBLANK(U6:U65)=60,"",MIN(U6:U65))</f>
        <v/>
      </c>
      <c r="V69" s="423" t="str">
        <f>IF(COUNTBLANK(V6:V65)=60,"",MIN(V6:V65))</f>
        <v/>
      </c>
      <c r="W69" s="658" t="str">
        <f>IF(COUNTBLANK(W6:W65)=60,"",MIN(W6:W65))</f>
        <v/>
      </c>
      <c r="X69" s="659"/>
    </row>
    <row r="70" spans="1:70">
      <c r="A70" s="654" t="s">
        <v>58</v>
      </c>
      <c r="B70" s="654"/>
      <c r="C70" s="654"/>
      <c r="D70" s="654"/>
      <c r="E70" s="654"/>
      <c r="F70" s="654"/>
      <c r="G70" s="416" t="str">
        <f t="shared" ref="G70:T70" si="44">IF(COUNTBLANK(G6:G65)=60,"",MEDIAN(G6:G65))</f>
        <v/>
      </c>
      <c r="H70" s="423" t="str">
        <f t="shared" si="44"/>
        <v/>
      </c>
      <c r="I70" s="416" t="str">
        <f t="shared" si="44"/>
        <v/>
      </c>
      <c r="J70" s="423" t="str">
        <f t="shared" si="44"/>
        <v/>
      </c>
      <c r="K70" s="416" t="str">
        <f t="shared" si="44"/>
        <v/>
      </c>
      <c r="L70" s="423" t="str">
        <f t="shared" si="44"/>
        <v/>
      </c>
      <c r="M70" s="417" t="str">
        <f t="shared" si="44"/>
        <v/>
      </c>
      <c r="N70" s="423" t="str">
        <f t="shared" si="44"/>
        <v/>
      </c>
      <c r="O70" s="417" t="str">
        <f t="shared" si="44"/>
        <v/>
      </c>
      <c r="P70" s="423" t="str">
        <f t="shared" si="44"/>
        <v/>
      </c>
      <c r="Q70" s="416" t="str">
        <f t="shared" si="44"/>
        <v/>
      </c>
      <c r="R70" s="423" t="str">
        <f t="shared" si="44"/>
        <v/>
      </c>
      <c r="S70" s="417" t="str">
        <f t="shared" si="44"/>
        <v/>
      </c>
      <c r="T70" s="423" t="str">
        <f t="shared" si="44"/>
        <v/>
      </c>
      <c r="U70" s="417" t="str">
        <f>IF(COUNTBLANK(U6:U65)=60,"",MEDIAN(U6:U65))</f>
        <v/>
      </c>
      <c r="V70" s="423" t="str">
        <f>IF(COUNTBLANK(V6:V65)=60,"",MEDIAN(V6:V65))</f>
        <v/>
      </c>
      <c r="W70" s="658" t="str">
        <f>IF(COUNTBLANK(W6:W65)=60,"",MEDIAN(W6:W65))</f>
        <v/>
      </c>
      <c r="X70" s="659"/>
    </row>
    <row r="71" spans="1:70">
      <c r="S71" s="65"/>
    </row>
    <row r="72" spans="1:70">
      <c r="B72" s="65"/>
    </row>
    <row r="73" spans="1:70">
      <c r="B73" s="65"/>
      <c r="AD73" s="65"/>
      <c r="AE73" s="65"/>
    </row>
    <row r="76" spans="1:70">
      <c r="AI76" s="65"/>
    </row>
    <row r="77" spans="1:70">
      <c r="AN77" s="65"/>
    </row>
  </sheetData>
  <sheetProtection password="AC76" sheet="1" objects="1" scenarios="1"/>
  <mergeCells count="60">
    <mergeCell ref="A1:X1"/>
    <mergeCell ref="Z1:AS1"/>
    <mergeCell ref="AU1:BR1"/>
    <mergeCell ref="A2:X2"/>
    <mergeCell ref="Z2:AS2"/>
    <mergeCell ref="AU2:BR2"/>
    <mergeCell ref="Q3:R3"/>
    <mergeCell ref="A3:A5"/>
    <mergeCell ref="B3:B5"/>
    <mergeCell ref="C3:C5"/>
    <mergeCell ref="D3:D5"/>
    <mergeCell ref="E3:E5"/>
    <mergeCell ref="F3:F5"/>
    <mergeCell ref="G3:H3"/>
    <mergeCell ref="I3:J3"/>
    <mergeCell ref="K3:L3"/>
    <mergeCell ref="M3:N3"/>
    <mergeCell ref="O3:P3"/>
    <mergeCell ref="AI3:AI5"/>
    <mergeCell ref="S3:T3"/>
    <mergeCell ref="U3:V3"/>
    <mergeCell ref="Z3:Z5"/>
    <mergeCell ref="AA3:AA5"/>
    <mergeCell ref="AB3:AB5"/>
    <mergeCell ref="AC3:AC5"/>
    <mergeCell ref="AD3:AD5"/>
    <mergeCell ref="AE3:AE5"/>
    <mergeCell ref="AF3:AF5"/>
    <mergeCell ref="AG3:AG5"/>
    <mergeCell ref="AH3:AH5"/>
    <mergeCell ref="AZ3:AZ5"/>
    <mergeCell ref="BA3:BA5"/>
    <mergeCell ref="AJ3:AJ5"/>
    <mergeCell ref="AK3:AK5"/>
    <mergeCell ref="AL3:AL5"/>
    <mergeCell ref="AM3:AM5"/>
    <mergeCell ref="AP3:AS3"/>
    <mergeCell ref="AU3:AU5"/>
    <mergeCell ref="BN3:BO3"/>
    <mergeCell ref="BP3:BQ3"/>
    <mergeCell ref="A66:F66"/>
    <mergeCell ref="W66:X66"/>
    <mergeCell ref="A67:F67"/>
    <mergeCell ref="W67:X67"/>
    <mergeCell ref="BB3:BC3"/>
    <mergeCell ref="BD3:BE3"/>
    <mergeCell ref="BF3:BG3"/>
    <mergeCell ref="BH3:BI3"/>
    <mergeCell ref="BJ3:BK3"/>
    <mergeCell ref="BL3:BM3"/>
    <mergeCell ref="AV3:AV5"/>
    <mergeCell ref="AW3:AW5"/>
    <mergeCell ref="AX3:AX5"/>
    <mergeCell ref="AY3:AY5"/>
    <mergeCell ref="A68:F68"/>
    <mergeCell ref="W68:X68"/>
    <mergeCell ref="A69:F69"/>
    <mergeCell ref="W69:X69"/>
    <mergeCell ref="A70:F70"/>
    <mergeCell ref="W70:X70"/>
  </mergeCells>
  <phoneticPr fontId="38"/>
  <pageMargins left="0.70866141732283472" right="0.70866141732283472" top="0.74803149606299213" bottom="0.74803149606299213" header="0.31496062992125984" footer="0.31496062992125984"/>
  <pageSetup paperSize="9" orientation="landscape" horizontalDpi="1200" verticalDpi="1200"/>
  <ignoredErrors>
    <ignoredError sqref="H68:H69" formula="1"/>
  </ignoredErrors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>
  <sheetPr codeName="Sheet8"/>
  <dimension ref="A1:AG2459"/>
  <sheetViews>
    <sheetView zoomScale="70" zoomScaleNormal="70" workbookViewId="0">
      <selection sqref="A1:U1"/>
    </sheetView>
  </sheetViews>
  <sheetFormatPr defaultColWidth="8.875" defaultRowHeight="13.5"/>
  <cols>
    <col min="1" max="1" width="11.625" customWidth="1"/>
    <col min="2" max="2" width="5.625" customWidth="1"/>
    <col min="3" max="3" width="11.125" customWidth="1"/>
    <col min="4" max="21" width="6.125" customWidth="1"/>
    <col min="22" max="22" width="1.625" customWidth="1"/>
    <col min="23" max="23" width="8.625" customWidth="1"/>
    <col min="24" max="31" width="5.625" customWidth="1"/>
  </cols>
  <sheetData>
    <row r="1" spans="1:32" ht="30" customHeight="1">
      <c r="A1" s="671" t="str">
        <f>IF(表示変換!A1="","",表示変換!A1)&amp;"　"&amp;"レーダーチャート"</f>
        <v>●●チームバレーボール体力指数　レーダーチャート</v>
      </c>
      <c r="B1" s="671"/>
      <c r="C1" s="671"/>
      <c r="D1" s="671"/>
      <c r="E1" s="671"/>
      <c r="F1" s="671"/>
      <c r="G1" s="671"/>
      <c r="H1" s="671"/>
      <c r="I1" s="671"/>
      <c r="J1" s="671"/>
      <c r="K1" s="671"/>
      <c r="L1" s="671"/>
      <c r="M1" s="671"/>
      <c r="N1" s="671"/>
      <c r="O1" s="671"/>
      <c r="P1" s="671"/>
      <c r="Q1" s="671"/>
      <c r="R1" s="671"/>
      <c r="S1" s="671"/>
      <c r="T1" s="671"/>
      <c r="U1" s="671"/>
      <c r="X1" s="25"/>
      <c r="Y1" s="25"/>
      <c r="Z1" s="25"/>
      <c r="AA1" s="25"/>
      <c r="AB1" s="25"/>
      <c r="AC1" s="25"/>
      <c r="AD1" s="25"/>
      <c r="AE1" s="25"/>
      <c r="AF1" s="25"/>
    </row>
    <row r="2" spans="1:32" ht="22.5" customHeight="1">
      <c r="A2" s="369" t="s">
        <v>10</v>
      </c>
      <c r="B2" s="672" t="str">
        <f>IF(表示変換!B6="","",表示変換!B6)</f>
        <v/>
      </c>
      <c r="C2" s="672"/>
      <c r="D2" s="9"/>
      <c r="E2" s="369" t="s">
        <v>11</v>
      </c>
      <c r="F2" s="673" t="str">
        <f>IF(表示変換!I6="","",表示変換!I6)</f>
        <v/>
      </c>
      <c r="G2" s="673"/>
      <c r="H2" s="370" t="s">
        <v>12</v>
      </c>
      <c r="I2" s="14"/>
      <c r="J2" s="370" t="s">
        <v>13</v>
      </c>
      <c r="K2" s="673" t="str">
        <f>IF(表示変換!J6="","",表示変換!J6)</f>
        <v/>
      </c>
      <c r="L2" s="673"/>
      <c r="M2" s="369" t="s">
        <v>14</v>
      </c>
      <c r="N2" s="6"/>
      <c r="O2" s="672" t="s">
        <v>15</v>
      </c>
      <c r="P2" s="672"/>
      <c r="Q2" s="672" t="str">
        <f>IF(表示変換!H6="","",表示変換!H6)</f>
        <v/>
      </c>
      <c r="R2" s="672"/>
      <c r="S2" s="674" t="str">
        <f>IF(入力!$C$4="","",入力!$C$4)</f>
        <v>2016.01.01</v>
      </c>
      <c r="T2" s="674"/>
      <c r="U2" s="9" t="s">
        <v>84</v>
      </c>
      <c r="X2" s="25"/>
      <c r="Y2" s="25"/>
      <c r="Z2" s="25"/>
      <c r="AA2" s="25"/>
      <c r="AB2" s="25"/>
      <c r="AC2" s="25"/>
      <c r="AD2" s="25"/>
      <c r="AE2" s="25"/>
      <c r="AF2" s="25"/>
    </row>
    <row r="3" spans="1:32" ht="12" customHeight="1">
      <c r="A3" s="6"/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X3" s="25"/>
      <c r="Y3" s="25"/>
      <c r="Z3" s="25"/>
      <c r="AA3" s="25"/>
      <c r="AB3" s="25"/>
      <c r="AC3" s="25"/>
      <c r="AD3" s="25"/>
      <c r="AE3" s="25"/>
      <c r="AF3" s="25"/>
    </row>
    <row r="4" spans="1:32" ht="22.5" customHeight="1">
      <c r="A4" s="685" t="s">
        <v>5</v>
      </c>
      <c r="B4" s="688" t="s">
        <v>6</v>
      </c>
      <c r="C4" s="692" t="s">
        <v>0</v>
      </c>
      <c r="D4" s="683" t="s">
        <v>31</v>
      </c>
      <c r="E4" s="684"/>
      <c r="F4" s="683" t="s">
        <v>43</v>
      </c>
      <c r="G4" s="684"/>
      <c r="H4" s="683" t="s">
        <v>297</v>
      </c>
      <c r="I4" s="684"/>
      <c r="J4" s="683" t="s">
        <v>27</v>
      </c>
      <c r="K4" s="684"/>
      <c r="L4" s="681" t="s">
        <v>44</v>
      </c>
      <c r="M4" s="682"/>
      <c r="N4" s="681" t="s">
        <v>45</v>
      </c>
      <c r="O4" s="682"/>
      <c r="P4" s="681" t="s">
        <v>28</v>
      </c>
      <c r="Q4" s="682"/>
      <c r="R4" s="683" t="s">
        <v>32</v>
      </c>
      <c r="S4" s="684"/>
      <c r="T4" s="156" t="s">
        <v>1</v>
      </c>
      <c r="U4" s="157" t="s">
        <v>2</v>
      </c>
      <c r="X4" s="25"/>
      <c r="Y4" s="25"/>
      <c r="Z4" s="25"/>
      <c r="AA4" s="25"/>
      <c r="AB4" s="25"/>
      <c r="AC4" s="25"/>
      <c r="AD4" s="25"/>
      <c r="AE4" s="25"/>
      <c r="AF4" s="25"/>
    </row>
    <row r="5" spans="1:32">
      <c r="A5" s="686"/>
      <c r="B5" s="689"/>
      <c r="C5" s="693"/>
      <c r="D5" s="1" t="s">
        <v>3</v>
      </c>
      <c r="E5" s="3" t="s">
        <v>4</v>
      </c>
      <c r="F5" s="1" t="s">
        <v>3</v>
      </c>
      <c r="G5" s="3" t="s">
        <v>4</v>
      </c>
      <c r="H5" s="1" t="s">
        <v>3</v>
      </c>
      <c r="I5" s="3" t="s">
        <v>4</v>
      </c>
      <c r="J5" s="1" t="s">
        <v>3</v>
      </c>
      <c r="K5" s="3" t="s">
        <v>4</v>
      </c>
      <c r="L5" s="1" t="s">
        <v>3</v>
      </c>
      <c r="M5" s="3" t="s">
        <v>4</v>
      </c>
      <c r="N5" s="1" t="s">
        <v>3</v>
      </c>
      <c r="O5" s="3" t="s">
        <v>4</v>
      </c>
      <c r="P5" s="1" t="s">
        <v>3</v>
      </c>
      <c r="Q5" s="3" t="s">
        <v>4</v>
      </c>
      <c r="R5" s="1" t="s">
        <v>3</v>
      </c>
      <c r="S5" s="3" t="s">
        <v>4</v>
      </c>
      <c r="T5" s="7"/>
      <c r="U5" s="8"/>
      <c r="X5" s="25"/>
      <c r="Y5" s="25"/>
      <c r="Z5" s="25"/>
      <c r="AA5" s="25"/>
      <c r="AB5" s="25"/>
      <c r="AC5" s="25"/>
      <c r="AD5" s="25"/>
      <c r="AE5" s="25"/>
      <c r="AF5" s="25"/>
    </row>
    <row r="6" spans="1:32" ht="13.5" customHeight="1">
      <c r="A6" s="687"/>
      <c r="B6" s="690"/>
      <c r="C6" s="694"/>
      <c r="D6" s="2" t="str">
        <f>IF(表示変換!$N$5="","",表示変換!$N$5)</f>
        <v>sec</v>
      </c>
      <c r="E6" s="4" t="s">
        <v>7</v>
      </c>
      <c r="F6" s="2" t="str">
        <f>IF(表示変換!$O$5="","",表示変換!$O$5)</f>
        <v>sec</v>
      </c>
      <c r="G6" s="4" t="s">
        <v>7</v>
      </c>
      <c r="H6" s="2" t="str">
        <f>IF(表示変換!$P$5="","",表示変換!$P$5)</f>
        <v>m</v>
      </c>
      <c r="I6" s="4" t="s">
        <v>7</v>
      </c>
      <c r="J6" s="2" t="str">
        <f>IF(表示変換!$Q$5="","",表示変換!$Q$5)</f>
        <v>cm</v>
      </c>
      <c r="K6" s="4" t="s">
        <v>7</v>
      </c>
      <c r="L6" s="2" t="str">
        <f>IF(表示変換!$R$5="","",表示変換!$R$5)</f>
        <v>cm</v>
      </c>
      <c r="M6" s="4" t="s">
        <v>7</v>
      </c>
      <c r="N6" s="2" t="str">
        <f>IF(表示変換!$S$5="","",表示変換!$S$5)</f>
        <v>m</v>
      </c>
      <c r="O6" s="4" t="s">
        <v>7</v>
      </c>
      <c r="P6" s="2" t="str">
        <f>IF(表示変換!$T$5="","",表示変換!$T$5)</f>
        <v>回</v>
      </c>
      <c r="Q6" s="4" t="s">
        <v>7</v>
      </c>
      <c r="R6" s="2" t="str">
        <f>IF(表示変換!$U$5="","",表示変換!$U$5)</f>
        <v>m</v>
      </c>
      <c r="S6" s="4" t="s">
        <v>7</v>
      </c>
      <c r="T6" s="2" t="s">
        <v>8</v>
      </c>
      <c r="U6" s="5" t="s">
        <v>9</v>
      </c>
      <c r="X6" s="26" t="s">
        <v>16</v>
      </c>
      <c r="Y6" s="26" t="s">
        <v>17</v>
      </c>
      <c r="Z6" s="26" t="s">
        <v>276</v>
      </c>
      <c r="AA6" s="26" t="s">
        <v>24</v>
      </c>
      <c r="AB6" s="26" t="s">
        <v>59</v>
      </c>
      <c r="AC6" s="26" t="s">
        <v>51</v>
      </c>
      <c r="AD6" s="26" t="s">
        <v>62</v>
      </c>
      <c r="AE6" s="11" t="s">
        <v>61</v>
      </c>
      <c r="AF6" s="25"/>
    </row>
    <row r="7" spans="1:32">
      <c r="A7" s="17" t="str">
        <f>IF(入力!$C$4="","",入力!$C$4)</f>
        <v>2016.01.01</v>
      </c>
      <c r="B7" s="20">
        <f>IF(表示変換!A6="","",表示変換!A6)</f>
        <v>1</v>
      </c>
      <c r="C7" s="18" t="str">
        <f>IF(表示変換!B6="","",表示変換!B6)</f>
        <v/>
      </c>
      <c r="D7" s="21" t="str">
        <f>IF(特定項目一覧_60!G6="","",特定項目一覧_60!G6)</f>
        <v/>
      </c>
      <c r="E7" s="27" t="str">
        <f>IF(特定項目一覧_60!H6="","",特定項目一覧_60!H6)</f>
        <v/>
      </c>
      <c r="F7" s="21" t="str">
        <f>IF(特定項目一覧_60!I6="","",特定項目一覧_60!I6)</f>
        <v/>
      </c>
      <c r="G7" s="22" t="str">
        <f>IF(特定項目一覧_60!J6="","",特定項目一覧_60!J6)</f>
        <v/>
      </c>
      <c r="H7" s="29" t="str">
        <f>IF(特定項目一覧_60!K6="","",特定項目一覧_60!K6)</f>
        <v/>
      </c>
      <c r="I7" s="27" t="str">
        <f>IF(特定項目一覧_60!L6="","",特定項目一覧_60!L6)</f>
        <v/>
      </c>
      <c r="J7" s="20" t="str">
        <f>IF(特定項目一覧_60!M6="","",特定項目一覧_60!M6)</f>
        <v/>
      </c>
      <c r="K7" s="22" t="str">
        <f>IF(特定項目一覧_60!N6="","",特定項目一覧_60!N6)</f>
        <v/>
      </c>
      <c r="L7" s="28" t="str">
        <f>IF(特定項目一覧_60!O6="","",特定項目一覧_60!O6)</f>
        <v/>
      </c>
      <c r="M7" s="27" t="str">
        <f>IF(特定項目一覧_60!P6="","",特定項目一覧_60!P6)</f>
        <v/>
      </c>
      <c r="N7" s="21" t="str">
        <f>IF(特定項目一覧_60!Q6="","",特定項目一覧_60!Q6)</f>
        <v/>
      </c>
      <c r="O7" s="22" t="str">
        <f>IF(特定項目一覧_60!R6="","",特定項目一覧_60!R6)</f>
        <v/>
      </c>
      <c r="P7" s="28" t="str">
        <f>IF(特定項目一覧_60!S6="","",特定項目一覧_60!S6)</f>
        <v/>
      </c>
      <c r="Q7" s="27" t="str">
        <f>IF(特定項目一覧_60!T6="","",特定項目一覧_60!T6)</f>
        <v/>
      </c>
      <c r="R7" s="20" t="str">
        <f>IF(特定項目一覧_60!U6="","",特定項目一覧_60!U6)</f>
        <v/>
      </c>
      <c r="S7" s="22" t="str">
        <f>IF(特定項目一覧_60!V6="","",特定項目一覧_60!V6)</f>
        <v/>
      </c>
      <c r="T7" s="28" t="str">
        <f>IF(特定項目一覧_60!W6="","",特定項目一覧_60!W6)</f>
        <v/>
      </c>
      <c r="U7" s="22" t="str">
        <f>IF(特定項目一覧_60!X6="","",特定項目一覧_60!X6)</f>
        <v/>
      </c>
      <c r="W7" s="19" t="str">
        <f>IF(入力!$C$4="","",入力!$C$4)</f>
        <v>2016.01.01</v>
      </c>
      <c r="X7" s="30" t="str">
        <f>E7</f>
        <v/>
      </c>
      <c r="Y7" s="30" t="str">
        <f>G7</f>
        <v/>
      </c>
      <c r="Z7" s="30" t="str">
        <f>I7</f>
        <v/>
      </c>
      <c r="AA7" s="30" t="str">
        <f>K7</f>
        <v/>
      </c>
      <c r="AB7" s="30" t="str">
        <f>M7</f>
        <v/>
      </c>
      <c r="AC7" s="30" t="str">
        <f>O7</f>
        <v/>
      </c>
      <c r="AD7" s="30" t="str">
        <f>Q7</f>
        <v/>
      </c>
      <c r="AE7" s="30" t="str">
        <f>S7</f>
        <v/>
      </c>
      <c r="AF7" s="25"/>
    </row>
    <row r="8" spans="1:32">
      <c r="A8" s="66"/>
      <c r="B8" s="67"/>
      <c r="C8" s="68"/>
      <c r="D8" s="69"/>
      <c r="E8" s="70"/>
      <c r="F8" s="71"/>
      <c r="G8" s="72"/>
      <c r="H8" s="73"/>
      <c r="I8" s="70"/>
      <c r="J8" s="71"/>
      <c r="K8" s="72"/>
      <c r="L8" s="69"/>
      <c r="M8" s="70"/>
      <c r="N8" s="71"/>
      <c r="O8" s="72"/>
      <c r="P8" s="69"/>
      <c r="Q8" s="70"/>
      <c r="R8" s="67"/>
      <c r="S8" s="72"/>
      <c r="T8" s="73"/>
      <c r="U8" s="72"/>
      <c r="W8" s="19"/>
      <c r="X8" s="23"/>
      <c r="Y8" s="23"/>
      <c r="Z8" s="23"/>
      <c r="AA8" s="23"/>
      <c r="AB8" s="23"/>
      <c r="AC8" s="23"/>
      <c r="AD8" s="23"/>
      <c r="AE8" s="23"/>
      <c r="AF8" s="25"/>
    </row>
    <row r="9" spans="1:32">
      <c r="A9" s="74"/>
      <c r="B9" s="67"/>
      <c r="C9" s="72"/>
      <c r="D9" s="71"/>
      <c r="E9" s="72"/>
      <c r="F9" s="71"/>
      <c r="G9" s="72"/>
      <c r="H9" s="67"/>
      <c r="I9" s="72"/>
      <c r="J9" s="71"/>
      <c r="K9" s="72"/>
      <c r="L9" s="71"/>
      <c r="M9" s="72"/>
      <c r="N9" s="71"/>
      <c r="O9" s="72"/>
      <c r="P9" s="71"/>
      <c r="Q9" s="72"/>
      <c r="R9" s="67"/>
      <c r="S9" s="72"/>
      <c r="T9" s="67"/>
      <c r="U9" s="72"/>
      <c r="W9" s="19"/>
      <c r="X9" s="23"/>
      <c r="Y9" s="23"/>
      <c r="Z9" s="23"/>
      <c r="AA9" s="23"/>
      <c r="AB9" s="23"/>
      <c r="AC9" s="23"/>
      <c r="AD9" s="23"/>
      <c r="AE9" s="23"/>
      <c r="AF9" s="25"/>
    </row>
    <row r="10" spans="1:32">
      <c r="A10" s="74"/>
      <c r="B10" s="75"/>
      <c r="C10" s="76"/>
      <c r="D10" s="71"/>
      <c r="E10" s="70"/>
      <c r="F10" s="71"/>
      <c r="G10" s="72"/>
      <c r="H10" s="73"/>
      <c r="I10" s="70"/>
      <c r="J10" s="71"/>
      <c r="K10" s="72"/>
      <c r="L10" s="69"/>
      <c r="M10" s="70"/>
      <c r="N10" s="71"/>
      <c r="O10" s="72"/>
      <c r="P10" s="69"/>
      <c r="Q10" s="70"/>
      <c r="R10" s="67"/>
      <c r="S10" s="72"/>
      <c r="T10" s="73"/>
      <c r="U10" s="72"/>
      <c r="X10" s="25"/>
      <c r="Y10" s="25"/>
      <c r="Z10" s="25"/>
      <c r="AA10" s="25"/>
      <c r="AB10" s="25"/>
      <c r="AC10" s="25"/>
      <c r="AD10" s="25"/>
      <c r="AE10" s="25"/>
      <c r="AF10" s="25"/>
    </row>
    <row r="11" spans="1:32">
      <c r="A11" s="66"/>
      <c r="B11" s="67"/>
      <c r="C11" s="68"/>
      <c r="D11" s="69"/>
      <c r="E11" s="70"/>
      <c r="F11" s="71"/>
      <c r="G11" s="72"/>
      <c r="H11" s="73"/>
      <c r="I11" s="70"/>
      <c r="J11" s="71"/>
      <c r="K11" s="72"/>
      <c r="L11" s="69"/>
      <c r="M11" s="70"/>
      <c r="N11" s="71"/>
      <c r="O11" s="72"/>
      <c r="P11" s="69"/>
      <c r="Q11" s="70"/>
      <c r="R11" s="67"/>
      <c r="S11" s="72"/>
      <c r="T11" s="73"/>
      <c r="U11" s="72"/>
      <c r="X11" s="25"/>
      <c r="Y11" s="25"/>
      <c r="Z11" s="25"/>
      <c r="AA11" s="25"/>
      <c r="AB11" s="25"/>
      <c r="AC11" s="25"/>
      <c r="AD11" s="25"/>
      <c r="AE11" s="25"/>
      <c r="AF11" s="25"/>
    </row>
    <row r="12" spans="1:32">
      <c r="A12" s="74"/>
      <c r="B12" s="67"/>
      <c r="C12" s="72"/>
      <c r="D12" s="71"/>
      <c r="E12" s="72"/>
      <c r="F12" s="71"/>
      <c r="G12" s="72"/>
      <c r="H12" s="67"/>
      <c r="I12" s="72"/>
      <c r="J12" s="71"/>
      <c r="K12" s="72"/>
      <c r="L12" s="71"/>
      <c r="M12" s="72"/>
      <c r="N12" s="71"/>
      <c r="O12" s="72"/>
      <c r="P12" s="71"/>
      <c r="Q12" s="72"/>
      <c r="R12" s="67"/>
      <c r="S12" s="72"/>
      <c r="T12" s="67"/>
      <c r="U12" s="72"/>
      <c r="X12" s="25"/>
      <c r="Y12" s="25"/>
      <c r="Z12" s="25"/>
      <c r="AA12" s="25"/>
      <c r="AB12" s="25"/>
      <c r="AC12" s="25"/>
      <c r="AD12" s="25"/>
      <c r="AE12" s="25"/>
      <c r="AF12" s="25"/>
    </row>
    <row r="13" spans="1:32">
      <c r="A13" s="66"/>
      <c r="B13" s="67"/>
      <c r="C13" s="68"/>
      <c r="D13" s="69"/>
      <c r="E13" s="70"/>
      <c r="F13" s="71"/>
      <c r="G13" s="72"/>
      <c r="H13" s="73"/>
      <c r="I13" s="70"/>
      <c r="J13" s="71"/>
      <c r="K13" s="72"/>
      <c r="L13" s="69"/>
      <c r="M13" s="70"/>
      <c r="N13" s="71"/>
      <c r="O13" s="72"/>
      <c r="P13" s="69"/>
      <c r="Q13" s="70"/>
      <c r="R13" s="67"/>
      <c r="S13" s="72"/>
      <c r="T13" s="73"/>
      <c r="U13" s="72"/>
      <c r="X13" s="25"/>
      <c r="Y13" s="25"/>
      <c r="Z13" s="25"/>
      <c r="AA13" s="25"/>
      <c r="AB13" s="25"/>
      <c r="AC13" s="25"/>
      <c r="AD13" s="25"/>
      <c r="AE13" s="25"/>
      <c r="AF13" s="25"/>
    </row>
    <row r="14" spans="1:32">
      <c r="A14" s="66"/>
      <c r="B14" s="67"/>
      <c r="C14" s="68"/>
      <c r="D14" s="69"/>
      <c r="E14" s="70"/>
      <c r="F14" s="71"/>
      <c r="G14" s="72"/>
      <c r="H14" s="73"/>
      <c r="I14" s="70"/>
      <c r="J14" s="71"/>
      <c r="K14" s="72"/>
      <c r="L14" s="69"/>
      <c r="M14" s="70"/>
      <c r="N14" s="71"/>
      <c r="O14" s="72"/>
      <c r="P14" s="69"/>
      <c r="Q14" s="70"/>
      <c r="R14" s="67"/>
      <c r="S14" s="72"/>
      <c r="T14" s="73"/>
      <c r="U14" s="72"/>
      <c r="X14" s="25"/>
      <c r="Y14" s="25"/>
      <c r="Z14" s="25"/>
      <c r="AA14" s="25"/>
      <c r="AB14" s="25"/>
      <c r="AC14" s="25"/>
      <c r="AD14" s="25"/>
      <c r="AE14" s="25"/>
      <c r="AF14" s="25"/>
    </row>
    <row r="15" spans="1:32">
      <c r="A15" s="66"/>
      <c r="B15" s="67"/>
      <c r="C15" s="68"/>
      <c r="D15" s="69"/>
      <c r="E15" s="70"/>
      <c r="F15" s="71"/>
      <c r="G15" s="72"/>
      <c r="H15" s="73"/>
      <c r="I15" s="70"/>
      <c r="J15" s="71"/>
      <c r="K15" s="72"/>
      <c r="L15" s="69"/>
      <c r="M15" s="70"/>
      <c r="N15" s="71"/>
      <c r="O15" s="72"/>
      <c r="P15" s="69"/>
      <c r="Q15" s="70"/>
      <c r="R15" s="67"/>
      <c r="S15" s="72"/>
      <c r="T15" s="73"/>
      <c r="U15" s="72"/>
      <c r="X15" s="25"/>
      <c r="Y15" s="25"/>
      <c r="Z15" s="25"/>
      <c r="AA15" s="25"/>
      <c r="AB15" s="25"/>
      <c r="AC15" s="25"/>
      <c r="AD15" s="25"/>
      <c r="AE15" s="25"/>
      <c r="AF15" s="25"/>
    </row>
    <row r="16" spans="1:32">
      <c r="A16" s="66"/>
      <c r="B16" s="67"/>
      <c r="C16" s="68"/>
      <c r="D16" s="69"/>
      <c r="E16" s="70"/>
      <c r="F16" s="71"/>
      <c r="G16" s="72"/>
      <c r="H16" s="73"/>
      <c r="I16" s="70"/>
      <c r="J16" s="71"/>
      <c r="K16" s="72"/>
      <c r="L16" s="69"/>
      <c r="M16" s="70"/>
      <c r="N16" s="71"/>
      <c r="O16" s="72"/>
      <c r="P16" s="69"/>
      <c r="Q16" s="70"/>
      <c r="R16" s="67"/>
      <c r="S16" s="72"/>
      <c r="T16" s="73"/>
      <c r="U16" s="72"/>
      <c r="X16" s="25"/>
      <c r="Y16" s="25"/>
      <c r="Z16" s="25"/>
      <c r="AA16" s="25"/>
      <c r="AB16" s="25"/>
      <c r="AC16" s="25"/>
      <c r="AD16" s="25"/>
      <c r="AE16" s="25"/>
      <c r="AF16" s="25"/>
    </row>
    <row r="17" spans="1:32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X17" s="25"/>
      <c r="Y17" s="25"/>
      <c r="Z17" s="25"/>
      <c r="AA17" s="25"/>
      <c r="AB17" s="25"/>
      <c r="AC17" s="25"/>
      <c r="AD17" s="25"/>
      <c r="AE17" s="25"/>
      <c r="AF17" s="25"/>
    </row>
    <row r="18" spans="1:32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X18" s="25"/>
      <c r="Y18" s="25"/>
      <c r="Z18" s="25"/>
      <c r="AA18" s="25"/>
      <c r="AB18" s="25"/>
      <c r="AC18" s="25"/>
      <c r="AD18" s="25"/>
      <c r="AE18" s="25"/>
      <c r="AF18" s="25"/>
    </row>
    <row r="19" spans="1:32">
      <c r="A19" s="6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X19" s="25"/>
      <c r="Y19" s="25"/>
      <c r="Z19" s="25"/>
      <c r="AA19" s="25"/>
      <c r="AB19" s="25"/>
      <c r="AC19" s="25"/>
      <c r="AD19" s="25"/>
      <c r="AE19" s="25"/>
      <c r="AF19" s="25"/>
    </row>
    <row r="20" spans="1:32">
      <c r="A20" s="6"/>
      <c r="B20" s="6"/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X20" s="12" t="s">
        <v>21</v>
      </c>
      <c r="Y20" s="12" t="s">
        <v>78</v>
      </c>
      <c r="Z20" s="12" t="s">
        <v>22</v>
      </c>
      <c r="AA20" s="25"/>
      <c r="AB20" s="25"/>
      <c r="AC20" s="25"/>
      <c r="AD20" s="25"/>
      <c r="AE20" s="25"/>
      <c r="AF20" s="25"/>
    </row>
    <row r="21" spans="1:32">
      <c r="A21" s="6"/>
      <c r="B21" s="6"/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W21" s="19" t="str">
        <f>IF(入力!$C$4="","",入力!$C$4)</f>
        <v>2016.01.01</v>
      </c>
      <c r="X21" s="24" t="str">
        <f>IF(特定項目一覧_60!AL6="","",特定項目一覧_60!AL6)</f>
        <v/>
      </c>
      <c r="Y21" s="31" t="str">
        <f>IF(特定項目一覧_60!AK6="","",特定項目一覧_60!AK6)</f>
        <v/>
      </c>
      <c r="Z21" s="32" t="str">
        <f>IF(特定項目一覧_60!AM6="","",特定項目一覧_60!AM6)</f>
        <v/>
      </c>
      <c r="AA21" s="25"/>
      <c r="AB21" s="25"/>
      <c r="AC21" s="25"/>
      <c r="AD21" s="25"/>
      <c r="AE21" s="25"/>
      <c r="AF21" s="25"/>
    </row>
    <row r="22" spans="1:32">
      <c r="A22" s="6"/>
      <c r="B22" s="6"/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W22" s="19"/>
      <c r="X22" s="24"/>
      <c r="Y22" s="24"/>
      <c r="Z22" s="24"/>
      <c r="AA22" s="25"/>
      <c r="AB22" s="25"/>
      <c r="AC22" s="25"/>
      <c r="AD22" s="25"/>
      <c r="AE22" s="25"/>
      <c r="AF22" s="25"/>
    </row>
    <row r="23" spans="1:32">
      <c r="A23" s="6"/>
      <c r="B23" s="6"/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W23" s="19"/>
      <c r="X23" s="34"/>
      <c r="Y23" s="34"/>
      <c r="Z23" s="35"/>
      <c r="AA23" s="25"/>
      <c r="AB23" s="25"/>
      <c r="AC23" s="25"/>
      <c r="AD23" s="25"/>
      <c r="AE23" s="25"/>
      <c r="AF23" s="25"/>
    </row>
    <row r="24" spans="1:32">
      <c r="A24" s="6"/>
      <c r="B24" s="6"/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X24" s="25"/>
      <c r="Y24" s="25"/>
      <c r="Z24" s="25"/>
      <c r="AA24" s="25"/>
      <c r="AB24" s="25"/>
      <c r="AC24" s="25"/>
      <c r="AD24" s="25"/>
      <c r="AE24" s="25"/>
      <c r="AF24" s="25"/>
    </row>
    <row r="25" spans="1:32">
      <c r="A25" s="6"/>
      <c r="B25" s="6"/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X25" s="25"/>
      <c r="Y25" s="25"/>
      <c r="Z25" s="25"/>
      <c r="AA25" s="25"/>
      <c r="AB25" s="25"/>
      <c r="AC25" s="25"/>
      <c r="AD25" s="25"/>
      <c r="AE25" s="25"/>
      <c r="AF25" s="25"/>
    </row>
    <row r="26" spans="1:32">
      <c r="A26" s="6"/>
      <c r="B26" s="6"/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X26" s="25"/>
      <c r="Y26" s="25"/>
      <c r="Z26" s="25"/>
      <c r="AA26" s="25"/>
      <c r="AB26" s="25"/>
      <c r="AC26" s="25"/>
      <c r="AD26" s="25"/>
      <c r="AE26" s="25"/>
      <c r="AF26" s="25"/>
    </row>
    <row r="27" spans="1:32">
      <c r="A27" s="6"/>
      <c r="B27" s="6"/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X27" s="25"/>
      <c r="Y27" s="25"/>
      <c r="Z27" s="25"/>
      <c r="AA27" s="25"/>
      <c r="AB27" s="25"/>
      <c r="AC27" s="25"/>
      <c r="AD27" s="25"/>
      <c r="AE27" s="25"/>
      <c r="AF27" s="25"/>
    </row>
    <row r="28" spans="1:32">
      <c r="A28" s="6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X28" s="25"/>
      <c r="Y28" s="25"/>
      <c r="Z28" s="25"/>
      <c r="AA28" s="25"/>
      <c r="AB28" s="25"/>
      <c r="AC28" s="25"/>
      <c r="AD28" s="25"/>
      <c r="AE28" s="25"/>
      <c r="AF28" s="25"/>
    </row>
    <row r="29" spans="1:32">
      <c r="A29" s="6"/>
      <c r="B29" s="6"/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X29" s="25"/>
      <c r="Y29" s="25"/>
      <c r="Z29" s="25"/>
      <c r="AA29" s="25"/>
      <c r="AB29" s="25"/>
      <c r="AC29" s="25"/>
      <c r="AD29" s="25"/>
      <c r="AE29" s="25"/>
      <c r="AF29" s="25"/>
    </row>
    <row r="30" spans="1:32">
      <c r="A30" s="6"/>
      <c r="B30" s="6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X30" s="25"/>
      <c r="Y30" s="25"/>
      <c r="Z30" s="25"/>
      <c r="AA30" s="25"/>
      <c r="AB30" s="25"/>
      <c r="AC30" s="25"/>
      <c r="AD30" s="25"/>
      <c r="AE30" s="25"/>
      <c r="AF30" s="25"/>
    </row>
    <row r="31" spans="1:32">
      <c r="A31" s="6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X31" s="25"/>
      <c r="Y31" s="25"/>
      <c r="Z31" s="25"/>
      <c r="AA31" s="25"/>
      <c r="AB31" s="25"/>
      <c r="AC31" s="25"/>
      <c r="AD31" s="25"/>
      <c r="AE31" s="25"/>
      <c r="AF31" s="25"/>
    </row>
    <row r="32" spans="1:32">
      <c r="A32" s="6"/>
      <c r="B32" s="6"/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X32" s="25"/>
      <c r="Y32" s="25"/>
      <c r="Z32" s="25"/>
      <c r="AA32" s="25"/>
      <c r="AB32" s="25"/>
      <c r="AC32" s="25"/>
      <c r="AD32" s="25"/>
      <c r="AE32" s="25"/>
      <c r="AF32" s="25"/>
    </row>
    <row r="33" spans="1:33">
      <c r="A33" s="6"/>
      <c r="B33" s="6"/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X33" s="25"/>
      <c r="Y33" s="25"/>
      <c r="Z33" s="25"/>
      <c r="AA33" s="25"/>
      <c r="AB33" s="25"/>
      <c r="AC33" s="25"/>
      <c r="AD33" s="25"/>
      <c r="AE33" s="25"/>
      <c r="AF33" s="25"/>
    </row>
    <row r="34" spans="1:33">
      <c r="A34" s="6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X34" s="459" t="s">
        <v>270</v>
      </c>
      <c r="Y34" s="25"/>
      <c r="Z34" s="25"/>
      <c r="AA34" s="25"/>
      <c r="AB34" s="25"/>
      <c r="AC34" s="25"/>
      <c r="AD34" s="25"/>
      <c r="AE34" s="25"/>
      <c r="AF34" s="25"/>
    </row>
    <row r="35" spans="1:33">
      <c r="X35" s="458" t="str">
        <f>IF(全体項目一覧_60!AN94="","",全体項目一覧_60!AN94)</f>
        <v/>
      </c>
      <c r="Y35" s="25"/>
      <c r="Z35" s="25"/>
      <c r="AA35" s="25"/>
      <c r="AB35" s="25"/>
      <c r="AC35" s="25"/>
      <c r="AD35" s="25"/>
      <c r="AE35" s="25"/>
      <c r="AF35" s="25"/>
    </row>
    <row r="36" spans="1:33">
      <c r="X36" s="25"/>
      <c r="Y36" s="25"/>
      <c r="Z36" s="25"/>
      <c r="AA36" s="25"/>
      <c r="AB36" s="25"/>
      <c r="AC36" s="25"/>
      <c r="AD36" s="25"/>
      <c r="AE36" s="25"/>
      <c r="AF36" s="25"/>
    </row>
    <row r="37" spans="1:33">
      <c r="X37" s="25"/>
      <c r="Y37" s="25"/>
      <c r="Z37" s="25"/>
      <c r="AA37" s="25"/>
      <c r="AB37" s="25"/>
      <c r="AC37" s="25"/>
      <c r="AD37" s="25"/>
      <c r="AE37" s="25"/>
      <c r="AF37" s="25"/>
    </row>
    <row r="38" spans="1:33">
      <c r="A38" s="675"/>
      <c r="B38" s="676"/>
      <c r="C38" s="676"/>
      <c r="D38" s="676"/>
      <c r="E38" s="676"/>
      <c r="F38" s="676"/>
      <c r="G38" s="676"/>
      <c r="H38" s="676"/>
      <c r="I38" s="676"/>
      <c r="J38" s="676"/>
      <c r="K38" s="677"/>
      <c r="L38" s="12" t="s">
        <v>18</v>
      </c>
      <c r="M38" s="669" t="s">
        <v>29</v>
      </c>
      <c r="N38" s="669"/>
      <c r="O38" s="669"/>
      <c r="P38" s="669"/>
      <c r="Q38" s="669"/>
      <c r="R38" s="669"/>
      <c r="S38" s="669"/>
      <c r="T38" s="670" t="s">
        <v>269</v>
      </c>
      <c r="U38" s="670"/>
      <c r="X38" s="12" t="s">
        <v>271</v>
      </c>
      <c r="Y38" s="669" t="s">
        <v>272</v>
      </c>
      <c r="Z38" s="669"/>
      <c r="AA38" s="669"/>
      <c r="AB38" s="669"/>
      <c r="AC38" s="669"/>
      <c r="AD38" s="669"/>
      <c r="AE38" s="669"/>
      <c r="AF38" s="669"/>
      <c r="AG38" s="669"/>
    </row>
    <row r="39" spans="1:33">
      <c r="A39" s="678"/>
      <c r="B39" s="679"/>
      <c r="C39" s="679"/>
      <c r="D39" s="679"/>
      <c r="E39" s="679"/>
      <c r="F39" s="679"/>
      <c r="G39" s="679"/>
      <c r="H39" s="679"/>
      <c r="I39" s="679"/>
      <c r="J39" s="679"/>
      <c r="K39" s="680"/>
      <c r="L39" s="12" t="s">
        <v>18</v>
      </c>
      <c r="M39" s="665" t="s">
        <v>30</v>
      </c>
      <c r="N39" s="665"/>
      <c r="O39" s="665"/>
      <c r="P39" s="665"/>
      <c r="Q39" s="665"/>
      <c r="R39" s="665"/>
      <c r="S39" s="665"/>
      <c r="T39" s="666" t="str">
        <f>X35</f>
        <v/>
      </c>
      <c r="U39" s="667"/>
      <c r="X39" s="12" t="s">
        <v>271</v>
      </c>
      <c r="Y39" s="665" t="s">
        <v>273</v>
      </c>
      <c r="Z39" s="665"/>
      <c r="AA39" s="665"/>
      <c r="AB39" s="665"/>
      <c r="AC39" s="665"/>
      <c r="AD39" s="665"/>
      <c r="AE39" s="665"/>
      <c r="AF39" s="665"/>
      <c r="AG39" s="665"/>
    </row>
    <row r="40" spans="1:33" ht="14.25">
      <c r="A40" s="691" t="s">
        <v>268</v>
      </c>
      <c r="B40" s="691"/>
      <c r="C40" s="691"/>
      <c r="D40" s="691"/>
      <c r="E40" s="691"/>
      <c r="F40" s="691"/>
      <c r="G40" s="691"/>
      <c r="H40" s="691"/>
      <c r="I40" s="691"/>
      <c r="J40" s="691"/>
      <c r="K40" s="691"/>
      <c r="L40" s="411" t="s">
        <v>18</v>
      </c>
      <c r="M40" s="668" t="s">
        <v>90</v>
      </c>
      <c r="N40" s="668"/>
      <c r="O40" s="668"/>
      <c r="P40" s="668"/>
      <c r="Q40" s="668"/>
      <c r="R40" s="668"/>
      <c r="S40" s="668"/>
      <c r="T40" s="667"/>
      <c r="U40" s="667"/>
      <c r="X40" s="414" t="s">
        <v>271</v>
      </c>
      <c r="Y40" s="668" t="s">
        <v>274</v>
      </c>
      <c r="Z40" s="668"/>
      <c r="AA40" s="668"/>
      <c r="AB40" s="668"/>
      <c r="AC40" s="668"/>
      <c r="AD40" s="668"/>
      <c r="AE40" s="668"/>
      <c r="AF40" s="668"/>
      <c r="AG40" s="668"/>
    </row>
    <row r="42" spans="1:33" ht="30" customHeight="1">
      <c r="A42" s="671" t="str">
        <f>$A$1</f>
        <v>●●チームバレーボール体力指数　レーダーチャート</v>
      </c>
      <c r="B42" s="671"/>
      <c r="C42" s="671"/>
      <c r="D42" s="671"/>
      <c r="E42" s="671"/>
      <c r="F42" s="671"/>
      <c r="G42" s="671"/>
      <c r="H42" s="671"/>
      <c r="I42" s="671"/>
      <c r="J42" s="671"/>
      <c r="K42" s="671"/>
      <c r="L42" s="671"/>
      <c r="M42" s="671"/>
      <c r="N42" s="671"/>
      <c r="O42" s="671"/>
      <c r="P42" s="671"/>
      <c r="Q42" s="671"/>
      <c r="R42" s="671"/>
      <c r="S42" s="671"/>
      <c r="T42" s="671"/>
      <c r="U42" s="671"/>
    </row>
    <row r="43" spans="1:33" ht="22.5" customHeight="1">
      <c r="A43" s="369" t="s">
        <v>10</v>
      </c>
      <c r="B43" s="672" t="str">
        <f>IF(表示変換!B7="","",表示変換!B7)</f>
        <v/>
      </c>
      <c r="C43" s="672"/>
      <c r="D43" s="9"/>
      <c r="E43" s="369" t="s">
        <v>11</v>
      </c>
      <c r="F43" s="673" t="str">
        <f>IF(表示変換!I7="","",表示変換!I7)</f>
        <v/>
      </c>
      <c r="G43" s="673"/>
      <c r="H43" s="370" t="s">
        <v>12</v>
      </c>
      <c r="I43" s="14"/>
      <c r="J43" s="370" t="s">
        <v>13</v>
      </c>
      <c r="K43" s="673" t="str">
        <f>IF(表示変換!J7="","",表示変換!J7)</f>
        <v/>
      </c>
      <c r="L43" s="673"/>
      <c r="M43" s="369" t="s">
        <v>14</v>
      </c>
      <c r="N43" s="6"/>
      <c r="O43" s="672" t="s">
        <v>15</v>
      </c>
      <c r="P43" s="672"/>
      <c r="Q43" s="672" t="str">
        <f>IF(表示変換!H7="","",表示変換!H7)</f>
        <v/>
      </c>
      <c r="R43" s="672"/>
      <c r="S43" s="674" t="str">
        <f>IF(入力!$C$4="","",入力!$C$4)</f>
        <v>2016.01.01</v>
      </c>
      <c r="T43" s="674"/>
      <c r="U43" s="9" t="s">
        <v>84</v>
      </c>
    </row>
    <row r="44" spans="1:33" ht="12" customHeight="1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X44" s="26"/>
      <c r="Y44" s="26"/>
      <c r="Z44" s="26"/>
      <c r="AA44" s="26"/>
      <c r="AB44" s="33"/>
      <c r="AC44" s="26"/>
      <c r="AD44" s="26"/>
      <c r="AE44" s="11"/>
    </row>
    <row r="45" spans="1:33" ht="22.5" customHeight="1">
      <c r="A45" s="685" t="s">
        <v>5</v>
      </c>
      <c r="B45" s="688" t="s">
        <v>6</v>
      </c>
      <c r="C45" s="692" t="s">
        <v>0</v>
      </c>
      <c r="D45" s="683" t="s">
        <v>31</v>
      </c>
      <c r="E45" s="684"/>
      <c r="F45" s="683" t="s">
        <v>43</v>
      </c>
      <c r="G45" s="684"/>
      <c r="H45" s="683" t="s">
        <v>297</v>
      </c>
      <c r="I45" s="684"/>
      <c r="J45" s="683" t="s">
        <v>27</v>
      </c>
      <c r="K45" s="684"/>
      <c r="L45" s="681" t="s">
        <v>44</v>
      </c>
      <c r="M45" s="682"/>
      <c r="N45" s="681" t="s">
        <v>45</v>
      </c>
      <c r="O45" s="682"/>
      <c r="P45" s="681" t="s">
        <v>28</v>
      </c>
      <c r="Q45" s="682"/>
      <c r="R45" s="683" t="s">
        <v>32</v>
      </c>
      <c r="S45" s="684"/>
      <c r="T45" s="156" t="s">
        <v>1</v>
      </c>
      <c r="U45" s="157" t="s">
        <v>2</v>
      </c>
      <c r="W45" s="19"/>
      <c r="X45" s="30"/>
      <c r="Y45" s="30"/>
      <c r="Z45" s="30"/>
      <c r="AA45" s="30"/>
      <c r="AB45" s="30"/>
      <c r="AC45" s="30"/>
      <c r="AD45" s="30"/>
      <c r="AE45" s="30"/>
    </row>
    <row r="46" spans="1:33">
      <c r="A46" s="686"/>
      <c r="B46" s="689"/>
      <c r="C46" s="693"/>
      <c r="D46" s="1" t="s">
        <v>3</v>
      </c>
      <c r="E46" s="3" t="s">
        <v>4</v>
      </c>
      <c r="F46" s="1" t="s">
        <v>3</v>
      </c>
      <c r="G46" s="3" t="s">
        <v>4</v>
      </c>
      <c r="H46" s="1" t="s">
        <v>3</v>
      </c>
      <c r="I46" s="3" t="s">
        <v>4</v>
      </c>
      <c r="J46" s="1" t="s">
        <v>3</v>
      </c>
      <c r="K46" s="3" t="s">
        <v>4</v>
      </c>
      <c r="L46" s="1" t="s">
        <v>3</v>
      </c>
      <c r="M46" s="3" t="s">
        <v>4</v>
      </c>
      <c r="N46" s="1" t="s">
        <v>3</v>
      </c>
      <c r="O46" s="3" t="s">
        <v>4</v>
      </c>
      <c r="P46" s="1" t="s">
        <v>3</v>
      </c>
      <c r="Q46" s="3" t="s">
        <v>4</v>
      </c>
      <c r="R46" s="1" t="s">
        <v>3</v>
      </c>
      <c r="S46" s="3" t="s">
        <v>4</v>
      </c>
      <c r="T46" s="7"/>
      <c r="U46" s="8"/>
    </row>
    <row r="47" spans="1:33">
      <c r="A47" s="687"/>
      <c r="B47" s="690"/>
      <c r="C47" s="694"/>
      <c r="D47" s="2" t="str">
        <f>IF(表示変換!$N$5="","",表示変換!$N$5)</f>
        <v>sec</v>
      </c>
      <c r="E47" s="4" t="s">
        <v>7</v>
      </c>
      <c r="F47" s="2" t="str">
        <f>IF(表示変換!$O$5="","",表示変換!$O$5)</f>
        <v>sec</v>
      </c>
      <c r="G47" s="4" t="s">
        <v>7</v>
      </c>
      <c r="H47" s="2" t="str">
        <f>IF(表示変換!$P$5="","",表示変換!$P$5)</f>
        <v>m</v>
      </c>
      <c r="I47" s="4" t="s">
        <v>7</v>
      </c>
      <c r="J47" s="2" t="str">
        <f>IF(表示変換!$Q$5="","",表示変換!$Q$5)</f>
        <v>cm</v>
      </c>
      <c r="K47" s="4" t="s">
        <v>7</v>
      </c>
      <c r="L47" s="2" t="str">
        <f>IF(表示変換!$R$5="","",表示変換!$R$5)</f>
        <v>cm</v>
      </c>
      <c r="M47" s="4" t="s">
        <v>7</v>
      </c>
      <c r="N47" s="2" t="str">
        <f>IF(表示変換!$S$5="","",表示変換!$S$5)</f>
        <v>m</v>
      </c>
      <c r="O47" s="4" t="s">
        <v>7</v>
      </c>
      <c r="P47" s="2" t="str">
        <f>IF(表示変換!$T$5="","",表示変換!$T$5)</f>
        <v>回</v>
      </c>
      <c r="Q47" s="4" t="s">
        <v>7</v>
      </c>
      <c r="R47" s="2" t="str">
        <f>IF(表示変換!$U$5="","",表示変換!$U$5)</f>
        <v>m</v>
      </c>
      <c r="S47" s="4" t="s">
        <v>7</v>
      </c>
      <c r="T47" s="2" t="s">
        <v>8</v>
      </c>
      <c r="U47" s="5" t="s">
        <v>9</v>
      </c>
      <c r="X47" s="26" t="s">
        <v>16</v>
      </c>
      <c r="Y47" s="26" t="s">
        <v>17</v>
      </c>
      <c r="Z47" s="26" t="s">
        <v>276</v>
      </c>
      <c r="AA47" s="26" t="s">
        <v>24</v>
      </c>
      <c r="AB47" s="26" t="s">
        <v>59</v>
      </c>
      <c r="AC47" s="26" t="s">
        <v>51</v>
      </c>
      <c r="AD47" s="26" t="s">
        <v>62</v>
      </c>
      <c r="AE47" s="11" t="s">
        <v>61</v>
      </c>
    </row>
    <row r="48" spans="1:33">
      <c r="A48" s="17" t="str">
        <f>IF(入力!$C$4="","",入力!$C$4)</f>
        <v>2016.01.01</v>
      </c>
      <c r="B48" s="20">
        <f>IF(表示変換!A7="","",表示変換!A7)</f>
        <v>2</v>
      </c>
      <c r="C48" s="18" t="str">
        <f>IF(表示変換!B7="","",表示変換!B7)</f>
        <v/>
      </c>
      <c r="D48" s="21" t="str">
        <f>IF(特定項目一覧_60!G7="","",特定項目一覧_60!G7)</f>
        <v/>
      </c>
      <c r="E48" s="27" t="str">
        <f>IF(特定項目一覧_60!H7="","",特定項目一覧_60!H7)</f>
        <v/>
      </c>
      <c r="F48" s="21" t="str">
        <f>IF(特定項目一覧_60!I7="","",特定項目一覧_60!I7)</f>
        <v/>
      </c>
      <c r="G48" s="22"/>
      <c r="H48" s="29" t="str">
        <f>IF(特定項目一覧_60!K7="","",特定項目一覧_60!K7)</f>
        <v/>
      </c>
      <c r="I48" s="27" t="str">
        <f>IF(特定項目一覧_60!L7="","",特定項目一覧_60!L7)</f>
        <v/>
      </c>
      <c r="J48" s="20" t="str">
        <f>IF(特定項目一覧_60!M7="","",特定項目一覧_60!M7)</f>
        <v/>
      </c>
      <c r="K48" s="22" t="str">
        <f>IF(特定項目一覧_60!N7="","",特定項目一覧_60!N7)</f>
        <v/>
      </c>
      <c r="L48" s="28" t="str">
        <f>IF(特定項目一覧_60!O7="","",特定項目一覧_60!O7)</f>
        <v/>
      </c>
      <c r="M48" s="27" t="str">
        <f>IF(特定項目一覧_60!P7="","",特定項目一覧_60!P7)</f>
        <v/>
      </c>
      <c r="N48" s="21" t="str">
        <f>IF(特定項目一覧_60!Q7="","",特定項目一覧_60!Q7)</f>
        <v/>
      </c>
      <c r="O48" s="22" t="str">
        <f>IF(特定項目一覧_60!R7="","",特定項目一覧_60!R7)</f>
        <v/>
      </c>
      <c r="P48" s="28" t="str">
        <f>IF(特定項目一覧_60!S7="","",特定項目一覧_60!S7)</f>
        <v/>
      </c>
      <c r="Q48" s="27" t="str">
        <f>IF(特定項目一覧_60!T7="","",特定項目一覧_60!T7)</f>
        <v/>
      </c>
      <c r="R48" s="20" t="str">
        <f>IF(特定項目一覧_60!U7="","",特定項目一覧_60!U7)</f>
        <v/>
      </c>
      <c r="S48" s="22" t="str">
        <f>IF(特定項目一覧_60!V7="","",特定項目一覧_60!V7)</f>
        <v/>
      </c>
      <c r="T48" s="28" t="str">
        <f>IF(特定項目一覧_60!W7="","",特定項目一覧_60!W7)</f>
        <v/>
      </c>
      <c r="U48" s="22" t="str">
        <f>IF(特定項目一覧_60!X7="","",特定項目一覧_60!X7)</f>
        <v/>
      </c>
      <c r="W48" s="19" t="str">
        <f>IF(入力!$C$4="","",入力!$C$4)</f>
        <v>2016.01.01</v>
      </c>
      <c r="X48" s="30" t="str">
        <f>E48</f>
        <v/>
      </c>
      <c r="Y48" s="30">
        <f>G48</f>
        <v>0</v>
      </c>
      <c r="Z48" s="30" t="str">
        <f>I48</f>
        <v/>
      </c>
      <c r="AA48" s="30" t="str">
        <f>K48</f>
        <v/>
      </c>
      <c r="AB48" s="30" t="str">
        <f>M48</f>
        <v/>
      </c>
      <c r="AC48" s="30" t="str">
        <f>O48</f>
        <v/>
      </c>
      <c r="AD48" s="30" t="str">
        <f>Q48</f>
        <v/>
      </c>
      <c r="AE48" s="30" t="str">
        <f>S48</f>
        <v/>
      </c>
    </row>
    <row r="49" spans="1:32">
      <c r="A49" s="66"/>
      <c r="B49" s="67"/>
      <c r="C49" s="68"/>
      <c r="D49" s="69"/>
      <c r="E49" s="70"/>
      <c r="F49" s="71"/>
      <c r="G49" s="72"/>
      <c r="H49" s="73"/>
      <c r="I49" s="70"/>
      <c r="J49" s="71"/>
      <c r="K49" s="72"/>
      <c r="L49" s="69"/>
      <c r="M49" s="70"/>
      <c r="N49" s="71"/>
      <c r="O49" s="72"/>
      <c r="P49" s="69"/>
      <c r="Q49" s="70"/>
      <c r="R49" s="67"/>
      <c r="S49" s="72"/>
      <c r="T49" s="73"/>
      <c r="U49" s="72"/>
    </row>
    <row r="50" spans="1:32">
      <c r="A50" s="74"/>
      <c r="B50" s="67"/>
      <c r="C50" s="72"/>
      <c r="D50" s="71"/>
      <c r="E50" s="72"/>
      <c r="F50" s="71"/>
      <c r="G50" s="72"/>
      <c r="H50" s="67"/>
      <c r="I50" s="72"/>
      <c r="J50" s="71"/>
      <c r="K50" s="72"/>
      <c r="L50" s="71"/>
      <c r="M50" s="72"/>
      <c r="N50" s="71"/>
      <c r="O50" s="72"/>
      <c r="P50" s="71"/>
      <c r="Q50" s="72"/>
      <c r="R50" s="67"/>
      <c r="S50" s="72"/>
      <c r="T50" s="67"/>
      <c r="U50" s="72"/>
    </row>
    <row r="51" spans="1:32">
      <c r="A51" s="74"/>
      <c r="B51" s="75"/>
      <c r="C51" s="76"/>
      <c r="D51" s="71"/>
      <c r="E51" s="70"/>
      <c r="F51" s="71"/>
      <c r="G51" s="72"/>
      <c r="H51" s="73"/>
      <c r="I51" s="70"/>
      <c r="J51" s="71"/>
      <c r="K51" s="72"/>
      <c r="L51" s="69"/>
      <c r="M51" s="70"/>
      <c r="N51" s="71"/>
      <c r="O51" s="72"/>
      <c r="P51" s="69"/>
      <c r="Q51" s="70"/>
      <c r="R51" s="67"/>
      <c r="S51" s="72"/>
      <c r="T51" s="73"/>
      <c r="U51" s="72"/>
    </row>
    <row r="52" spans="1:32">
      <c r="A52" s="66"/>
      <c r="B52" s="67"/>
      <c r="C52" s="68"/>
      <c r="D52" s="69"/>
      <c r="E52" s="70"/>
      <c r="F52" s="71"/>
      <c r="G52" s="72"/>
      <c r="H52" s="73"/>
      <c r="I52" s="70"/>
      <c r="J52" s="71"/>
      <c r="K52" s="72"/>
      <c r="L52" s="69"/>
      <c r="M52" s="70"/>
      <c r="N52" s="71"/>
      <c r="O52" s="72"/>
      <c r="P52" s="69"/>
      <c r="Q52" s="70"/>
      <c r="R52" s="67"/>
      <c r="S52" s="72"/>
      <c r="T52" s="73"/>
      <c r="U52" s="72"/>
    </row>
    <row r="53" spans="1:32">
      <c r="A53" s="74"/>
      <c r="B53" s="67"/>
      <c r="C53" s="72"/>
      <c r="D53" s="71"/>
      <c r="E53" s="72"/>
      <c r="F53" s="71"/>
      <c r="G53" s="72"/>
      <c r="H53" s="67"/>
      <c r="I53" s="72"/>
      <c r="J53" s="71"/>
      <c r="K53" s="72"/>
      <c r="L53" s="71"/>
      <c r="M53" s="72"/>
      <c r="N53" s="71"/>
      <c r="O53" s="72"/>
      <c r="P53" s="71"/>
      <c r="Q53" s="72"/>
      <c r="R53" s="67"/>
      <c r="S53" s="72"/>
      <c r="T53" s="67"/>
      <c r="U53" s="72"/>
    </row>
    <row r="54" spans="1:32">
      <c r="A54" s="66"/>
      <c r="B54" s="67"/>
      <c r="C54" s="68"/>
      <c r="D54" s="69"/>
      <c r="E54" s="70"/>
      <c r="F54" s="71"/>
      <c r="G54" s="72"/>
      <c r="H54" s="73"/>
      <c r="I54" s="70"/>
      <c r="J54" s="71"/>
      <c r="K54" s="72"/>
      <c r="L54" s="69"/>
      <c r="M54" s="70"/>
      <c r="N54" s="71"/>
      <c r="O54" s="72"/>
      <c r="P54" s="69"/>
      <c r="Q54" s="70"/>
      <c r="R54" s="67"/>
      <c r="S54" s="72"/>
      <c r="T54" s="73"/>
      <c r="U54" s="72"/>
    </row>
    <row r="55" spans="1:32">
      <c r="A55" s="66"/>
      <c r="B55" s="67"/>
      <c r="C55" s="68"/>
      <c r="D55" s="69"/>
      <c r="E55" s="70"/>
      <c r="F55" s="71"/>
      <c r="G55" s="72"/>
      <c r="H55" s="73"/>
      <c r="I55" s="70"/>
      <c r="J55" s="71"/>
      <c r="K55" s="72"/>
      <c r="L55" s="69"/>
      <c r="M55" s="70"/>
      <c r="N55" s="71"/>
      <c r="O55" s="72"/>
      <c r="P55" s="69"/>
      <c r="Q55" s="70"/>
      <c r="R55" s="67"/>
      <c r="S55" s="72"/>
      <c r="T55" s="73"/>
      <c r="U55" s="72"/>
    </row>
    <row r="56" spans="1:32">
      <c r="A56" s="66"/>
      <c r="B56" s="67"/>
      <c r="C56" s="68"/>
      <c r="D56" s="69"/>
      <c r="E56" s="70"/>
      <c r="F56" s="71"/>
      <c r="G56" s="72"/>
      <c r="H56" s="73"/>
      <c r="I56" s="70"/>
      <c r="J56" s="71"/>
      <c r="K56" s="72"/>
      <c r="L56" s="69"/>
      <c r="M56" s="70"/>
      <c r="N56" s="71"/>
      <c r="O56" s="72"/>
      <c r="P56" s="69"/>
      <c r="Q56" s="70"/>
      <c r="R56" s="67"/>
      <c r="S56" s="72"/>
      <c r="T56" s="73"/>
      <c r="U56" s="72"/>
    </row>
    <row r="57" spans="1:32">
      <c r="A57" s="66"/>
      <c r="B57" s="67"/>
      <c r="C57" s="68"/>
      <c r="D57" s="69"/>
      <c r="E57" s="70"/>
      <c r="F57" s="71"/>
      <c r="G57" s="72"/>
      <c r="H57" s="73"/>
      <c r="I57" s="70"/>
      <c r="J57" s="71"/>
      <c r="K57" s="72"/>
      <c r="L57" s="69"/>
      <c r="M57" s="70"/>
      <c r="N57" s="71"/>
      <c r="O57" s="72"/>
      <c r="P57" s="69"/>
      <c r="Q57" s="70"/>
      <c r="R57" s="67"/>
      <c r="S57" s="72"/>
      <c r="T57" s="73"/>
      <c r="U57" s="72"/>
    </row>
    <row r="58" spans="1:32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X58" s="25"/>
      <c r="Y58" s="25"/>
      <c r="Z58" s="25"/>
      <c r="AA58" s="25"/>
      <c r="AB58" s="25"/>
      <c r="AC58" s="25"/>
      <c r="AD58" s="25"/>
      <c r="AE58" s="25"/>
      <c r="AF58" s="25"/>
    </row>
    <row r="59" spans="1:32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X59" s="25"/>
      <c r="Y59" s="25"/>
      <c r="Z59" s="25"/>
      <c r="AA59" s="25"/>
      <c r="AB59" s="25"/>
      <c r="AC59" s="25"/>
      <c r="AD59" s="25"/>
      <c r="AE59" s="25"/>
      <c r="AF59" s="25"/>
    </row>
    <row r="60" spans="1:32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X60" s="25"/>
      <c r="Y60" s="25"/>
      <c r="Z60" s="25"/>
      <c r="AA60" s="25"/>
      <c r="AB60" s="25"/>
      <c r="AC60" s="25"/>
      <c r="AD60" s="25"/>
      <c r="AE60" s="25"/>
      <c r="AF60" s="25"/>
    </row>
    <row r="61" spans="1:32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X61" s="12" t="s">
        <v>21</v>
      </c>
      <c r="Y61" s="12" t="s">
        <v>78</v>
      </c>
      <c r="Z61" s="12" t="s">
        <v>22</v>
      </c>
      <c r="AA61" s="25"/>
      <c r="AB61" s="25"/>
      <c r="AC61" s="25"/>
      <c r="AD61" s="25"/>
      <c r="AE61" s="25"/>
      <c r="AF61" s="25"/>
    </row>
    <row r="62" spans="1:32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W62" s="19" t="str">
        <f>IF(入力!$C$4="","",入力!$C$4)</f>
        <v>2016.01.01</v>
      </c>
      <c r="X62" s="24" t="str">
        <f>IF(特定項目一覧_60!AL7="","",特定項目一覧_60!AL7)</f>
        <v/>
      </c>
      <c r="Y62" s="31" t="str">
        <f>IF(特定項目一覧_60!AK7="","",特定項目一覧_60!AK7)</f>
        <v/>
      </c>
      <c r="Z62" s="32" t="str">
        <f>IF(特定項目一覧_60!AM7="","",特定項目一覧_60!AM7)</f>
        <v/>
      </c>
      <c r="AA62" s="25"/>
      <c r="AB62" s="25"/>
      <c r="AC62" s="25"/>
      <c r="AD62" s="25"/>
      <c r="AE62" s="25"/>
      <c r="AF62" s="25"/>
    </row>
    <row r="63" spans="1:32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W63" s="19"/>
      <c r="X63" s="24"/>
      <c r="Y63" s="24"/>
      <c r="Z63" s="24"/>
      <c r="AA63" s="25"/>
      <c r="AB63" s="25"/>
      <c r="AC63" s="25"/>
      <c r="AD63" s="25"/>
      <c r="AE63" s="25"/>
      <c r="AF63" s="25"/>
    </row>
    <row r="64" spans="1:32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W64" s="19"/>
      <c r="X64" s="34"/>
      <c r="Y64" s="34"/>
      <c r="Z64" s="35"/>
      <c r="AA64" s="25"/>
      <c r="AB64" s="25"/>
      <c r="AC64" s="25"/>
      <c r="AD64" s="25"/>
      <c r="AE64" s="25"/>
      <c r="AF64" s="25"/>
    </row>
    <row r="65" spans="1:33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X65" s="25"/>
      <c r="Y65" s="25"/>
      <c r="Z65" s="25"/>
      <c r="AA65" s="25"/>
      <c r="AB65" s="25"/>
      <c r="AC65" s="25"/>
      <c r="AD65" s="25"/>
      <c r="AE65" s="25"/>
      <c r="AF65" s="25"/>
    </row>
    <row r="66" spans="1:33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X66" s="25"/>
      <c r="Y66" s="25"/>
      <c r="Z66" s="25"/>
      <c r="AA66" s="25"/>
      <c r="AB66" s="25"/>
      <c r="AC66" s="25"/>
      <c r="AD66" s="25"/>
      <c r="AE66" s="25"/>
      <c r="AF66" s="25"/>
    </row>
    <row r="67" spans="1:33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X67" s="25"/>
      <c r="Y67" s="25"/>
      <c r="Z67" s="25"/>
      <c r="AA67" s="25"/>
      <c r="AB67" s="25"/>
      <c r="AC67" s="25"/>
      <c r="AD67" s="25"/>
      <c r="AE67" s="25"/>
      <c r="AF67" s="25"/>
    </row>
    <row r="68" spans="1:33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X68" s="25"/>
      <c r="Y68" s="25"/>
      <c r="Z68" s="25"/>
      <c r="AA68" s="25"/>
      <c r="AB68" s="25"/>
      <c r="AC68" s="25"/>
      <c r="AD68" s="25"/>
      <c r="AE68" s="25"/>
      <c r="AF68" s="25"/>
    </row>
    <row r="69" spans="1:33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X69" s="25"/>
      <c r="Y69" s="25"/>
      <c r="Z69" s="25"/>
      <c r="AA69" s="25"/>
      <c r="AB69" s="25"/>
      <c r="AC69" s="25"/>
      <c r="AD69" s="25"/>
      <c r="AE69" s="25"/>
      <c r="AF69" s="25"/>
    </row>
    <row r="70" spans="1:33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X70" s="25"/>
      <c r="Y70" s="25"/>
      <c r="Z70" s="25"/>
      <c r="AA70" s="25"/>
      <c r="AB70" s="25"/>
      <c r="AC70" s="25"/>
      <c r="AD70" s="25"/>
      <c r="AE70" s="25"/>
      <c r="AF70" s="25"/>
    </row>
    <row r="71" spans="1:33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X71" s="25"/>
      <c r="Y71" s="25"/>
      <c r="Z71" s="25"/>
      <c r="AA71" s="25"/>
      <c r="AB71" s="25"/>
      <c r="AC71" s="25"/>
      <c r="AD71" s="25"/>
      <c r="AE71" s="25"/>
      <c r="AF71" s="25"/>
    </row>
    <row r="72" spans="1:33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X72" s="25"/>
      <c r="Y72" s="25"/>
      <c r="Z72" s="25"/>
      <c r="AA72" s="25"/>
      <c r="AB72" s="25"/>
      <c r="AC72" s="25"/>
      <c r="AD72" s="25"/>
      <c r="AE72" s="25"/>
      <c r="AF72" s="25"/>
    </row>
    <row r="73" spans="1:33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X73" s="25"/>
      <c r="Y73" s="25"/>
      <c r="Z73" s="25"/>
      <c r="AA73" s="25"/>
      <c r="AB73" s="25"/>
      <c r="AC73" s="25"/>
      <c r="AD73" s="25"/>
      <c r="AE73" s="25"/>
      <c r="AF73" s="25"/>
    </row>
    <row r="74" spans="1:33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X74" s="25"/>
      <c r="Y74" s="25"/>
      <c r="Z74" s="25"/>
      <c r="AA74" s="25"/>
      <c r="AB74" s="25"/>
      <c r="AC74" s="25"/>
      <c r="AD74" s="25"/>
      <c r="AE74" s="25"/>
      <c r="AF74" s="25"/>
    </row>
    <row r="75" spans="1:33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X75" s="459" t="s">
        <v>270</v>
      </c>
      <c r="Y75" s="25"/>
      <c r="Z75" s="25"/>
      <c r="AA75" s="25"/>
      <c r="AB75" s="25"/>
      <c r="AC75" s="25"/>
      <c r="AD75" s="25"/>
      <c r="AE75" s="25"/>
      <c r="AF75" s="25"/>
    </row>
    <row r="76" spans="1:33">
      <c r="X76" s="458" t="str">
        <f>IF(全体項目一覧_60!AN95="","",全体項目一覧_60!AN95)</f>
        <v/>
      </c>
      <c r="Y76" s="25"/>
      <c r="Z76" s="25"/>
      <c r="AA76" s="25"/>
      <c r="AB76" s="25"/>
      <c r="AC76" s="25"/>
      <c r="AD76" s="25"/>
      <c r="AE76" s="25"/>
      <c r="AF76" s="25"/>
    </row>
    <row r="77" spans="1:33">
      <c r="X77" s="25"/>
      <c r="Y77" s="25"/>
      <c r="Z77" s="25"/>
      <c r="AA77" s="25"/>
      <c r="AB77" s="25"/>
      <c r="AC77" s="25"/>
      <c r="AD77" s="25"/>
      <c r="AE77" s="25"/>
      <c r="AF77" s="25"/>
    </row>
    <row r="78" spans="1:33">
      <c r="X78" s="25"/>
      <c r="Y78" s="25"/>
      <c r="Z78" s="25"/>
      <c r="AA78" s="25"/>
      <c r="AB78" s="25"/>
      <c r="AC78" s="25"/>
      <c r="AD78" s="25"/>
      <c r="AE78" s="25"/>
      <c r="AF78" s="25"/>
    </row>
    <row r="79" spans="1:33">
      <c r="A79" s="675"/>
      <c r="B79" s="676"/>
      <c r="C79" s="676"/>
      <c r="D79" s="676"/>
      <c r="E79" s="676"/>
      <c r="F79" s="676"/>
      <c r="G79" s="676"/>
      <c r="H79" s="676"/>
      <c r="I79" s="676"/>
      <c r="J79" s="676"/>
      <c r="K79" s="677"/>
      <c r="L79" s="12" t="s">
        <v>18</v>
      </c>
      <c r="M79" s="669" t="s">
        <v>29</v>
      </c>
      <c r="N79" s="669"/>
      <c r="O79" s="669"/>
      <c r="P79" s="669"/>
      <c r="Q79" s="669"/>
      <c r="R79" s="669"/>
      <c r="S79" s="669"/>
      <c r="T79" s="670" t="s">
        <v>269</v>
      </c>
      <c r="U79" s="670"/>
      <c r="X79" s="12"/>
      <c r="Y79" s="150"/>
      <c r="Z79" s="150"/>
      <c r="AA79" s="150"/>
      <c r="AB79" s="150"/>
      <c r="AC79" s="150"/>
      <c r="AD79" s="150"/>
      <c r="AE79" s="150"/>
      <c r="AF79" s="150"/>
      <c r="AG79" s="150"/>
    </row>
    <row r="80" spans="1:33">
      <c r="A80" s="678"/>
      <c r="B80" s="679"/>
      <c r="C80" s="679"/>
      <c r="D80" s="679"/>
      <c r="E80" s="679"/>
      <c r="F80" s="679"/>
      <c r="G80" s="679"/>
      <c r="H80" s="679"/>
      <c r="I80" s="679"/>
      <c r="J80" s="679"/>
      <c r="K80" s="680"/>
      <c r="L80" s="12" t="s">
        <v>18</v>
      </c>
      <c r="M80" s="665" t="s">
        <v>30</v>
      </c>
      <c r="N80" s="665"/>
      <c r="O80" s="665"/>
      <c r="P80" s="665"/>
      <c r="Q80" s="665"/>
      <c r="R80" s="665"/>
      <c r="S80" s="665"/>
      <c r="T80" s="666" t="str">
        <f>X76</f>
        <v/>
      </c>
      <c r="U80" s="667"/>
      <c r="X80" s="12"/>
      <c r="Y80" s="151"/>
      <c r="Z80" s="151"/>
      <c r="AA80" s="151"/>
      <c r="AB80" s="151"/>
      <c r="AC80" s="151"/>
      <c r="AD80" s="151"/>
      <c r="AE80" s="151"/>
      <c r="AF80" s="151"/>
      <c r="AG80" s="151"/>
    </row>
    <row r="81" spans="1:33" ht="14.25">
      <c r="A81" s="691" t="str">
        <f>$A$40</f>
        <v>フォーマット作成者　：　Komuro Consulting Group　小室匡史</v>
      </c>
      <c r="B81" s="691"/>
      <c r="C81" s="691"/>
      <c r="D81" s="691"/>
      <c r="E81" s="691"/>
      <c r="F81" s="691"/>
      <c r="G81" s="691"/>
      <c r="H81" s="691"/>
      <c r="I81" s="691"/>
      <c r="J81" s="691"/>
      <c r="K81" s="691"/>
      <c r="L81" s="411" t="s">
        <v>18</v>
      </c>
      <c r="M81" s="668" t="s">
        <v>90</v>
      </c>
      <c r="N81" s="668"/>
      <c r="O81" s="668"/>
      <c r="P81" s="668"/>
      <c r="Q81" s="668"/>
      <c r="R81" s="668"/>
      <c r="S81" s="668"/>
      <c r="T81" s="667"/>
      <c r="U81" s="667"/>
      <c r="X81" s="12"/>
      <c r="Y81" s="152"/>
      <c r="Z81" s="152"/>
      <c r="AA81" s="152"/>
      <c r="AB81" s="152"/>
      <c r="AC81" s="152"/>
      <c r="AD81" s="152"/>
      <c r="AE81" s="152"/>
      <c r="AF81" s="152"/>
      <c r="AG81" s="152"/>
    </row>
    <row r="83" spans="1:33" ht="30" customHeight="1">
      <c r="A83" s="671" t="str">
        <f>$A$1</f>
        <v>●●チームバレーボール体力指数　レーダーチャート</v>
      </c>
      <c r="B83" s="671"/>
      <c r="C83" s="671"/>
      <c r="D83" s="671"/>
      <c r="E83" s="671"/>
      <c r="F83" s="671"/>
      <c r="G83" s="671"/>
      <c r="H83" s="671"/>
      <c r="I83" s="671"/>
      <c r="J83" s="671"/>
      <c r="K83" s="671"/>
      <c r="L83" s="671"/>
      <c r="M83" s="671"/>
      <c r="N83" s="671"/>
      <c r="O83" s="671"/>
      <c r="P83" s="671"/>
      <c r="Q83" s="671"/>
      <c r="R83" s="671"/>
      <c r="S83" s="671"/>
      <c r="T83" s="671"/>
      <c r="U83" s="671"/>
      <c r="X83" s="25"/>
      <c r="Y83" s="25"/>
      <c r="Z83" s="25"/>
      <c r="AA83" s="25"/>
      <c r="AB83" s="25"/>
      <c r="AC83" s="25"/>
      <c r="AD83" s="25"/>
      <c r="AE83" s="25"/>
      <c r="AF83" s="25"/>
    </row>
    <row r="84" spans="1:33" ht="22.5" customHeight="1">
      <c r="A84" s="369" t="s">
        <v>10</v>
      </c>
      <c r="B84" s="672" t="str">
        <f>IF(表示変換!B8="","",表示変換!B8)</f>
        <v/>
      </c>
      <c r="C84" s="672"/>
      <c r="D84" s="9"/>
      <c r="E84" s="369" t="s">
        <v>11</v>
      </c>
      <c r="F84" s="673" t="str">
        <f>IF(表示変換!I8="","",表示変換!I8)</f>
        <v/>
      </c>
      <c r="G84" s="673"/>
      <c r="H84" s="370" t="s">
        <v>12</v>
      </c>
      <c r="I84" s="14"/>
      <c r="J84" s="370" t="s">
        <v>13</v>
      </c>
      <c r="K84" s="673" t="str">
        <f>IF(表示変換!J8="","",表示変換!J8)</f>
        <v/>
      </c>
      <c r="L84" s="673"/>
      <c r="M84" s="369" t="s">
        <v>14</v>
      </c>
      <c r="N84" s="6"/>
      <c r="O84" s="672" t="s">
        <v>15</v>
      </c>
      <c r="P84" s="672"/>
      <c r="Q84" s="672" t="str">
        <f>IF(表示変換!H8="","",表示変換!H8)</f>
        <v/>
      </c>
      <c r="R84" s="672"/>
      <c r="S84" s="674" t="str">
        <f>IF(入力!$C$4="","",入力!$C$4)</f>
        <v>2016.01.01</v>
      </c>
      <c r="T84" s="674"/>
      <c r="U84" s="9" t="s">
        <v>84</v>
      </c>
      <c r="X84" s="25"/>
      <c r="Y84" s="25"/>
      <c r="Z84" s="25"/>
      <c r="AA84" s="25"/>
      <c r="AB84" s="25"/>
      <c r="AC84" s="25"/>
      <c r="AD84" s="25"/>
      <c r="AE84" s="25"/>
      <c r="AF84" s="25"/>
    </row>
    <row r="85" spans="1:33" ht="12" customHeight="1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X85" s="25"/>
      <c r="Y85" s="25"/>
      <c r="Z85" s="25"/>
      <c r="AA85" s="25"/>
      <c r="AB85" s="25"/>
      <c r="AC85" s="25"/>
      <c r="AD85" s="25"/>
      <c r="AE85" s="25"/>
      <c r="AF85" s="25"/>
    </row>
    <row r="86" spans="1:33" ht="22.5" customHeight="1">
      <c r="A86" s="685" t="s">
        <v>5</v>
      </c>
      <c r="B86" s="688" t="s">
        <v>6</v>
      </c>
      <c r="C86" s="692" t="s">
        <v>0</v>
      </c>
      <c r="D86" s="683" t="s">
        <v>31</v>
      </c>
      <c r="E86" s="684"/>
      <c r="F86" s="683" t="s">
        <v>43</v>
      </c>
      <c r="G86" s="684"/>
      <c r="H86" s="683" t="s">
        <v>297</v>
      </c>
      <c r="I86" s="684"/>
      <c r="J86" s="683" t="s">
        <v>27</v>
      </c>
      <c r="K86" s="684"/>
      <c r="L86" s="681" t="s">
        <v>44</v>
      </c>
      <c r="M86" s="682"/>
      <c r="N86" s="681" t="s">
        <v>45</v>
      </c>
      <c r="O86" s="682"/>
      <c r="P86" s="681" t="s">
        <v>28</v>
      </c>
      <c r="Q86" s="682"/>
      <c r="R86" s="683" t="s">
        <v>32</v>
      </c>
      <c r="S86" s="684"/>
      <c r="T86" s="156" t="s">
        <v>1</v>
      </c>
      <c r="U86" s="157" t="s">
        <v>2</v>
      </c>
      <c r="X86" s="25"/>
      <c r="Y86" s="25"/>
      <c r="Z86" s="25"/>
      <c r="AA86" s="25"/>
      <c r="AB86" s="25"/>
      <c r="AC86" s="25"/>
      <c r="AD86" s="25"/>
      <c r="AE86" s="25"/>
      <c r="AF86" s="25"/>
    </row>
    <row r="87" spans="1:33">
      <c r="A87" s="686"/>
      <c r="B87" s="689"/>
      <c r="C87" s="693"/>
      <c r="D87" s="1" t="s">
        <v>3</v>
      </c>
      <c r="E87" s="3" t="s">
        <v>4</v>
      </c>
      <c r="F87" s="1" t="s">
        <v>3</v>
      </c>
      <c r="G87" s="3" t="s">
        <v>4</v>
      </c>
      <c r="H87" s="1" t="s">
        <v>3</v>
      </c>
      <c r="I87" s="3" t="s">
        <v>4</v>
      </c>
      <c r="J87" s="1" t="s">
        <v>3</v>
      </c>
      <c r="K87" s="3" t="s">
        <v>4</v>
      </c>
      <c r="L87" s="1" t="s">
        <v>3</v>
      </c>
      <c r="M87" s="3" t="s">
        <v>4</v>
      </c>
      <c r="N87" s="1" t="s">
        <v>3</v>
      </c>
      <c r="O87" s="3" t="s">
        <v>4</v>
      </c>
      <c r="P87" s="1" t="s">
        <v>3</v>
      </c>
      <c r="Q87" s="3" t="s">
        <v>4</v>
      </c>
      <c r="R87" s="1" t="s">
        <v>3</v>
      </c>
      <c r="S87" s="3" t="s">
        <v>4</v>
      </c>
      <c r="T87" s="7"/>
      <c r="U87" s="8"/>
      <c r="X87" s="25"/>
      <c r="Y87" s="25"/>
      <c r="Z87" s="25"/>
      <c r="AA87" s="25"/>
      <c r="AB87" s="25"/>
      <c r="AC87" s="25"/>
      <c r="AD87" s="25"/>
      <c r="AE87" s="25"/>
      <c r="AF87" s="25"/>
    </row>
    <row r="88" spans="1:33">
      <c r="A88" s="687"/>
      <c r="B88" s="690"/>
      <c r="C88" s="694"/>
      <c r="D88" s="2" t="str">
        <f>IF(表示変換!$N$5="","",表示変換!$N$5)</f>
        <v>sec</v>
      </c>
      <c r="E88" s="4" t="s">
        <v>7</v>
      </c>
      <c r="F88" s="2" t="str">
        <f>IF(表示変換!$O$5="","",表示変換!$O$5)</f>
        <v>sec</v>
      </c>
      <c r="G88" s="4" t="s">
        <v>7</v>
      </c>
      <c r="H88" s="2" t="str">
        <f>IF(表示変換!$P$5="","",表示変換!$P$5)</f>
        <v>m</v>
      </c>
      <c r="I88" s="4" t="s">
        <v>7</v>
      </c>
      <c r="J88" s="2" t="str">
        <f>IF(表示変換!$Q$5="","",表示変換!$Q$5)</f>
        <v>cm</v>
      </c>
      <c r="K88" s="4" t="s">
        <v>7</v>
      </c>
      <c r="L88" s="2" t="str">
        <f>IF(表示変換!$R$5="","",表示変換!$R$5)</f>
        <v>cm</v>
      </c>
      <c r="M88" s="4" t="s">
        <v>7</v>
      </c>
      <c r="N88" s="2" t="str">
        <f>IF(表示変換!$S$5="","",表示変換!$S$5)</f>
        <v>m</v>
      </c>
      <c r="O88" s="4" t="s">
        <v>7</v>
      </c>
      <c r="P88" s="2" t="str">
        <f>IF(表示変換!$T$5="","",表示変換!$T$5)</f>
        <v>回</v>
      </c>
      <c r="Q88" s="4" t="s">
        <v>7</v>
      </c>
      <c r="R88" s="2" t="str">
        <f>IF(表示変換!$U$5="","",表示変換!$U$5)</f>
        <v>m</v>
      </c>
      <c r="S88" s="4" t="s">
        <v>7</v>
      </c>
      <c r="T88" s="2" t="s">
        <v>8</v>
      </c>
      <c r="U88" s="5" t="s">
        <v>9</v>
      </c>
      <c r="X88" s="26" t="s">
        <v>16</v>
      </c>
      <c r="Y88" s="26" t="s">
        <v>17</v>
      </c>
      <c r="Z88" s="26" t="s">
        <v>276</v>
      </c>
      <c r="AA88" s="26" t="s">
        <v>24</v>
      </c>
      <c r="AB88" s="26" t="s">
        <v>59</v>
      </c>
      <c r="AC88" s="26" t="s">
        <v>51</v>
      </c>
      <c r="AD88" s="26" t="s">
        <v>62</v>
      </c>
      <c r="AE88" s="11" t="s">
        <v>61</v>
      </c>
      <c r="AF88" s="25"/>
    </row>
    <row r="89" spans="1:33">
      <c r="A89" s="17" t="str">
        <f>IF(入力!$C$4="","",入力!$C$4)</f>
        <v>2016.01.01</v>
      </c>
      <c r="B89" s="20">
        <f>IF(表示変換!A8="","",表示変換!A8)</f>
        <v>3</v>
      </c>
      <c r="C89" s="18" t="str">
        <f>IF(表示変換!B8="","",表示変換!B8)</f>
        <v/>
      </c>
      <c r="D89" s="21" t="str">
        <f>IF(特定項目一覧_60!G8="","",特定項目一覧_60!G8)</f>
        <v/>
      </c>
      <c r="E89" s="27" t="str">
        <f>IF(特定項目一覧_60!H8="","",特定項目一覧_60!H8)</f>
        <v/>
      </c>
      <c r="F89" s="21" t="str">
        <f>IF(特定項目一覧_60!I8="","",特定項目一覧_60!I8)</f>
        <v/>
      </c>
      <c r="G89" s="22" t="str">
        <f>IF(特定項目一覧_60!J8="","",特定項目一覧_60!J8)</f>
        <v/>
      </c>
      <c r="H89" s="29" t="str">
        <f>IF(特定項目一覧_60!K8="","",特定項目一覧_60!K8)</f>
        <v/>
      </c>
      <c r="I89" s="27" t="str">
        <f>IF(特定項目一覧_60!L8="","",特定項目一覧_60!L8)</f>
        <v/>
      </c>
      <c r="J89" s="20" t="str">
        <f>IF(特定項目一覧_60!M8="","",特定項目一覧_60!M8)</f>
        <v/>
      </c>
      <c r="K89" s="22" t="str">
        <f>IF(特定項目一覧_60!N8="","",特定項目一覧_60!N8)</f>
        <v/>
      </c>
      <c r="L89" s="27" t="str">
        <f>IF(特定項目一覧_60!O8="","",特定項目一覧_60!O8)</f>
        <v/>
      </c>
      <c r="M89" s="22" t="str">
        <f>IF(特定項目一覧_60!P8="","",特定項目一覧_60!P8)</f>
        <v/>
      </c>
      <c r="N89" s="155" t="str">
        <f>IF(特定項目一覧_60!Q8="","",特定項目一覧_60!Q8)</f>
        <v/>
      </c>
      <c r="O89" s="22" t="str">
        <f>IF(特定項目一覧_60!R8="","",特定項目一覧_60!R8)</f>
        <v/>
      </c>
      <c r="P89" s="27" t="str">
        <f>IF(特定項目一覧_60!S8="","",特定項目一覧_60!S8)</f>
        <v/>
      </c>
      <c r="Q89" s="22" t="str">
        <f>IF(特定項目一覧_60!T8="","",特定項目一覧_60!T8)</f>
        <v/>
      </c>
      <c r="R89" s="27" t="str">
        <f>IF(特定項目一覧_60!U8="","",特定項目一覧_60!U8)</f>
        <v/>
      </c>
      <c r="S89" s="22" t="str">
        <f>IF(特定項目一覧_60!V8="","",特定項目一覧_60!V8)</f>
        <v/>
      </c>
      <c r="T89" s="20" t="str">
        <f>IF(特定項目一覧_60!W8="","",特定項目一覧_60!W8)</f>
        <v/>
      </c>
      <c r="U89" s="153" t="str">
        <f>IF(特定項目一覧_60!X8="","",特定項目一覧_60!X8)</f>
        <v/>
      </c>
      <c r="W89" s="19" t="str">
        <f>IF(入力!$C$4="","",入力!$C$4)</f>
        <v>2016.01.01</v>
      </c>
      <c r="X89" s="30" t="str">
        <f>E89</f>
        <v/>
      </c>
      <c r="Y89" s="30" t="str">
        <f>G89</f>
        <v/>
      </c>
      <c r="Z89" s="30" t="str">
        <f>I89</f>
        <v/>
      </c>
      <c r="AA89" s="30" t="str">
        <f>K89</f>
        <v/>
      </c>
      <c r="AB89" s="30" t="str">
        <f>M89</f>
        <v/>
      </c>
      <c r="AC89" s="30" t="str">
        <f>O89</f>
        <v/>
      </c>
      <c r="AD89" s="30" t="str">
        <f>Q89</f>
        <v/>
      </c>
      <c r="AE89" s="30" t="str">
        <f>S89</f>
        <v/>
      </c>
      <c r="AF89" s="25"/>
    </row>
    <row r="90" spans="1:33">
      <c r="A90" s="66"/>
      <c r="B90" s="67"/>
      <c r="C90" s="68"/>
      <c r="D90" s="69"/>
      <c r="E90" s="70"/>
      <c r="F90" s="71"/>
      <c r="G90" s="72"/>
      <c r="H90" s="73"/>
      <c r="I90" s="70"/>
      <c r="J90" s="71"/>
      <c r="K90" s="72"/>
      <c r="L90" s="69"/>
      <c r="M90" s="70"/>
      <c r="N90" s="71"/>
      <c r="O90" s="72"/>
      <c r="P90" s="69"/>
      <c r="Q90" s="70"/>
      <c r="R90" s="67"/>
      <c r="S90" s="72"/>
      <c r="T90" s="73"/>
      <c r="U90" s="72"/>
      <c r="W90" s="19"/>
      <c r="X90" s="23"/>
      <c r="Y90" s="23"/>
      <c r="Z90" s="23"/>
      <c r="AA90" s="23"/>
      <c r="AB90" s="23"/>
      <c r="AC90" s="23"/>
      <c r="AD90" s="23"/>
      <c r="AE90" s="23"/>
      <c r="AF90" s="25"/>
    </row>
    <row r="91" spans="1:33">
      <c r="A91" s="74"/>
      <c r="B91" s="67"/>
      <c r="C91" s="72"/>
      <c r="D91" s="71"/>
      <c r="E91" s="72"/>
      <c r="F91" s="71"/>
      <c r="G91" s="72"/>
      <c r="H91" s="67"/>
      <c r="I91" s="72"/>
      <c r="J91" s="71"/>
      <c r="K91" s="72"/>
      <c r="L91" s="71"/>
      <c r="M91" s="72"/>
      <c r="N91" s="71"/>
      <c r="O91" s="72"/>
      <c r="P91" s="71"/>
      <c r="Q91" s="72"/>
      <c r="R91" s="67"/>
      <c r="S91" s="72"/>
      <c r="T91" s="67"/>
      <c r="U91" s="72"/>
      <c r="W91" s="19"/>
      <c r="X91" s="23"/>
      <c r="Y91" s="23"/>
      <c r="Z91" s="23"/>
      <c r="AA91" s="23"/>
      <c r="AB91" s="23"/>
      <c r="AC91" s="23"/>
      <c r="AD91" s="23"/>
      <c r="AE91" s="23"/>
      <c r="AF91" s="25"/>
    </row>
    <row r="92" spans="1:33">
      <c r="A92" s="74"/>
      <c r="B92" s="75"/>
      <c r="C92" s="76"/>
      <c r="D92" s="71"/>
      <c r="E92" s="70"/>
      <c r="F92" s="71"/>
      <c r="G92" s="72"/>
      <c r="H92" s="73"/>
      <c r="I92" s="70"/>
      <c r="J92" s="71"/>
      <c r="K92" s="72"/>
      <c r="L92" s="69"/>
      <c r="M92" s="70"/>
      <c r="N92" s="71"/>
      <c r="O92" s="72"/>
      <c r="P92" s="69"/>
      <c r="Q92" s="70"/>
      <c r="R92" s="67"/>
      <c r="S92" s="72"/>
      <c r="T92" s="73"/>
      <c r="U92" s="72"/>
      <c r="X92" s="25"/>
      <c r="Y92" s="25"/>
      <c r="Z92" s="25"/>
      <c r="AA92" s="25"/>
      <c r="AB92" s="25"/>
      <c r="AC92" s="25"/>
      <c r="AD92" s="25"/>
      <c r="AE92" s="25"/>
      <c r="AF92" s="25"/>
    </row>
    <row r="93" spans="1:33">
      <c r="A93" s="66"/>
      <c r="B93" s="67"/>
      <c r="C93" s="68"/>
      <c r="D93" s="69"/>
      <c r="E93" s="70"/>
      <c r="F93" s="71"/>
      <c r="G93" s="72"/>
      <c r="H93" s="73"/>
      <c r="I93" s="70"/>
      <c r="J93" s="71"/>
      <c r="K93" s="72"/>
      <c r="L93" s="69"/>
      <c r="M93" s="70"/>
      <c r="N93" s="71"/>
      <c r="O93" s="72"/>
      <c r="P93" s="69"/>
      <c r="Q93" s="70"/>
      <c r="R93" s="67"/>
      <c r="S93" s="72"/>
      <c r="T93" s="73"/>
      <c r="U93" s="72"/>
      <c r="X93" s="25"/>
      <c r="Y93" s="25"/>
      <c r="Z93" s="25"/>
      <c r="AA93" s="25"/>
      <c r="AB93" s="25"/>
      <c r="AC93" s="25"/>
      <c r="AD93" s="25"/>
      <c r="AE93" s="25"/>
      <c r="AF93" s="25"/>
    </row>
    <row r="94" spans="1:33">
      <c r="A94" s="74"/>
      <c r="B94" s="67"/>
      <c r="C94" s="72"/>
      <c r="D94" s="71"/>
      <c r="E94" s="72"/>
      <c r="F94" s="71"/>
      <c r="G94" s="72"/>
      <c r="H94" s="67"/>
      <c r="I94" s="72"/>
      <c r="J94" s="71"/>
      <c r="K94" s="72"/>
      <c r="L94" s="71"/>
      <c r="M94" s="72"/>
      <c r="N94" s="71"/>
      <c r="O94" s="72"/>
      <c r="P94" s="71"/>
      <c r="Q94" s="72"/>
      <c r="R94" s="67"/>
      <c r="S94" s="72"/>
      <c r="T94" s="67"/>
      <c r="U94" s="72"/>
      <c r="X94" s="25"/>
      <c r="Y94" s="25"/>
      <c r="Z94" s="25"/>
      <c r="AA94" s="25"/>
      <c r="AB94" s="25"/>
      <c r="AC94" s="25"/>
      <c r="AD94" s="25"/>
      <c r="AE94" s="25"/>
      <c r="AF94" s="25"/>
    </row>
    <row r="95" spans="1:33">
      <c r="A95" s="66"/>
      <c r="B95" s="67"/>
      <c r="C95" s="68"/>
      <c r="D95" s="69"/>
      <c r="E95" s="70"/>
      <c r="F95" s="71"/>
      <c r="G95" s="72"/>
      <c r="H95" s="73"/>
      <c r="I95" s="70"/>
      <c r="J95" s="71"/>
      <c r="K95" s="72"/>
      <c r="L95" s="69"/>
      <c r="M95" s="70"/>
      <c r="N95" s="71"/>
      <c r="O95" s="72"/>
      <c r="P95" s="69"/>
      <c r="Q95" s="70"/>
      <c r="R95" s="67"/>
      <c r="S95" s="72"/>
      <c r="T95" s="73"/>
      <c r="U95" s="72"/>
      <c r="X95" s="25"/>
      <c r="Y95" s="25"/>
      <c r="Z95" s="25"/>
      <c r="AA95" s="25"/>
      <c r="AB95" s="25"/>
      <c r="AC95" s="25"/>
      <c r="AD95" s="25"/>
      <c r="AE95" s="25"/>
      <c r="AF95" s="25"/>
    </row>
    <row r="96" spans="1:33">
      <c r="A96" s="66"/>
      <c r="B96" s="67"/>
      <c r="C96" s="68"/>
      <c r="D96" s="69"/>
      <c r="E96" s="70"/>
      <c r="F96" s="71"/>
      <c r="G96" s="72"/>
      <c r="H96" s="73"/>
      <c r="I96" s="70"/>
      <c r="J96" s="71"/>
      <c r="K96" s="72"/>
      <c r="L96" s="69"/>
      <c r="M96" s="70"/>
      <c r="N96" s="71"/>
      <c r="O96" s="72"/>
      <c r="P96" s="69"/>
      <c r="Q96" s="70"/>
      <c r="R96" s="67"/>
      <c r="S96" s="72"/>
      <c r="T96" s="73"/>
      <c r="U96" s="72"/>
      <c r="X96" s="25"/>
      <c r="Y96" s="25"/>
      <c r="Z96" s="25"/>
      <c r="AA96" s="25"/>
      <c r="AB96" s="25"/>
      <c r="AC96" s="25"/>
      <c r="AD96" s="25"/>
      <c r="AE96" s="25"/>
      <c r="AF96" s="25"/>
    </row>
    <row r="97" spans="1:32">
      <c r="A97" s="66"/>
      <c r="B97" s="67"/>
      <c r="C97" s="68"/>
      <c r="D97" s="69"/>
      <c r="E97" s="70"/>
      <c r="F97" s="71"/>
      <c r="G97" s="72"/>
      <c r="H97" s="73"/>
      <c r="I97" s="70"/>
      <c r="J97" s="71"/>
      <c r="K97" s="72"/>
      <c r="L97" s="69"/>
      <c r="M97" s="70"/>
      <c r="N97" s="71"/>
      <c r="O97" s="72"/>
      <c r="P97" s="69"/>
      <c r="Q97" s="70"/>
      <c r="R97" s="67"/>
      <c r="S97" s="72"/>
      <c r="T97" s="73"/>
      <c r="U97" s="72"/>
      <c r="X97" s="25"/>
      <c r="Y97" s="25"/>
      <c r="Z97" s="25"/>
      <c r="AA97" s="25"/>
      <c r="AB97" s="25"/>
      <c r="AC97" s="25"/>
      <c r="AD97" s="25"/>
      <c r="AE97" s="25"/>
      <c r="AF97" s="25"/>
    </row>
    <row r="98" spans="1:32">
      <c r="A98" s="66"/>
      <c r="B98" s="67"/>
      <c r="C98" s="68"/>
      <c r="D98" s="69"/>
      <c r="E98" s="70"/>
      <c r="F98" s="71"/>
      <c r="G98" s="72"/>
      <c r="H98" s="73"/>
      <c r="I98" s="70"/>
      <c r="J98" s="71"/>
      <c r="K98" s="72"/>
      <c r="L98" s="69"/>
      <c r="M98" s="70"/>
      <c r="N98" s="71"/>
      <c r="O98" s="72"/>
      <c r="P98" s="69"/>
      <c r="Q98" s="70"/>
      <c r="R98" s="67"/>
      <c r="S98" s="72"/>
      <c r="T98" s="73"/>
      <c r="U98" s="72"/>
      <c r="X98" s="25"/>
      <c r="Y98" s="25"/>
      <c r="Z98" s="25"/>
      <c r="AA98" s="25"/>
      <c r="AB98" s="25"/>
      <c r="AC98" s="25"/>
      <c r="AD98" s="25"/>
      <c r="AE98" s="25"/>
      <c r="AF98" s="25"/>
    </row>
    <row r="99" spans="1:32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X99" s="25"/>
      <c r="Y99" s="25"/>
      <c r="Z99" s="25"/>
      <c r="AA99" s="25"/>
      <c r="AB99" s="25"/>
      <c r="AC99" s="25"/>
      <c r="AD99" s="25"/>
      <c r="AE99" s="25"/>
      <c r="AF99" s="25"/>
    </row>
    <row r="100" spans="1:32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X100" s="25"/>
      <c r="Y100" s="25"/>
      <c r="Z100" s="25"/>
      <c r="AA100" s="25"/>
      <c r="AB100" s="25"/>
      <c r="AC100" s="25"/>
      <c r="AD100" s="25"/>
      <c r="AE100" s="25"/>
      <c r="AF100" s="25"/>
    </row>
    <row r="101" spans="1:32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X101" s="25"/>
      <c r="Y101" s="25"/>
      <c r="Z101" s="25"/>
      <c r="AA101" s="25"/>
      <c r="AB101" s="25"/>
      <c r="AC101" s="25"/>
      <c r="AD101" s="25"/>
      <c r="AE101" s="25"/>
      <c r="AF101" s="25"/>
    </row>
    <row r="102" spans="1:32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X102" s="12" t="s">
        <v>21</v>
      </c>
      <c r="Y102" s="12" t="s">
        <v>78</v>
      </c>
      <c r="Z102" s="12" t="s">
        <v>22</v>
      </c>
      <c r="AA102" s="25"/>
      <c r="AB102" s="25"/>
      <c r="AC102" s="25"/>
      <c r="AD102" s="25"/>
      <c r="AE102" s="25"/>
      <c r="AF102" s="25"/>
    </row>
    <row r="103" spans="1:32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W103" s="19" t="str">
        <f>IF(入力!$C$4="","",入力!$C$4)</f>
        <v>2016.01.01</v>
      </c>
      <c r="X103" s="24" t="str">
        <f>IF(特定項目一覧_60!AL8="","",特定項目一覧_60!AL8)</f>
        <v/>
      </c>
      <c r="Y103" s="31" t="str">
        <f>IF(特定項目一覧_60!AK8="","",特定項目一覧_60!AK8)</f>
        <v/>
      </c>
      <c r="Z103" s="32" t="str">
        <f>IF(特定項目一覧_60!AM8="","",特定項目一覧_60!AM8)</f>
        <v/>
      </c>
      <c r="AA103" s="25"/>
      <c r="AB103" s="25"/>
      <c r="AC103" s="25"/>
      <c r="AD103" s="25"/>
      <c r="AE103" s="25"/>
      <c r="AF103" s="25"/>
    </row>
    <row r="104" spans="1:32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W104" s="19"/>
      <c r="X104" s="24"/>
      <c r="Y104" s="24"/>
      <c r="Z104" s="24"/>
      <c r="AA104" s="25"/>
      <c r="AB104" s="25"/>
      <c r="AC104" s="25"/>
      <c r="AD104" s="25"/>
      <c r="AE104" s="25"/>
      <c r="AF104" s="25"/>
    </row>
    <row r="105" spans="1:32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W105" s="19"/>
      <c r="X105" s="34"/>
      <c r="Y105" s="34"/>
      <c r="Z105" s="35"/>
      <c r="AA105" s="25"/>
      <c r="AB105" s="25"/>
      <c r="AC105" s="25"/>
      <c r="AD105" s="25"/>
      <c r="AE105" s="25"/>
      <c r="AF105" s="25"/>
    </row>
    <row r="106" spans="1:32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X106" s="25"/>
      <c r="Y106" s="25"/>
      <c r="Z106" s="25"/>
      <c r="AA106" s="25"/>
      <c r="AB106" s="25"/>
      <c r="AC106" s="25"/>
      <c r="AD106" s="25"/>
      <c r="AE106" s="25"/>
      <c r="AF106" s="25"/>
    </row>
    <row r="107" spans="1:32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X107" s="25"/>
      <c r="Y107" s="25"/>
      <c r="Z107" s="25"/>
      <c r="AA107" s="25"/>
      <c r="AB107" s="25"/>
      <c r="AC107" s="25"/>
      <c r="AD107" s="25"/>
      <c r="AE107" s="25"/>
      <c r="AF107" s="25"/>
    </row>
    <row r="108" spans="1:32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X108" s="25"/>
      <c r="Y108" s="25"/>
      <c r="Z108" s="25"/>
      <c r="AA108" s="25"/>
      <c r="AB108" s="25"/>
      <c r="AC108" s="25"/>
      <c r="AD108" s="25"/>
      <c r="AE108" s="25"/>
      <c r="AF108" s="25"/>
    </row>
    <row r="109" spans="1:32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X109" s="25"/>
      <c r="Y109" s="25"/>
      <c r="Z109" s="25"/>
      <c r="AA109" s="25"/>
      <c r="AB109" s="25"/>
      <c r="AC109" s="25"/>
      <c r="AD109" s="25"/>
      <c r="AE109" s="25"/>
      <c r="AF109" s="25"/>
    </row>
    <row r="110" spans="1:32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X110" s="25"/>
      <c r="Y110" s="25"/>
      <c r="Z110" s="25"/>
      <c r="AA110" s="25"/>
      <c r="AB110" s="25"/>
      <c r="AC110" s="25"/>
      <c r="AD110" s="25"/>
      <c r="AE110" s="25"/>
      <c r="AF110" s="25"/>
    </row>
    <row r="111" spans="1:32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X111" s="25"/>
      <c r="Y111" s="25"/>
      <c r="Z111" s="25"/>
      <c r="AA111" s="25"/>
      <c r="AB111" s="25"/>
      <c r="AC111" s="25"/>
      <c r="AD111" s="25"/>
      <c r="AE111" s="25"/>
      <c r="AF111" s="25"/>
    </row>
    <row r="112" spans="1:32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X112" s="25"/>
      <c r="Y112" s="25"/>
      <c r="Z112" s="25"/>
      <c r="AA112" s="25"/>
      <c r="AB112" s="25"/>
      <c r="AC112" s="25"/>
      <c r="AD112" s="25"/>
      <c r="AE112" s="25"/>
      <c r="AF112" s="25"/>
    </row>
    <row r="113" spans="1:33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X113" s="25"/>
      <c r="Y113" s="25"/>
      <c r="Z113" s="25"/>
      <c r="AA113" s="25"/>
      <c r="AB113" s="25"/>
      <c r="AC113" s="25"/>
      <c r="AD113" s="25"/>
      <c r="AE113" s="25"/>
      <c r="AF113" s="25"/>
    </row>
    <row r="114" spans="1:33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X114" s="25"/>
      <c r="Y114" s="25"/>
      <c r="Z114" s="25"/>
      <c r="AA114" s="25"/>
      <c r="AB114" s="25"/>
      <c r="AC114" s="25"/>
      <c r="AD114" s="25"/>
      <c r="AE114" s="25"/>
      <c r="AF114" s="25"/>
    </row>
    <row r="115" spans="1:33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X115" s="25"/>
      <c r="Y115" s="25"/>
      <c r="Z115" s="25"/>
      <c r="AA115" s="25"/>
      <c r="AB115" s="25"/>
      <c r="AC115" s="25"/>
      <c r="AD115" s="25"/>
      <c r="AE115" s="25"/>
      <c r="AF115" s="25"/>
    </row>
    <row r="116" spans="1:33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X116" s="459" t="s">
        <v>270</v>
      </c>
      <c r="Y116" s="25"/>
      <c r="Z116" s="25"/>
      <c r="AA116" s="25"/>
      <c r="AB116" s="25"/>
      <c r="AC116" s="25"/>
      <c r="AD116" s="25"/>
      <c r="AE116" s="25"/>
      <c r="AF116" s="25"/>
    </row>
    <row r="117" spans="1:33">
      <c r="X117" s="458" t="str">
        <f>IF(全体項目一覧_60!AN96="","",全体項目一覧_60!AN96)</f>
        <v/>
      </c>
      <c r="Y117" s="25"/>
      <c r="Z117" s="25"/>
      <c r="AA117" s="25"/>
      <c r="AB117" s="25"/>
      <c r="AC117" s="25"/>
      <c r="AD117" s="25"/>
      <c r="AE117" s="25"/>
      <c r="AF117" s="25"/>
    </row>
    <row r="118" spans="1:33">
      <c r="X118" s="25"/>
      <c r="Y118" s="25"/>
      <c r="Z118" s="25"/>
      <c r="AA118" s="25"/>
      <c r="AB118" s="25"/>
      <c r="AC118" s="25"/>
      <c r="AD118" s="25"/>
      <c r="AE118" s="25"/>
      <c r="AF118" s="25"/>
    </row>
    <row r="119" spans="1:33">
      <c r="X119" s="25"/>
      <c r="Y119" s="25"/>
      <c r="Z119" s="25"/>
      <c r="AA119" s="25"/>
      <c r="AB119" s="25"/>
      <c r="AC119" s="25"/>
      <c r="AD119" s="25"/>
      <c r="AE119" s="25"/>
      <c r="AF119" s="25"/>
    </row>
    <row r="120" spans="1:33">
      <c r="A120" s="675"/>
      <c r="B120" s="676"/>
      <c r="C120" s="676"/>
      <c r="D120" s="676"/>
      <c r="E120" s="676"/>
      <c r="F120" s="676"/>
      <c r="G120" s="676"/>
      <c r="H120" s="676"/>
      <c r="I120" s="676"/>
      <c r="J120" s="676"/>
      <c r="K120" s="677"/>
      <c r="L120" s="12" t="s">
        <v>18</v>
      </c>
      <c r="M120" s="669" t="s">
        <v>29</v>
      </c>
      <c r="N120" s="669"/>
      <c r="O120" s="669"/>
      <c r="P120" s="669"/>
      <c r="Q120" s="669"/>
      <c r="R120" s="669"/>
      <c r="S120" s="669"/>
      <c r="T120" s="670" t="s">
        <v>269</v>
      </c>
      <c r="U120" s="670"/>
      <c r="X120" s="12"/>
      <c r="Y120" s="669"/>
      <c r="Z120" s="669"/>
      <c r="AA120" s="669"/>
      <c r="AB120" s="669"/>
      <c r="AC120" s="669"/>
      <c r="AD120" s="669"/>
      <c r="AE120" s="669"/>
      <c r="AF120" s="669"/>
      <c r="AG120" s="669"/>
    </row>
    <row r="121" spans="1:33">
      <c r="A121" s="678"/>
      <c r="B121" s="679"/>
      <c r="C121" s="679"/>
      <c r="D121" s="679"/>
      <c r="E121" s="679"/>
      <c r="F121" s="679"/>
      <c r="G121" s="679"/>
      <c r="H121" s="679"/>
      <c r="I121" s="679"/>
      <c r="J121" s="679"/>
      <c r="K121" s="680"/>
      <c r="L121" s="12" t="s">
        <v>18</v>
      </c>
      <c r="M121" s="665" t="s">
        <v>30</v>
      </c>
      <c r="N121" s="665"/>
      <c r="O121" s="665"/>
      <c r="P121" s="665"/>
      <c r="Q121" s="665"/>
      <c r="R121" s="665"/>
      <c r="S121" s="665"/>
      <c r="T121" s="666" t="str">
        <f>X117</f>
        <v/>
      </c>
      <c r="U121" s="667"/>
      <c r="X121" s="12"/>
      <c r="Y121" s="665"/>
      <c r="Z121" s="665"/>
      <c r="AA121" s="665"/>
      <c r="AB121" s="665"/>
      <c r="AC121" s="665"/>
      <c r="AD121" s="665"/>
      <c r="AE121" s="665"/>
      <c r="AF121" s="665"/>
      <c r="AG121" s="665"/>
    </row>
    <row r="122" spans="1:33" ht="14.25">
      <c r="A122" s="691" t="str">
        <f>$A$40</f>
        <v>フォーマット作成者　：　Komuro Consulting Group　小室匡史</v>
      </c>
      <c r="B122" s="691"/>
      <c r="C122" s="691"/>
      <c r="D122" s="691"/>
      <c r="E122" s="691"/>
      <c r="F122" s="691"/>
      <c r="G122" s="691"/>
      <c r="H122" s="691"/>
      <c r="I122" s="691"/>
      <c r="J122" s="691"/>
      <c r="K122" s="691"/>
      <c r="L122" s="414" t="s">
        <v>18</v>
      </c>
      <c r="M122" s="668" t="s">
        <v>90</v>
      </c>
      <c r="N122" s="668"/>
      <c r="O122" s="668"/>
      <c r="P122" s="668"/>
      <c r="Q122" s="668"/>
      <c r="R122" s="668"/>
      <c r="S122" s="668"/>
      <c r="T122" s="667"/>
      <c r="U122" s="667"/>
      <c r="X122" s="12"/>
      <c r="Y122" s="668"/>
      <c r="Z122" s="668"/>
      <c r="AA122" s="668"/>
      <c r="AB122" s="668"/>
      <c r="AC122" s="668"/>
      <c r="AD122" s="668"/>
      <c r="AE122" s="668"/>
      <c r="AF122" s="668"/>
      <c r="AG122" s="668"/>
    </row>
    <row r="124" spans="1:33" ht="30" customHeight="1">
      <c r="A124" s="671" t="str">
        <f>$A$1</f>
        <v>●●チームバレーボール体力指数　レーダーチャート</v>
      </c>
      <c r="B124" s="671"/>
      <c r="C124" s="671"/>
      <c r="D124" s="671"/>
      <c r="E124" s="671"/>
      <c r="F124" s="671"/>
      <c r="G124" s="671"/>
      <c r="H124" s="671"/>
      <c r="I124" s="671"/>
      <c r="J124" s="671"/>
      <c r="K124" s="671"/>
      <c r="L124" s="671"/>
      <c r="M124" s="671"/>
      <c r="N124" s="671"/>
      <c r="O124" s="671"/>
      <c r="P124" s="671"/>
      <c r="Q124" s="671"/>
      <c r="R124" s="671"/>
      <c r="S124" s="671"/>
      <c r="T124" s="671"/>
      <c r="U124" s="671"/>
      <c r="X124" s="25"/>
      <c r="Y124" s="25"/>
      <c r="Z124" s="25"/>
      <c r="AA124" s="25"/>
      <c r="AB124" s="25"/>
      <c r="AC124" s="25"/>
      <c r="AD124" s="25"/>
      <c r="AE124" s="25"/>
      <c r="AF124" s="25"/>
    </row>
    <row r="125" spans="1:33" ht="22.5" customHeight="1">
      <c r="A125" s="369" t="s">
        <v>10</v>
      </c>
      <c r="B125" s="672" t="str">
        <f>IF(表示変換!B9="","",表示変換!B9)</f>
        <v/>
      </c>
      <c r="C125" s="672"/>
      <c r="D125" s="9"/>
      <c r="E125" s="369" t="s">
        <v>11</v>
      </c>
      <c r="F125" s="673" t="str">
        <f>IF(表示変換!I9="","",表示変換!I9)</f>
        <v/>
      </c>
      <c r="G125" s="673"/>
      <c r="H125" s="370" t="s">
        <v>12</v>
      </c>
      <c r="I125" s="14"/>
      <c r="J125" s="370" t="s">
        <v>13</v>
      </c>
      <c r="K125" s="673" t="str">
        <f>IF(表示変換!J9="","",表示変換!J9)</f>
        <v/>
      </c>
      <c r="L125" s="673"/>
      <c r="M125" s="369" t="s">
        <v>14</v>
      </c>
      <c r="N125" s="6"/>
      <c r="O125" s="672" t="s">
        <v>15</v>
      </c>
      <c r="P125" s="672"/>
      <c r="Q125" s="672" t="str">
        <f>IF(表示変換!H9="","",表示変換!H9)</f>
        <v/>
      </c>
      <c r="R125" s="672"/>
      <c r="S125" s="674" t="str">
        <f>IF(入力!$C$4="","",入力!$C$4)</f>
        <v>2016.01.01</v>
      </c>
      <c r="T125" s="674"/>
      <c r="U125" s="9" t="s">
        <v>84</v>
      </c>
      <c r="X125" s="25"/>
      <c r="Y125" s="25"/>
      <c r="Z125" s="25"/>
      <c r="AA125" s="25"/>
      <c r="AB125" s="25"/>
      <c r="AC125" s="25"/>
      <c r="AD125" s="25"/>
      <c r="AE125" s="25"/>
      <c r="AF125" s="25"/>
    </row>
    <row r="126" spans="1:33" ht="12" customHeight="1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X126" s="25"/>
      <c r="Y126" s="25"/>
      <c r="Z126" s="25"/>
      <c r="AA126" s="25"/>
      <c r="AB126" s="25"/>
      <c r="AC126" s="25"/>
      <c r="AD126" s="25"/>
      <c r="AE126" s="25"/>
      <c r="AF126" s="25"/>
    </row>
    <row r="127" spans="1:33" ht="22.5" customHeight="1">
      <c r="A127" s="685" t="s">
        <v>5</v>
      </c>
      <c r="B127" s="688" t="s">
        <v>6</v>
      </c>
      <c r="C127" s="692" t="s">
        <v>0</v>
      </c>
      <c r="D127" s="683" t="s">
        <v>31</v>
      </c>
      <c r="E127" s="684"/>
      <c r="F127" s="683" t="s">
        <v>43</v>
      </c>
      <c r="G127" s="684"/>
      <c r="H127" s="683" t="s">
        <v>297</v>
      </c>
      <c r="I127" s="684"/>
      <c r="J127" s="683" t="s">
        <v>27</v>
      </c>
      <c r="K127" s="684"/>
      <c r="L127" s="681" t="s">
        <v>44</v>
      </c>
      <c r="M127" s="682"/>
      <c r="N127" s="681" t="s">
        <v>45</v>
      </c>
      <c r="O127" s="682"/>
      <c r="P127" s="681" t="s">
        <v>28</v>
      </c>
      <c r="Q127" s="682"/>
      <c r="R127" s="683" t="s">
        <v>32</v>
      </c>
      <c r="S127" s="684"/>
      <c r="T127" s="156" t="s">
        <v>1</v>
      </c>
      <c r="U127" s="157" t="s">
        <v>2</v>
      </c>
      <c r="X127" s="25"/>
      <c r="Y127" s="25"/>
      <c r="Z127" s="25"/>
      <c r="AA127" s="25"/>
      <c r="AB127" s="25"/>
      <c r="AC127" s="25"/>
      <c r="AD127" s="25"/>
      <c r="AE127" s="25"/>
      <c r="AF127" s="25"/>
    </row>
    <row r="128" spans="1:33">
      <c r="A128" s="686"/>
      <c r="B128" s="689"/>
      <c r="C128" s="693"/>
      <c r="D128" s="1" t="s">
        <v>3</v>
      </c>
      <c r="E128" s="3" t="s">
        <v>4</v>
      </c>
      <c r="F128" s="1" t="s">
        <v>3</v>
      </c>
      <c r="G128" s="3" t="s">
        <v>4</v>
      </c>
      <c r="H128" s="1" t="s">
        <v>3</v>
      </c>
      <c r="I128" s="3" t="s">
        <v>4</v>
      </c>
      <c r="J128" s="1" t="s">
        <v>3</v>
      </c>
      <c r="K128" s="3" t="s">
        <v>4</v>
      </c>
      <c r="L128" s="1" t="s">
        <v>3</v>
      </c>
      <c r="M128" s="3" t="s">
        <v>4</v>
      </c>
      <c r="N128" s="1" t="s">
        <v>3</v>
      </c>
      <c r="O128" s="3" t="s">
        <v>4</v>
      </c>
      <c r="P128" s="1" t="s">
        <v>3</v>
      </c>
      <c r="Q128" s="3" t="s">
        <v>4</v>
      </c>
      <c r="R128" s="1" t="s">
        <v>3</v>
      </c>
      <c r="S128" s="3" t="s">
        <v>4</v>
      </c>
      <c r="T128" s="7"/>
      <c r="U128" s="8"/>
      <c r="X128" s="25"/>
      <c r="Y128" s="25"/>
      <c r="Z128" s="25"/>
      <c r="AA128" s="25"/>
      <c r="AB128" s="25"/>
      <c r="AC128" s="25"/>
      <c r="AD128" s="25"/>
      <c r="AE128" s="25"/>
      <c r="AF128" s="25"/>
    </row>
    <row r="129" spans="1:32">
      <c r="A129" s="687"/>
      <c r="B129" s="690"/>
      <c r="C129" s="694"/>
      <c r="D129" s="2" t="str">
        <f>IF(表示変換!$N$5="","",表示変換!$N$5)</f>
        <v>sec</v>
      </c>
      <c r="E129" s="4" t="s">
        <v>7</v>
      </c>
      <c r="F129" s="2" t="str">
        <f>IF(表示変換!$O$5="","",表示変換!$O$5)</f>
        <v>sec</v>
      </c>
      <c r="G129" s="4" t="s">
        <v>7</v>
      </c>
      <c r="H129" s="2" t="str">
        <f>IF(表示変換!$P$5="","",表示変換!$P$5)</f>
        <v>m</v>
      </c>
      <c r="I129" s="4" t="s">
        <v>7</v>
      </c>
      <c r="J129" s="2" t="str">
        <f>IF(表示変換!$Q$5="","",表示変換!$Q$5)</f>
        <v>cm</v>
      </c>
      <c r="K129" s="4" t="s">
        <v>7</v>
      </c>
      <c r="L129" s="2" t="str">
        <f>IF(表示変換!$R$5="","",表示変換!$R$5)</f>
        <v>cm</v>
      </c>
      <c r="M129" s="4" t="s">
        <v>7</v>
      </c>
      <c r="N129" s="2" t="str">
        <f>IF(表示変換!$S$5="","",表示変換!$S$5)</f>
        <v>m</v>
      </c>
      <c r="O129" s="4" t="s">
        <v>7</v>
      </c>
      <c r="P129" s="2" t="str">
        <f>IF(表示変換!$T$5="","",表示変換!$T$5)</f>
        <v>回</v>
      </c>
      <c r="Q129" s="4" t="s">
        <v>7</v>
      </c>
      <c r="R129" s="2" t="str">
        <f>IF(表示変換!$U$5="","",表示変換!$U$5)</f>
        <v>m</v>
      </c>
      <c r="S129" s="4" t="s">
        <v>7</v>
      </c>
      <c r="T129" s="2" t="s">
        <v>8</v>
      </c>
      <c r="U129" s="5" t="s">
        <v>9</v>
      </c>
      <c r="X129" s="26" t="s">
        <v>16</v>
      </c>
      <c r="Y129" s="26" t="s">
        <v>17</v>
      </c>
      <c r="Z129" s="26" t="s">
        <v>276</v>
      </c>
      <c r="AA129" s="26" t="s">
        <v>24</v>
      </c>
      <c r="AB129" s="26" t="s">
        <v>59</v>
      </c>
      <c r="AC129" s="26" t="s">
        <v>51</v>
      </c>
      <c r="AD129" s="26" t="s">
        <v>62</v>
      </c>
      <c r="AE129" s="11" t="s">
        <v>61</v>
      </c>
      <c r="AF129" s="25"/>
    </row>
    <row r="130" spans="1:32">
      <c r="A130" s="17" t="str">
        <f>IF(入力!$C$4="","",入力!$C$4)</f>
        <v>2016.01.01</v>
      </c>
      <c r="B130" s="20">
        <f>IF(表示変換!A9="","",表示変換!A9)</f>
        <v>4</v>
      </c>
      <c r="C130" s="18" t="str">
        <f>IF(表示変換!B9="","",表示変換!B9)</f>
        <v/>
      </c>
      <c r="D130" s="21" t="str">
        <f>IF(特定項目一覧_60!G9="","",特定項目一覧_60!G9)</f>
        <v/>
      </c>
      <c r="E130" s="27" t="str">
        <f>IF(特定項目一覧_60!H9="","",特定項目一覧_60!H9)</f>
        <v/>
      </c>
      <c r="F130" s="21" t="str">
        <f>IF(特定項目一覧_60!I9="","",特定項目一覧_60!I9)</f>
        <v/>
      </c>
      <c r="G130" s="22" t="str">
        <f>IF(特定項目一覧_60!J9="","",特定項目一覧_60!J9)</f>
        <v/>
      </c>
      <c r="H130" s="29" t="str">
        <f>IF(特定項目一覧_60!K9="","",特定項目一覧_60!K9)</f>
        <v/>
      </c>
      <c r="I130" s="27" t="str">
        <f>IF(特定項目一覧_60!L9="","",特定項目一覧_60!L9)</f>
        <v/>
      </c>
      <c r="J130" s="20" t="str">
        <f>IF(特定項目一覧_60!M9="","",特定項目一覧_60!M9)</f>
        <v/>
      </c>
      <c r="K130" s="22" t="str">
        <f>IF(特定項目一覧_60!N9="","",特定項目一覧_60!N9)</f>
        <v/>
      </c>
      <c r="L130" s="28" t="str">
        <f>IF(特定項目一覧_60!O9="","",特定項目一覧_60!O9)</f>
        <v/>
      </c>
      <c r="M130" s="27" t="str">
        <f>IF(特定項目一覧_60!P9="","",特定項目一覧_60!P9)</f>
        <v/>
      </c>
      <c r="N130" s="21" t="str">
        <f>IF(特定項目一覧_60!Q9="","",特定項目一覧_60!Q9)</f>
        <v/>
      </c>
      <c r="O130" s="22" t="str">
        <f>IF(特定項目一覧_60!R9="","",特定項目一覧_60!R9)</f>
        <v/>
      </c>
      <c r="P130" s="28" t="str">
        <f>IF(特定項目一覧_60!S9="","",特定項目一覧_60!S9)</f>
        <v/>
      </c>
      <c r="Q130" s="27" t="str">
        <f>IF(特定項目一覧_60!T9="","",特定項目一覧_60!T9)</f>
        <v/>
      </c>
      <c r="R130" s="20" t="str">
        <f>IF(特定項目一覧_60!U9="","",特定項目一覧_60!U9)</f>
        <v/>
      </c>
      <c r="S130" s="22" t="str">
        <f>IF(特定項目一覧_60!V9="","",特定項目一覧_60!V9)</f>
        <v/>
      </c>
      <c r="T130" s="28" t="str">
        <f>IF(特定項目一覧_60!W9="","",特定項目一覧_60!W9)</f>
        <v/>
      </c>
      <c r="U130" s="22" t="str">
        <f>IF(特定項目一覧_60!X9="","",特定項目一覧_60!X9)</f>
        <v/>
      </c>
      <c r="W130" s="19" t="str">
        <f>IF(入力!$C$4="","",入力!$C$4)</f>
        <v>2016.01.01</v>
      </c>
      <c r="X130" s="30" t="str">
        <f>E130</f>
        <v/>
      </c>
      <c r="Y130" s="30" t="str">
        <f>G130</f>
        <v/>
      </c>
      <c r="Z130" s="30" t="str">
        <f>I130</f>
        <v/>
      </c>
      <c r="AA130" s="30" t="str">
        <f>K130</f>
        <v/>
      </c>
      <c r="AB130" s="30" t="str">
        <f>M130</f>
        <v/>
      </c>
      <c r="AC130" s="30" t="str">
        <f>O130</f>
        <v/>
      </c>
      <c r="AD130" s="30" t="str">
        <f>Q130</f>
        <v/>
      </c>
      <c r="AE130" s="30" t="str">
        <f>S130</f>
        <v/>
      </c>
      <c r="AF130" s="25"/>
    </row>
    <row r="131" spans="1:32">
      <c r="A131" s="66"/>
      <c r="B131" s="67"/>
      <c r="C131" s="68"/>
      <c r="D131" s="69"/>
      <c r="E131" s="70"/>
      <c r="F131" s="71"/>
      <c r="G131" s="72"/>
      <c r="H131" s="73"/>
      <c r="I131" s="70"/>
      <c r="J131" s="71"/>
      <c r="K131" s="72"/>
      <c r="L131" s="69"/>
      <c r="M131" s="70"/>
      <c r="N131" s="71"/>
      <c r="O131" s="72"/>
      <c r="P131" s="69"/>
      <c r="Q131" s="70"/>
      <c r="R131" s="67"/>
      <c r="S131" s="72"/>
      <c r="T131" s="73"/>
      <c r="U131" s="72"/>
      <c r="W131" s="19"/>
      <c r="X131" s="23"/>
      <c r="Y131" s="23"/>
      <c r="Z131" s="23"/>
      <c r="AA131" s="23"/>
      <c r="AB131" s="23"/>
      <c r="AC131" s="23"/>
      <c r="AD131" s="23"/>
      <c r="AE131" s="23"/>
      <c r="AF131" s="25"/>
    </row>
    <row r="132" spans="1:32">
      <c r="A132" s="74"/>
      <c r="B132" s="67"/>
      <c r="C132" s="72"/>
      <c r="D132" s="71"/>
      <c r="E132" s="72"/>
      <c r="F132" s="71"/>
      <c r="G132" s="72"/>
      <c r="H132" s="67"/>
      <c r="I132" s="72"/>
      <c r="J132" s="71"/>
      <c r="K132" s="72"/>
      <c r="L132" s="71"/>
      <c r="M132" s="72"/>
      <c r="N132" s="71"/>
      <c r="O132" s="72"/>
      <c r="P132" s="71"/>
      <c r="Q132" s="72"/>
      <c r="R132" s="67"/>
      <c r="S132" s="72"/>
      <c r="T132" s="67"/>
      <c r="U132" s="72"/>
      <c r="W132" s="19"/>
      <c r="X132" s="23"/>
      <c r="Y132" s="23"/>
      <c r="Z132" s="23"/>
      <c r="AA132" s="23"/>
      <c r="AB132" s="23"/>
      <c r="AC132" s="23"/>
      <c r="AD132" s="23"/>
      <c r="AE132" s="23"/>
      <c r="AF132" s="25"/>
    </row>
    <row r="133" spans="1:32">
      <c r="A133" s="74"/>
      <c r="B133" s="75"/>
      <c r="C133" s="76"/>
      <c r="D133" s="71"/>
      <c r="E133" s="70"/>
      <c r="F133" s="71"/>
      <c r="G133" s="72"/>
      <c r="H133" s="73"/>
      <c r="I133" s="70"/>
      <c r="J133" s="71"/>
      <c r="K133" s="72"/>
      <c r="L133" s="69"/>
      <c r="M133" s="70"/>
      <c r="N133" s="71"/>
      <c r="O133" s="72"/>
      <c r="P133" s="69"/>
      <c r="Q133" s="70"/>
      <c r="R133" s="67"/>
      <c r="S133" s="72"/>
      <c r="T133" s="73"/>
      <c r="U133" s="72"/>
      <c r="X133" s="25"/>
      <c r="Y133" s="25"/>
      <c r="Z133" s="25"/>
      <c r="AA133" s="25"/>
      <c r="AB133" s="25"/>
      <c r="AC133" s="25"/>
      <c r="AD133" s="25"/>
      <c r="AE133" s="25"/>
      <c r="AF133" s="25"/>
    </row>
    <row r="134" spans="1:32">
      <c r="A134" s="66"/>
      <c r="B134" s="67"/>
      <c r="C134" s="68"/>
      <c r="D134" s="69"/>
      <c r="E134" s="70"/>
      <c r="F134" s="71"/>
      <c r="G134" s="72"/>
      <c r="H134" s="73"/>
      <c r="I134" s="70"/>
      <c r="J134" s="71"/>
      <c r="K134" s="72"/>
      <c r="L134" s="69"/>
      <c r="M134" s="70"/>
      <c r="N134" s="71"/>
      <c r="O134" s="72"/>
      <c r="P134" s="69"/>
      <c r="Q134" s="70"/>
      <c r="R134" s="67"/>
      <c r="S134" s="72"/>
      <c r="T134" s="73"/>
      <c r="U134" s="72"/>
      <c r="X134" s="25"/>
      <c r="Y134" s="25"/>
      <c r="Z134" s="25"/>
      <c r="AA134" s="25"/>
      <c r="AB134" s="25"/>
      <c r="AC134" s="25"/>
      <c r="AD134" s="25"/>
      <c r="AE134" s="25"/>
      <c r="AF134" s="25"/>
    </row>
    <row r="135" spans="1:32">
      <c r="A135" s="74"/>
      <c r="B135" s="67"/>
      <c r="C135" s="72"/>
      <c r="D135" s="71"/>
      <c r="E135" s="72"/>
      <c r="F135" s="71"/>
      <c r="G135" s="72"/>
      <c r="H135" s="67"/>
      <c r="I135" s="72"/>
      <c r="J135" s="71"/>
      <c r="K135" s="72"/>
      <c r="L135" s="71"/>
      <c r="M135" s="72"/>
      <c r="N135" s="71"/>
      <c r="O135" s="72"/>
      <c r="P135" s="71"/>
      <c r="Q135" s="72"/>
      <c r="R135" s="67"/>
      <c r="S135" s="72"/>
      <c r="T135" s="67"/>
      <c r="U135" s="72"/>
      <c r="X135" s="25"/>
      <c r="Y135" s="25"/>
      <c r="Z135" s="25"/>
      <c r="AA135" s="25"/>
      <c r="AB135" s="25"/>
      <c r="AC135" s="25"/>
      <c r="AD135" s="25"/>
      <c r="AE135" s="25"/>
      <c r="AF135" s="25"/>
    </row>
    <row r="136" spans="1:32">
      <c r="A136" s="66"/>
      <c r="B136" s="67"/>
      <c r="C136" s="68"/>
      <c r="D136" s="69"/>
      <c r="E136" s="70"/>
      <c r="F136" s="71"/>
      <c r="G136" s="72"/>
      <c r="H136" s="73"/>
      <c r="I136" s="70"/>
      <c r="J136" s="71"/>
      <c r="K136" s="72"/>
      <c r="L136" s="69"/>
      <c r="M136" s="70"/>
      <c r="N136" s="71"/>
      <c r="O136" s="72"/>
      <c r="P136" s="69"/>
      <c r="Q136" s="70"/>
      <c r="R136" s="67"/>
      <c r="S136" s="72"/>
      <c r="T136" s="73"/>
      <c r="U136" s="72"/>
      <c r="X136" s="25"/>
      <c r="Y136" s="25"/>
      <c r="Z136" s="25"/>
      <c r="AA136" s="25"/>
      <c r="AB136" s="25"/>
      <c r="AC136" s="25"/>
      <c r="AD136" s="25"/>
      <c r="AE136" s="25"/>
      <c r="AF136" s="25"/>
    </row>
    <row r="137" spans="1:32">
      <c r="A137" s="66"/>
      <c r="B137" s="67"/>
      <c r="C137" s="68"/>
      <c r="D137" s="69"/>
      <c r="E137" s="70"/>
      <c r="F137" s="71"/>
      <c r="G137" s="72"/>
      <c r="H137" s="73"/>
      <c r="I137" s="70"/>
      <c r="J137" s="71"/>
      <c r="K137" s="72"/>
      <c r="L137" s="69"/>
      <c r="M137" s="70"/>
      <c r="N137" s="71"/>
      <c r="O137" s="72"/>
      <c r="P137" s="69"/>
      <c r="Q137" s="70"/>
      <c r="R137" s="67"/>
      <c r="S137" s="72"/>
      <c r="T137" s="73"/>
      <c r="U137" s="72"/>
      <c r="X137" s="25"/>
      <c r="Y137" s="25"/>
      <c r="Z137" s="25"/>
      <c r="AA137" s="25"/>
      <c r="AB137" s="25"/>
      <c r="AC137" s="25"/>
      <c r="AD137" s="25"/>
      <c r="AE137" s="25"/>
      <c r="AF137" s="25"/>
    </row>
    <row r="138" spans="1:32">
      <c r="A138" s="66"/>
      <c r="B138" s="67"/>
      <c r="C138" s="68"/>
      <c r="D138" s="69"/>
      <c r="E138" s="70"/>
      <c r="F138" s="71"/>
      <c r="G138" s="72"/>
      <c r="H138" s="73"/>
      <c r="I138" s="70"/>
      <c r="J138" s="71"/>
      <c r="K138" s="72"/>
      <c r="L138" s="69"/>
      <c r="M138" s="70"/>
      <c r="N138" s="71"/>
      <c r="O138" s="72"/>
      <c r="P138" s="69"/>
      <c r="Q138" s="70"/>
      <c r="R138" s="67"/>
      <c r="S138" s="72"/>
      <c r="T138" s="73"/>
      <c r="U138" s="72"/>
      <c r="X138" s="25"/>
      <c r="Y138" s="25"/>
      <c r="Z138" s="25"/>
      <c r="AA138" s="25"/>
      <c r="AB138" s="25"/>
      <c r="AC138" s="25"/>
      <c r="AD138" s="25"/>
      <c r="AE138" s="25"/>
      <c r="AF138" s="25"/>
    </row>
    <row r="139" spans="1:32">
      <c r="A139" s="66"/>
      <c r="B139" s="67"/>
      <c r="C139" s="68"/>
      <c r="D139" s="69"/>
      <c r="E139" s="70"/>
      <c r="F139" s="71"/>
      <c r="G139" s="72"/>
      <c r="H139" s="73"/>
      <c r="I139" s="70"/>
      <c r="J139" s="71"/>
      <c r="K139" s="72"/>
      <c r="L139" s="69"/>
      <c r="M139" s="70"/>
      <c r="N139" s="71"/>
      <c r="O139" s="72"/>
      <c r="P139" s="69"/>
      <c r="Q139" s="70"/>
      <c r="R139" s="67"/>
      <c r="S139" s="72"/>
      <c r="T139" s="73"/>
      <c r="U139" s="72"/>
      <c r="X139" s="25"/>
      <c r="Y139" s="25"/>
      <c r="Z139" s="25"/>
      <c r="AA139" s="25"/>
      <c r="AB139" s="25"/>
      <c r="AC139" s="25"/>
      <c r="AD139" s="25"/>
      <c r="AE139" s="25"/>
      <c r="AF139" s="25"/>
    </row>
    <row r="140" spans="1:32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X140" s="25"/>
      <c r="Y140" s="25"/>
      <c r="Z140" s="25"/>
      <c r="AA140" s="25"/>
      <c r="AB140" s="25"/>
      <c r="AC140" s="25"/>
      <c r="AD140" s="25"/>
      <c r="AE140" s="25"/>
      <c r="AF140" s="25"/>
    </row>
    <row r="141" spans="1:32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X141" s="25"/>
      <c r="Y141" s="25"/>
      <c r="Z141" s="25"/>
      <c r="AA141" s="25"/>
      <c r="AB141" s="25"/>
      <c r="AC141" s="25"/>
      <c r="AD141" s="25"/>
      <c r="AE141" s="25"/>
      <c r="AF141" s="25"/>
    </row>
    <row r="142" spans="1:32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X142" s="25"/>
      <c r="Y142" s="25"/>
      <c r="Z142" s="25"/>
      <c r="AA142" s="25"/>
      <c r="AB142" s="25"/>
      <c r="AC142" s="25"/>
      <c r="AD142" s="25"/>
      <c r="AE142" s="25"/>
      <c r="AF142" s="25"/>
    </row>
    <row r="143" spans="1:32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X143" s="12" t="s">
        <v>21</v>
      </c>
      <c r="Y143" s="12" t="s">
        <v>78</v>
      </c>
      <c r="Z143" s="12" t="s">
        <v>22</v>
      </c>
      <c r="AA143" s="25"/>
      <c r="AB143" s="25"/>
      <c r="AC143" s="25"/>
      <c r="AD143" s="25"/>
      <c r="AE143" s="25"/>
      <c r="AF143" s="25"/>
    </row>
    <row r="144" spans="1:32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W144" s="19" t="str">
        <f>IF(入力!$C$4="","",入力!$C$4)</f>
        <v>2016.01.01</v>
      </c>
      <c r="X144" s="24" t="str">
        <f>IF(特定項目一覧_60!AL9="","",特定項目一覧_60!AL9)</f>
        <v/>
      </c>
      <c r="Y144" s="31" t="str">
        <f>IF(特定項目一覧_60!AK9="","",特定項目一覧_60!AK9)</f>
        <v/>
      </c>
      <c r="Z144" s="32" t="str">
        <f>IF(特定項目一覧_60!AM9="","",特定項目一覧_60!AM9)</f>
        <v/>
      </c>
      <c r="AA144" s="25"/>
      <c r="AB144" s="25"/>
      <c r="AC144" s="25"/>
      <c r="AD144" s="25"/>
      <c r="AE144" s="25"/>
      <c r="AF144" s="25"/>
    </row>
    <row r="145" spans="1:32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W145" s="19"/>
      <c r="X145" s="24"/>
      <c r="Y145" s="24"/>
      <c r="Z145" s="24"/>
      <c r="AA145" s="25"/>
      <c r="AB145" s="25"/>
      <c r="AC145" s="25"/>
      <c r="AD145" s="25"/>
      <c r="AE145" s="25"/>
      <c r="AF145" s="25"/>
    </row>
    <row r="146" spans="1:32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W146" s="19"/>
      <c r="X146" s="34"/>
      <c r="Y146" s="34"/>
      <c r="Z146" s="35"/>
      <c r="AA146" s="25"/>
      <c r="AB146" s="25"/>
      <c r="AC146" s="25"/>
      <c r="AD146" s="25"/>
      <c r="AE146" s="25"/>
      <c r="AF146" s="25"/>
    </row>
    <row r="147" spans="1:32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X147" s="25"/>
      <c r="Y147" s="25"/>
      <c r="Z147" s="25"/>
      <c r="AA147" s="25"/>
      <c r="AB147" s="25"/>
      <c r="AC147" s="25"/>
      <c r="AD147" s="25"/>
      <c r="AE147" s="25"/>
      <c r="AF147" s="25"/>
    </row>
    <row r="148" spans="1:32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X148" s="25"/>
      <c r="Y148" s="25"/>
      <c r="Z148" s="25"/>
      <c r="AA148" s="25"/>
      <c r="AB148" s="25"/>
      <c r="AC148" s="25"/>
      <c r="AD148" s="25"/>
      <c r="AE148" s="25"/>
      <c r="AF148" s="25"/>
    </row>
    <row r="149" spans="1:32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X149" s="25"/>
      <c r="Y149" s="25"/>
      <c r="Z149" s="25"/>
      <c r="AA149" s="25"/>
      <c r="AB149" s="25"/>
      <c r="AC149" s="25"/>
      <c r="AD149" s="25"/>
      <c r="AE149" s="25"/>
      <c r="AF149" s="25"/>
    </row>
    <row r="150" spans="1:32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X150" s="25"/>
      <c r="Y150" s="25"/>
      <c r="Z150" s="25"/>
      <c r="AA150" s="25"/>
      <c r="AB150" s="25"/>
      <c r="AC150" s="25"/>
      <c r="AD150" s="25"/>
      <c r="AE150" s="25"/>
      <c r="AF150" s="25"/>
    </row>
    <row r="151" spans="1:32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X151" s="25"/>
      <c r="Y151" s="25"/>
      <c r="Z151" s="25"/>
      <c r="AA151" s="25"/>
      <c r="AB151" s="25"/>
      <c r="AC151" s="25"/>
      <c r="AD151" s="25"/>
      <c r="AE151" s="25"/>
      <c r="AF151" s="25"/>
    </row>
    <row r="152" spans="1:32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X152" s="25"/>
      <c r="Y152" s="25"/>
      <c r="Z152" s="25"/>
      <c r="AA152" s="25"/>
      <c r="AB152" s="25"/>
      <c r="AC152" s="25"/>
      <c r="AD152" s="25"/>
      <c r="AE152" s="25"/>
      <c r="AF152" s="25"/>
    </row>
    <row r="153" spans="1:32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X153" s="25"/>
      <c r="Y153" s="25"/>
      <c r="Z153" s="25"/>
      <c r="AA153" s="25"/>
      <c r="AB153" s="25"/>
      <c r="AC153" s="25"/>
      <c r="AD153" s="25"/>
      <c r="AE153" s="25"/>
      <c r="AF153" s="25"/>
    </row>
    <row r="154" spans="1:32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X154" s="25"/>
      <c r="Y154" s="25"/>
      <c r="Z154" s="25"/>
      <c r="AA154" s="25"/>
      <c r="AB154" s="25"/>
      <c r="AC154" s="25"/>
      <c r="AD154" s="25"/>
      <c r="AE154" s="25"/>
      <c r="AF154" s="25"/>
    </row>
    <row r="155" spans="1:32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X155" s="25"/>
      <c r="Y155" s="25"/>
      <c r="Z155" s="25"/>
      <c r="AA155" s="25"/>
      <c r="AB155" s="25"/>
      <c r="AC155" s="25"/>
      <c r="AD155" s="25"/>
      <c r="AE155" s="25"/>
      <c r="AF155" s="25"/>
    </row>
    <row r="156" spans="1:32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X156" s="25"/>
      <c r="Y156" s="25"/>
      <c r="Z156" s="25"/>
      <c r="AA156" s="25"/>
      <c r="AB156" s="25"/>
      <c r="AC156" s="25"/>
      <c r="AD156" s="25"/>
      <c r="AE156" s="25"/>
      <c r="AF156" s="25"/>
    </row>
    <row r="157" spans="1:32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X157" s="459" t="s">
        <v>270</v>
      </c>
      <c r="Y157" s="25"/>
      <c r="Z157" s="25"/>
      <c r="AA157" s="25"/>
      <c r="AB157" s="25"/>
      <c r="AC157" s="25"/>
      <c r="AD157" s="25"/>
      <c r="AE157" s="25"/>
      <c r="AF157" s="25"/>
    </row>
    <row r="158" spans="1:32">
      <c r="X158" s="458" t="str">
        <f>IF(全体項目一覧_60!AN97="","",全体項目一覧_60!AN97)</f>
        <v/>
      </c>
      <c r="Y158" s="25"/>
      <c r="Z158" s="25"/>
      <c r="AA158" s="25"/>
      <c r="AB158" s="25"/>
      <c r="AC158" s="25"/>
      <c r="AD158" s="25"/>
      <c r="AE158" s="25"/>
      <c r="AF158" s="25"/>
    </row>
    <row r="159" spans="1:32">
      <c r="X159" s="25"/>
      <c r="Y159" s="25"/>
      <c r="Z159" s="25"/>
      <c r="AA159" s="25"/>
      <c r="AB159" s="25"/>
      <c r="AC159" s="25"/>
      <c r="AD159" s="25"/>
      <c r="AE159" s="25"/>
      <c r="AF159" s="25"/>
    </row>
    <row r="160" spans="1:32">
      <c r="X160" s="25"/>
      <c r="Y160" s="25"/>
      <c r="Z160" s="25"/>
      <c r="AA160" s="25"/>
      <c r="AB160" s="25"/>
      <c r="AC160" s="25"/>
      <c r="AD160" s="25"/>
      <c r="AE160" s="25"/>
      <c r="AF160" s="25"/>
    </row>
    <row r="161" spans="1:32">
      <c r="A161" s="675"/>
      <c r="B161" s="676"/>
      <c r="C161" s="676"/>
      <c r="D161" s="676"/>
      <c r="E161" s="676"/>
      <c r="F161" s="676"/>
      <c r="G161" s="676"/>
      <c r="H161" s="676"/>
      <c r="I161" s="676"/>
      <c r="J161" s="676"/>
      <c r="K161" s="677"/>
      <c r="L161" s="12" t="s">
        <v>18</v>
      </c>
      <c r="M161" s="669" t="s">
        <v>29</v>
      </c>
      <c r="N161" s="669"/>
      <c r="O161" s="669"/>
      <c r="P161" s="669"/>
      <c r="Q161" s="669"/>
      <c r="R161" s="669"/>
      <c r="S161" s="669"/>
      <c r="T161" s="670" t="s">
        <v>269</v>
      </c>
      <c r="U161" s="670"/>
      <c r="X161" s="12"/>
      <c r="Y161" s="150"/>
      <c r="Z161" s="150"/>
      <c r="AA161" s="150"/>
      <c r="AB161" s="150"/>
      <c r="AC161" s="150"/>
      <c r="AD161" s="150"/>
      <c r="AE161" s="150"/>
      <c r="AF161" s="150"/>
    </row>
    <row r="162" spans="1:32">
      <c r="A162" s="678"/>
      <c r="B162" s="679"/>
      <c r="C162" s="679"/>
      <c r="D162" s="679"/>
      <c r="E162" s="679"/>
      <c r="F162" s="679"/>
      <c r="G162" s="679"/>
      <c r="H162" s="679"/>
      <c r="I162" s="679"/>
      <c r="J162" s="679"/>
      <c r="K162" s="680"/>
      <c r="L162" s="12" t="s">
        <v>18</v>
      </c>
      <c r="M162" s="665" t="s">
        <v>30</v>
      </c>
      <c r="N162" s="665"/>
      <c r="O162" s="665"/>
      <c r="P162" s="665"/>
      <c r="Q162" s="665"/>
      <c r="R162" s="665"/>
      <c r="S162" s="665"/>
      <c r="T162" s="666" t="str">
        <f>X158</f>
        <v/>
      </c>
      <c r="U162" s="667"/>
      <c r="X162" s="12"/>
      <c r="Y162" s="151"/>
      <c r="Z162" s="151"/>
      <c r="AA162" s="151"/>
      <c r="AB162" s="151"/>
      <c r="AC162" s="151"/>
      <c r="AD162" s="151"/>
      <c r="AE162" s="151"/>
      <c r="AF162" s="151"/>
    </row>
    <row r="163" spans="1:32" ht="14.25">
      <c r="A163" s="691" t="str">
        <f>$A$40</f>
        <v>フォーマット作成者　：　Komuro Consulting Group　小室匡史</v>
      </c>
      <c r="B163" s="691"/>
      <c r="C163" s="691"/>
      <c r="D163" s="691"/>
      <c r="E163" s="691"/>
      <c r="F163" s="691"/>
      <c r="G163" s="691"/>
      <c r="H163" s="691"/>
      <c r="I163" s="691"/>
      <c r="J163" s="691"/>
      <c r="K163" s="691"/>
      <c r="L163" s="414" t="s">
        <v>18</v>
      </c>
      <c r="M163" s="668" t="s">
        <v>90</v>
      </c>
      <c r="N163" s="668"/>
      <c r="O163" s="668"/>
      <c r="P163" s="668"/>
      <c r="Q163" s="668"/>
      <c r="R163" s="668"/>
      <c r="S163" s="668"/>
      <c r="T163" s="667"/>
      <c r="U163" s="667"/>
      <c r="X163" s="12"/>
      <c r="Y163" s="152"/>
      <c r="Z163" s="152"/>
      <c r="AA163" s="152"/>
      <c r="AB163" s="152"/>
      <c r="AC163" s="152"/>
      <c r="AD163" s="152"/>
      <c r="AE163" s="152"/>
      <c r="AF163" s="152"/>
    </row>
    <row r="165" spans="1:32" ht="30" customHeight="1">
      <c r="A165" s="671" t="str">
        <f>$A$1</f>
        <v>●●チームバレーボール体力指数　レーダーチャート</v>
      </c>
      <c r="B165" s="671"/>
      <c r="C165" s="671"/>
      <c r="D165" s="671"/>
      <c r="E165" s="671"/>
      <c r="F165" s="671"/>
      <c r="G165" s="671"/>
      <c r="H165" s="671"/>
      <c r="I165" s="671"/>
      <c r="J165" s="671"/>
      <c r="K165" s="671"/>
      <c r="L165" s="671"/>
      <c r="M165" s="671"/>
      <c r="N165" s="671"/>
      <c r="O165" s="671"/>
      <c r="P165" s="671"/>
      <c r="Q165" s="671"/>
      <c r="R165" s="671"/>
      <c r="S165" s="671"/>
      <c r="T165" s="671"/>
      <c r="U165" s="671"/>
      <c r="X165" s="25"/>
      <c r="Y165" s="25"/>
      <c r="Z165" s="25"/>
      <c r="AA165" s="25"/>
      <c r="AB165" s="25"/>
      <c r="AC165" s="25"/>
      <c r="AD165" s="25"/>
      <c r="AE165" s="25"/>
      <c r="AF165" s="25"/>
    </row>
    <row r="166" spans="1:32" ht="22.5" customHeight="1">
      <c r="A166" s="369" t="s">
        <v>10</v>
      </c>
      <c r="B166" s="672" t="str">
        <f>IF(表示変換!B10="","",表示変換!B10)</f>
        <v/>
      </c>
      <c r="C166" s="672"/>
      <c r="D166" s="9"/>
      <c r="E166" s="369" t="s">
        <v>11</v>
      </c>
      <c r="F166" s="673" t="str">
        <f>IF(表示変換!I10="","",表示変換!I10)</f>
        <v/>
      </c>
      <c r="G166" s="673"/>
      <c r="H166" s="370" t="s">
        <v>12</v>
      </c>
      <c r="I166" s="14"/>
      <c r="J166" s="370" t="s">
        <v>13</v>
      </c>
      <c r="K166" s="673" t="str">
        <f>IF(表示変換!J10="","",表示変換!J10)</f>
        <v/>
      </c>
      <c r="L166" s="673"/>
      <c r="M166" s="369" t="s">
        <v>14</v>
      </c>
      <c r="N166" s="6"/>
      <c r="O166" s="672" t="s">
        <v>15</v>
      </c>
      <c r="P166" s="672"/>
      <c r="Q166" s="672" t="str">
        <f>IF(表示変換!H10="","",表示変換!H10)</f>
        <v/>
      </c>
      <c r="R166" s="672"/>
      <c r="S166" s="674" t="str">
        <f>IF(入力!$C$4="","",入力!$C$4)</f>
        <v>2016.01.01</v>
      </c>
      <c r="T166" s="674"/>
      <c r="U166" s="9" t="s">
        <v>84</v>
      </c>
      <c r="X166" s="25"/>
      <c r="Y166" s="25"/>
      <c r="Z166" s="25"/>
      <c r="AA166" s="25"/>
      <c r="AB166" s="25"/>
      <c r="AC166" s="25"/>
      <c r="AD166" s="25"/>
      <c r="AE166" s="25"/>
      <c r="AF166" s="25"/>
    </row>
    <row r="167" spans="1:32" ht="12" customHeight="1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X167" s="25"/>
      <c r="Y167" s="25"/>
      <c r="Z167" s="25"/>
      <c r="AA167" s="25"/>
      <c r="AB167" s="25"/>
      <c r="AC167" s="25"/>
      <c r="AD167" s="25"/>
      <c r="AE167" s="25"/>
      <c r="AF167" s="25"/>
    </row>
    <row r="168" spans="1:32" ht="22.5" customHeight="1">
      <c r="A168" s="685" t="s">
        <v>5</v>
      </c>
      <c r="B168" s="688" t="s">
        <v>6</v>
      </c>
      <c r="C168" s="692" t="s">
        <v>0</v>
      </c>
      <c r="D168" s="683" t="s">
        <v>31</v>
      </c>
      <c r="E168" s="684"/>
      <c r="F168" s="683" t="s">
        <v>43</v>
      </c>
      <c r="G168" s="684"/>
      <c r="H168" s="683" t="s">
        <v>297</v>
      </c>
      <c r="I168" s="684"/>
      <c r="J168" s="683" t="s">
        <v>27</v>
      </c>
      <c r="K168" s="684"/>
      <c r="L168" s="681" t="s">
        <v>44</v>
      </c>
      <c r="M168" s="682"/>
      <c r="N168" s="681" t="s">
        <v>45</v>
      </c>
      <c r="O168" s="682"/>
      <c r="P168" s="681" t="s">
        <v>28</v>
      </c>
      <c r="Q168" s="682"/>
      <c r="R168" s="683" t="s">
        <v>32</v>
      </c>
      <c r="S168" s="684"/>
      <c r="T168" s="156" t="s">
        <v>1</v>
      </c>
      <c r="U168" s="157" t="s">
        <v>2</v>
      </c>
      <c r="X168" s="25"/>
      <c r="Y168" s="25"/>
      <c r="Z168" s="25"/>
      <c r="AA168" s="25"/>
      <c r="AB168" s="25"/>
      <c r="AC168" s="25"/>
      <c r="AD168" s="25"/>
      <c r="AE168" s="25"/>
      <c r="AF168" s="25"/>
    </row>
    <row r="169" spans="1:32">
      <c r="A169" s="686"/>
      <c r="B169" s="689"/>
      <c r="C169" s="693"/>
      <c r="D169" s="1" t="s">
        <v>3</v>
      </c>
      <c r="E169" s="3" t="s">
        <v>4</v>
      </c>
      <c r="F169" s="1" t="s">
        <v>3</v>
      </c>
      <c r="G169" s="3" t="s">
        <v>4</v>
      </c>
      <c r="H169" s="1" t="s">
        <v>3</v>
      </c>
      <c r="I169" s="3" t="s">
        <v>4</v>
      </c>
      <c r="J169" s="1" t="s">
        <v>3</v>
      </c>
      <c r="K169" s="3" t="s">
        <v>4</v>
      </c>
      <c r="L169" s="1" t="s">
        <v>3</v>
      </c>
      <c r="M169" s="3" t="s">
        <v>4</v>
      </c>
      <c r="N169" s="1" t="s">
        <v>3</v>
      </c>
      <c r="O169" s="3" t="s">
        <v>4</v>
      </c>
      <c r="P169" s="1" t="s">
        <v>3</v>
      </c>
      <c r="Q169" s="3" t="s">
        <v>4</v>
      </c>
      <c r="R169" s="1" t="s">
        <v>3</v>
      </c>
      <c r="S169" s="3" t="s">
        <v>4</v>
      </c>
      <c r="T169" s="7"/>
      <c r="U169" s="8"/>
      <c r="X169" s="25"/>
      <c r="Y169" s="25"/>
      <c r="Z169" s="25"/>
      <c r="AA169" s="25"/>
      <c r="AB169" s="25"/>
      <c r="AC169" s="25"/>
      <c r="AD169" s="25"/>
      <c r="AE169" s="25"/>
      <c r="AF169" s="25"/>
    </row>
    <row r="170" spans="1:32">
      <c r="A170" s="687"/>
      <c r="B170" s="690"/>
      <c r="C170" s="694"/>
      <c r="D170" s="2" t="str">
        <f>IF(表示変換!$N$5="","",表示変換!$N$5)</f>
        <v>sec</v>
      </c>
      <c r="E170" s="4" t="s">
        <v>7</v>
      </c>
      <c r="F170" s="2" t="str">
        <f>IF(表示変換!$O$5="","",表示変換!$O$5)</f>
        <v>sec</v>
      </c>
      <c r="G170" s="4" t="s">
        <v>7</v>
      </c>
      <c r="H170" s="2" t="str">
        <f>IF(表示変換!$P$5="","",表示変換!$P$5)</f>
        <v>m</v>
      </c>
      <c r="I170" s="4" t="s">
        <v>7</v>
      </c>
      <c r="J170" s="2" t="str">
        <f>IF(表示変換!$Q$5="","",表示変換!$Q$5)</f>
        <v>cm</v>
      </c>
      <c r="K170" s="4" t="s">
        <v>7</v>
      </c>
      <c r="L170" s="2" t="str">
        <f>IF(表示変換!$R$5="","",表示変換!$R$5)</f>
        <v>cm</v>
      </c>
      <c r="M170" s="4" t="s">
        <v>7</v>
      </c>
      <c r="N170" s="2" t="str">
        <f>IF(表示変換!$S$5="","",表示変換!$S$5)</f>
        <v>m</v>
      </c>
      <c r="O170" s="4" t="s">
        <v>7</v>
      </c>
      <c r="P170" s="2" t="str">
        <f>IF(表示変換!$T$5="","",表示変換!$T$5)</f>
        <v>回</v>
      </c>
      <c r="Q170" s="4" t="s">
        <v>7</v>
      </c>
      <c r="R170" s="2" t="str">
        <f>IF(表示変換!$U$5="","",表示変換!$U$5)</f>
        <v>m</v>
      </c>
      <c r="S170" s="4" t="s">
        <v>7</v>
      </c>
      <c r="T170" s="2" t="s">
        <v>8</v>
      </c>
      <c r="U170" s="5" t="s">
        <v>9</v>
      </c>
      <c r="X170" s="26" t="s">
        <v>16</v>
      </c>
      <c r="Y170" s="26" t="s">
        <v>17</v>
      </c>
      <c r="Z170" s="26" t="s">
        <v>276</v>
      </c>
      <c r="AA170" s="26" t="s">
        <v>24</v>
      </c>
      <c r="AB170" s="26" t="s">
        <v>59</v>
      </c>
      <c r="AC170" s="26" t="s">
        <v>51</v>
      </c>
      <c r="AD170" s="26" t="s">
        <v>62</v>
      </c>
      <c r="AE170" s="11" t="s">
        <v>61</v>
      </c>
      <c r="AF170" s="25"/>
    </row>
    <row r="171" spans="1:32">
      <c r="A171" s="17" t="str">
        <f>IF(入力!$C$4="","",入力!$C$4)</f>
        <v>2016.01.01</v>
      </c>
      <c r="B171" s="20">
        <f>IF(表示変換!A10="","",表示変換!A10)</f>
        <v>5</v>
      </c>
      <c r="C171" s="18" t="str">
        <f>IF(表示変換!B10="","",表示変換!B10)</f>
        <v/>
      </c>
      <c r="D171" s="21" t="str">
        <f>IF(特定項目一覧_60!G10="","",特定項目一覧_60!G10)</f>
        <v/>
      </c>
      <c r="E171" s="27" t="str">
        <f>IF(特定項目一覧_60!H10="","",特定項目一覧_60!H10)</f>
        <v/>
      </c>
      <c r="F171" s="21" t="str">
        <f>IF(特定項目一覧_60!I10="","",特定項目一覧_60!I10)</f>
        <v/>
      </c>
      <c r="G171" s="22" t="str">
        <f>IF(特定項目一覧_60!J10="","",特定項目一覧_60!J10)</f>
        <v/>
      </c>
      <c r="H171" s="29" t="str">
        <f>IF(特定項目一覧_60!K10="","",特定項目一覧_60!K10)</f>
        <v/>
      </c>
      <c r="I171" s="27" t="str">
        <f>IF(特定項目一覧_60!L10="","",特定項目一覧_60!L10)</f>
        <v/>
      </c>
      <c r="J171" s="20" t="str">
        <f>IF(特定項目一覧_60!M10="","",特定項目一覧_60!M10)</f>
        <v/>
      </c>
      <c r="K171" s="22" t="str">
        <f>IF(特定項目一覧_60!N10="","",特定項目一覧_60!N10)</f>
        <v/>
      </c>
      <c r="L171" s="28" t="str">
        <f>IF(特定項目一覧_60!O10="","",特定項目一覧_60!O10)</f>
        <v/>
      </c>
      <c r="M171" s="27" t="str">
        <f>IF(特定項目一覧_60!P10="","",特定項目一覧_60!P10)</f>
        <v/>
      </c>
      <c r="N171" s="21" t="str">
        <f>IF(特定項目一覧_60!Q10="","",特定項目一覧_60!Q10)</f>
        <v/>
      </c>
      <c r="O171" s="22" t="str">
        <f>IF(特定項目一覧_60!R10="","",特定項目一覧_60!R10)</f>
        <v/>
      </c>
      <c r="P171" s="28" t="str">
        <f>IF(特定項目一覧_60!S10="","",特定項目一覧_60!S10)</f>
        <v/>
      </c>
      <c r="Q171" s="27" t="str">
        <f>IF(特定項目一覧_60!T10="","",特定項目一覧_60!T10)</f>
        <v/>
      </c>
      <c r="R171" s="20" t="str">
        <f>IF(特定項目一覧_60!U10="","",特定項目一覧_60!U10)</f>
        <v/>
      </c>
      <c r="S171" s="22" t="str">
        <f>IF(特定項目一覧_60!V10="","",特定項目一覧_60!V10)</f>
        <v/>
      </c>
      <c r="T171" s="28" t="str">
        <f>IF(特定項目一覧_60!W10="","",特定項目一覧_60!W10)</f>
        <v/>
      </c>
      <c r="U171" s="22" t="str">
        <f>IF(特定項目一覧_60!X10="","",特定項目一覧_60!X10)</f>
        <v/>
      </c>
      <c r="W171" s="19" t="str">
        <f>IF(入力!$C$4="","",入力!$C$4)</f>
        <v>2016.01.01</v>
      </c>
      <c r="X171" s="30" t="str">
        <f>E171</f>
        <v/>
      </c>
      <c r="Y171" s="30" t="str">
        <f>G171</f>
        <v/>
      </c>
      <c r="Z171" s="30" t="str">
        <f>I171</f>
        <v/>
      </c>
      <c r="AA171" s="30" t="str">
        <f>K171</f>
        <v/>
      </c>
      <c r="AB171" s="30" t="str">
        <f>M171</f>
        <v/>
      </c>
      <c r="AC171" s="30" t="str">
        <f>O171</f>
        <v/>
      </c>
      <c r="AD171" s="30" t="str">
        <f>Q171</f>
        <v/>
      </c>
      <c r="AE171" s="30" t="str">
        <f>S171</f>
        <v/>
      </c>
      <c r="AF171" s="25"/>
    </row>
    <row r="172" spans="1:32">
      <c r="A172" s="66"/>
      <c r="B172" s="67"/>
      <c r="C172" s="68"/>
      <c r="D172" s="69"/>
      <c r="E172" s="70"/>
      <c r="F172" s="71"/>
      <c r="G172" s="72"/>
      <c r="H172" s="73"/>
      <c r="I172" s="70"/>
      <c r="J172" s="71"/>
      <c r="K172" s="72"/>
      <c r="L172" s="69"/>
      <c r="M172" s="70"/>
      <c r="N172" s="71"/>
      <c r="O172" s="72"/>
      <c r="P172" s="69"/>
      <c r="Q172" s="70"/>
      <c r="R172" s="67"/>
      <c r="S172" s="72"/>
      <c r="T172" s="73"/>
      <c r="U172" s="72"/>
      <c r="W172" s="19"/>
      <c r="X172" s="23"/>
      <c r="Y172" s="23"/>
      <c r="Z172" s="23"/>
      <c r="AA172" s="23"/>
      <c r="AB172" s="23"/>
      <c r="AC172" s="23"/>
      <c r="AD172" s="23"/>
      <c r="AE172" s="23"/>
      <c r="AF172" s="25"/>
    </row>
    <row r="173" spans="1:32">
      <c r="A173" s="74"/>
      <c r="B173" s="67"/>
      <c r="C173" s="72"/>
      <c r="D173" s="71"/>
      <c r="E173" s="72"/>
      <c r="F173" s="71"/>
      <c r="G173" s="72"/>
      <c r="H173" s="67"/>
      <c r="I173" s="72"/>
      <c r="J173" s="71"/>
      <c r="K173" s="72"/>
      <c r="L173" s="71"/>
      <c r="M173" s="72"/>
      <c r="N173" s="71"/>
      <c r="O173" s="72"/>
      <c r="P173" s="71"/>
      <c r="Q173" s="72"/>
      <c r="R173" s="67"/>
      <c r="S173" s="72"/>
      <c r="T173" s="67"/>
      <c r="U173" s="72"/>
      <c r="W173" s="19"/>
      <c r="X173" s="23"/>
      <c r="Y173" s="23"/>
      <c r="Z173" s="23"/>
      <c r="AA173" s="23"/>
      <c r="AB173" s="23"/>
      <c r="AC173" s="23"/>
      <c r="AD173" s="23"/>
      <c r="AE173" s="23"/>
      <c r="AF173" s="25"/>
    </row>
    <row r="174" spans="1:32">
      <c r="A174" s="74"/>
      <c r="B174" s="75"/>
      <c r="C174" s="76"/>
      <c r="D174" s="71"/>
      <c r="E174" s="70"/>
      <c r="F174" s="71"/>
      <c r="G174" s="72"/>
      <c r="H174" s="73"/>
      <c r="I174" s="70"/>
      <c r="J174" s="71"/>
      <c r="K174" s="72"/>
      <c r="L174" s="69"/>
      <c r="M174" s="70"/>
      <c r="N174" s="71"/>
      <c r="O174" s="72"/>
      <c r="P174" s="69"/>
      <c r="Q174" s="70"/>
      <c r="R174" s="67"/>
      <c r="S174" s="72"/>
      <c r="T174" s="73"/>
      <c r="U174" s="72"/>
      <c r="X174" s="25"/>
      <c r="Y174" s="25"/>
      <c r="Z174" s="25"/>
      <c r="AA174" s="25"/>
      <c r="AB174" s="25"/>
      <c r="AC174" s="25"/>
      <c r="AD174" s="25"/>
      <c r="AE174" s="25"/>
      <c r="AF174" s="25"/>
    </row>
    <row r="175" spans="1:32">
      <c r="A175" s="66"/>
      <c r="B175" s="67"/>
      <c r="C175" s="68"/>
      <c r="D175" s="69"/>
      <c r="E175" s="70"/>
      <c r="F175" s="71"/>
      <c r="G175" s="72"/>
      <c r="H175" s="73"/>
      <c r="I175" s="70"/>
      <c r="J175" s="71"/>
      <c r="K175" s="72"/>
      <c r="L175" s="69"/>
      <c r="M175" s="70"/>
      <c r="N175" s="71"/>
      <c r="O175" s="72"/>
      <c r="P175" s="69"/>
      <c r="Q175" s="70"/>
      <c r="R175" s="67"/>
      <c r="S175" s="72"/>
      <c r="T175" s="73"/>
      <c r="U175" s="72"/>
      <c r="X175" s="25"/>
      <c r="Y175" s="25"/>
      <c r="Z175" s="25"/>
      <c r="AA175" s="25"/>
      <c r="AB175" s="25"/>
      <c r="AC175" s="25"/>
      <c r="AD175" s="25"/>
      <c r="AE175" s="25"/>
      <c r="AF175" s="25"/>
    </row>
    <row r="176" spans="1:32">
      <c r="A176" s="74"/>
      <c r="B176" s="67"/>
      <c r="C176" s="72"/>
      <c r="D176" s="71"/>
      <c r="E176" s="72"/>
      <c r="F176" s="71"/>
      <c r="G176" s="72"/>
      <c r="H176" s="67"/>
      <c r="I176" s="72"/>
      <c r="J176" s="71"/>
      <c r="K176" s="72"/>
      <c r="L176" s="71"/>
      <c r="M176" s="72"/>
      <c r="N176" s="71"/>
      <c r="O176" s="72"/>
      <c r="P176" s="71"/>
      <c r="Q176" s="72"/>
      <c r="R176" s="67"/>
      <c r="S176" s="72"/>
      <c r="T176" s="67"/>
      <c r="U176" s="72"/>
      <c r="X176" s="25"/>
      <c r="Y176" s="25"/>
      <c r="Z176" s="25"/>
      <c r="AA176" s="25"/>
      <c r="AB176" s="25"/>
      <c r="AC176" s="25"/>
      <c r="AD176" s="25"/>
      <c r="AE176" s="25"/>
      <c r="AF176" s="25"/>
    </row>
    <row r="177" spans="1:32">
      <c r="A177" s="66"/>
      <c r="B177" s="67"/>
      <c r="C177" s="68"/>
      <c r="D177" s="69"/>
      <c r="E177" s="70"/>
      <c r="F177" s="71"/>
      <c r="G177" s="72"/>
      <c r="H177" s="73"/>
      <c r="I177" s="70"/>
      <c r="J177" s="71"/>
      <c r="K177" s="72"/>
      <c r="L177" s="69"/>
      <c r="M177" s="70"/>
      <c r="N177" s="71"/>
      <c r="O177" s="72"/>
      <c r="P177" s="69"/>
      <c r="Q177" s="70"/>
      <c r="R177" s="67"/>
      <c r="S177" s="72"/>
      <c r="T177" s="73"/>
      <c r="U177" s="72"/>
      <c r="X177" s="25"/>
      <c r="Y177" s="25"/>
      <c r="Z177" s="25"/>
      <c r="AA177" s="25"/>
      <c r="AB177" s="25"/>
      <c r="AC177" s="25"/>
      <c r="AD177" s="25"/>
      <c r="AE177" s="25"/>
      <c r="AF177" s="25"/>
    </row>
    <row r="178" spans="1:32">
      <c r="A178" s="66"/>
      <c r="B178" s="67"/>
      <c r="C178" s="68"/>
      <c r="D178" s="69"/>
      <c r="E178" s="70"/>
      <c r="F178" s="71"/>
      <c r="G178" s="72"/>
      <c r="H178" s="73"/>
      <c r="I178" s="70"/>
      <c r="J178" s="71"/>
      <c r="K178" s="72"/>
      <c r="L178" s="69"/>
      <c r="M178" s="70"/>
      <c r="N178" s="71"/>
      <c r="O178" s="72"/>
      <c r="P178" s="69"/>
      <c r="Q178" s="70"/>
      <c r="R178" s="67"/>
      <c r="S178" s="72"/>
      <c r="T178" s="73"/>
      <c r="U178" s="72"/>
      <c r="X178" s="25"/>
      <c r="Y178" s="25"/>
      <c r="Z178" s="25"/>
      <c r="AA178" s="25"/>
      <c r="AB178" s="25"/>
      <c r="AC178" s="25"/>
      <c r="AD178" s="25"/>
      <c r="AE178" s="25"/>
      <c r="AF178" s="25"/>
    </row>
    <row r="179" spans="1:32">
      <c r="A179" s="66"/>
      <c r="B179" s="67"/>
      <c r="C179" s="68"/>
      <c r="D179" s="69"/>
      <c r="E179" s="70"/>
      <c r="F179" s="71"/>
      <c r="G179" s="72"/>
      <c r="H179" s="73"/>
      <c r="I179" s="70"/>
      <c r="J179" s="71"/>
      <c r="K179" s="72"/>
      <c r="L179" s="69"/>
      <c r="M179" s="70"/>
      <c r="N179" s="71"/>
      <c r="O179" s="72"/>
      <c r="P179" s="69"/>
      <c r="Q179" s="70"/>
      <c r="R179" s="67"/>
      <c r="S179" s="72"/>
      <c r="T179" s="73"/>
      <c r="U179" s="72"/>
      <c r="X179" s="25"/>
      <c r="Y179" s="25"/>
      <c r="Z179" s="25"/>
      <c r="AA179" s="25"/>
      <c r="AB179" s="25"/>
      <c r="AC179" s="25"/>
      <c r="AD179" s="25"/>
      <c r="AE179" s="25"/>
      <c r="AF179" s="25"/>
    </row>
    <row r="180" spans="1:32">
      <c r="A180" s="66"/>
      <c r="B180" s="67"/>
      <c r="C180" s="68"/>
      <c r="D180" s="69"/>
      <c r="E180" s="70"/>
      <c r="F180" s="71"/>
      <c r="G180" s="72"/>
      <c r="H180" s="73"/>
      <c r="I180" s="70"/>
      <c r="J180" s="71"/>
      <c r="K180" s="72"/>
      <c r="L180" s="69"/>
      <c r="M180" s="70"/>
      <c r="N180" s="71"/>
      <c r="O180" s="72"/>
      <c r="P180" s="69"/>
      <c r="Q180" s="70"/>
      <c r="R180" s="67"/>
      <c r="S180" s="72"/>
      <c r="T180" s="73"/>
      <c r="U180" s="72"/>
      <c r="X180" s="25"/>
      <c r="Y180" s="25"/>
      <c r="Z180" s="25"/>
      <c r="AA180" s="25"/>
      <c r="AB180" s="25"/>
      <c r="AC180" s="25"/>
      <c r="AD180" s="25"/>
      <c r="AE180" s="25"/>
      <c r="AF180" s="25"/>
    </row>
    <row r="181" spans="1:32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X181" s="25"/>
      <c r="Y181" s="25"/>
      <c r="Z181" s="25"/>
      <c r="AA181" s="25"/>
      <c r="AB181" s="25"/>
      <c r="AC181" s="25"/>
      <c r="AD181" s="25"/>
      <c r="AE181" s="25"/>
      <c r="AF181" s="25"/>
    </row>
    <row r="182" spans="1:32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X182" s="25"/>
      <c r="Y182" s="25"/>
      <c r="Z182" s="25"/>
      <c r="AA182" s="25"/>
      <c r="AB182" s="25"/>
      <c r="AC182" s="25"/>
      <c r="AD182" s="25"/>
      <c r="AE182" s="25"/>
      <c r="AF182" s="25"/>
    </row>
    <row r="183" spans="1:32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X183" s="25"/>
      <c r="Y183" s="25"/>
      <c r="Z183" s="25"/>
      <c r="AA183" s="25"/>
      <c r="AB183" s="25"/>
      <c r="AC183" s="25"/>
      <c r="AD183" s="25"/>
      <c r="AE183" s="25"/>
      <c r="AF183" s="25"/>
    </row>
    <row r="184" spans="1:32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X184" s="12" t="s">
        <v>21</v>
      </c>
      <c r="Y184" s="12" t="s">
        <v>78</v>
      </c>
      <c r="Z184" s="12" t="s">
        <v>22</v>
      </c>
      <c r="AA184" s="25"/>
      <c r="AB184" s="25"/>
      <c r="AC184" s="25"/>
      <c r="AD184" s="25"/>
      <c r="AE184" s="25"/>
      <c r="AF184" s="25"/>
    </row>
    <row r="185" spans="1:32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W185" s="19" t="str">
        <f>IF(入力!$C$4="","",入力!$C$4)</f>
        <v>2016.01.01</v>
      </c>
      <c r="X185" s="24" t="str">
        <f>IF(特定項目一覧_60!AL10="","",特定項目一覧_60!AL10)</f>
        <v/>
      </c>
      <c r="Y185" s="31" t="str">
        <f>IF(特定項目一覧_60!AK10="","",特定項目一覧_60!AK10)</f>
        <v/>
      </c>
      <c r="Z185" s="32" t="str">
        <f>IF(特定項目一覧_60!AM10="","",特定項目一覧_60!AM10)</f>
        <v/>
      </c>
      <c r="AA185" s="25"/>
      <c r="AB185" s="25"/>
      <c r="AC185" s="25"/>
      <c r="AD185" s="25"/>
      <c r="AE185" s="25"/>
      <c r="AF185" s="25"/>
    </row>
    <row r="186" spans="1:32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W186" s="19"/>
      <c r="X186" s="24"/>
      <c r="Y186" s="24"/>
      <c r="Z186" s="24"/>
      <c r="AA186" s="25"/>
      <c r="AB186" s="25"/>
      <c r="AC186" s="25"/>
      <c r="AD186" s="25"/>
      <c r="AE186" s="25"/>
      <c r="AF186" s="25"/>
    </row>
    <row r="187" spans="1:32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W187" s="19"/>
      <c r="X187" s="34"/>
      <c r="Y187" s="34"/>
      <c r="Z187" s="35"/>
      <c r="AA187" s="25"/>
      <c r="AB187" s="25"/>
      <c r="AC187" s="25"/>
      <c r="AD187" s="25"/>
      <c r="AE187" s="25"/>
      <c r="AF187" s="25"/>
    </row>
    <row r="188" spans="1:32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X188" s="25"/>
      <c r="Y188" s="25"/>
      <c r="Z188" s="25"/>
      <c r="AA188" s="25"/>
      <c r="AB188" s="25"/>
      <c r="AC188" s="25"/>
      <c r="AD188" s="25"/>
      <c r="AE188" s="25"/>
      <c r="AF188" s="25"/>
    </row>
    <row r="189" spans="1:32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X189" s="25"/>
      <c r="Y189" s="25"/>
      <c r="Z189" s="25"/>
      <c r="AA189" s="25"/>
      <c r="AB189" s="25"/>
      <c r="AC189" s="25"/>
      <c r="AD189" s="25"/>
      <c r="AE189" s="25"/>
      <c r="AF189" s="25"/>
    </row>
    <row r="190" spans="1:32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X190" s="25"/>
      <c r="Y190" s="25"/>
      <c r="Z190" s="25"/>
      <c r="AA190" s="25"/>
      <c r="AB190" s="25"/>
      <c r="AC190" s="25"/>
      <c r="AD190" s="25"/>
      <c r="AE190" s="25"/>
      <c r="AF190" s="25"/>
    </row>
    <row r="191" spans="1:32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X191" s="25"/>
      <c r="Y191" s="25"/>
      <c r="Z191" s="25"/>
      <c r="AA191" s="25"/>
      <c r="AB191" s="25"/>
      <c r="AC191" s="25"/>
      <c r="AD191" s="25"/>
      <c r="AE191" s="25"/>
      <c r="AF191" s="25"/>
    </row>
    <row r="192" spans="1:32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X192" s="25"/>
      <c r="Y192" s="25"/>
      <c r="Z192" s="25"/>
      <c r="AA192" s="25"/>
      <c r="AB192" s="25"/>
      <c r="AC192" s="25"/>
      <c r="AD192" s="25"/>
      <c r="AE192" s="25"/>
      <c r="AF192" s="25"/>
    </row>
    <row r="193" spans="1:32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X193" s="25"/>
      <c r="Y193" s="25"/>
      <c r="Z193" s="25"/>
      <c r="AA193" s="25"/>
      <c r="AB193" s="25"/>
      <c r="AC193" s="25"/>
      <c r="AD193" s="25"/>
      <c r="AE193" s="25"/>
      <c r="AF193" s="25"/>
    </row>
    <row r="194" spans="1:32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X194" s="25"/>
      <c r="Y194" s="25"/>
      <c r="Z194" s="25"/>
      <c r="AA194" s="25"/>
      <c r="AB194" s="25"/>
      <c r="AC194" s="25"/>
      <c r="AD194" s="25"/>
      <c r="AE194" s="25"/>
      <c r="AF194" s="25"/>
    </row>
    <row r="195" spans="1:32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X195" s="25"/>
      <c r="Y195" s="25"/>
      <c r="Z195" s="25"/>
      <c r="AA195" s="25"/>
      <c r="AB195" s="25"/>
      <c r="AC195" s="25"/>
      <c r="AD195" s="25"/>
      <c r="AE195" s="25"/>
      <c r="AF195" s="25"/>
    </row>
    <row r="196" spans="1:32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X196" s="25"/>
      <c r="Y196" s="25"/>
      <c r="Z196" s="25"/>
      <c r="AA196" s="25"/>
      <c r="AB196" s="25"/>
      <c r="AC196" s="25"/>
      <c r="AD196" s="25"/>
      <c r="AE196" s="25"/>
      <c r="AF196" s="25"/>
    </row>
    <row r="197" spans="1:32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X197" s="25"/>
      <c r="Y197" s="25"/>
      <c r="Z197" s="25"/>
      <c r="AA197" s="25"/>
      <c r="AB197" s="25"/>
      <c r="AC197" s="25"/>
      <c r="AD197" s="25"/>
      <c r="AE197" s="25"/>
      <c r="AF197" s="25"/>
    </row>
    <row r="198" spans="1:32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X198" s="459" t="s">
        <v>270</v>
      </c>
      <c r="Y198" s="25"/>
      <c r="Z198" s="25"/>
      <c r="AA198" s="25"/>
      <c r="AB198" s="25"/>
      <c r="AC198" s="25"/>
      <c r="AD198" s="25"/>
      <c r="AE198" s="25"/>
      <c r="AF198" s="25"/>
    </row>
    <row r="199" spans="1:32">
      <c r="X199" s="458" t="str">
        <f>IF(全体項目一覧_60!AN98="","",全体項目一覧_60!AN98)</f>
        <v/>
      </c>
      <c r="Y199" s="25"/>
      <c r="Z199" s="25"/>
      <c r="AA199" s="25"/>
      <c r="AB199" s="25"/>
      <c r="AC199" s="25"/>
      <c r="AD199" s="25"/>
      <c r="AE199" s="25"/>
      <c r="AF199" s="25"/>
    </row>
    <row r="200" spans="1:32">
      <c r="X200" s="25"/>
      <c r="Y200" s="25"/>
      <c r="Z200" s="25"/>
      <c r="AA200" s="25"/>
      <c r="AB200" s="25"/>
      <c r="AC200" s="25"/>
      <c r="AD200" s="25"/>
      <c r="AE200" s="25"/>
      <c r="AF200" s="25"/>
    </row>
    <row r="201" spans="1:32">
      <c r="X201" s="25"/>
      <c r="Y201" s="25"/>
      <c r="Z201" s="25"/>
      <c r="AA201" s="25"/>
      <c r="AB201" s="25"/>
      <c r="AC201" s="25"/>
      <c r="AD201" s="25"/>
      <c r="AE201" s="25"/>
      <c r="AF201" s="25"/>
    </row>
    <row r="202" spans="1:32">
      <c r="A202" s="675"/>
      <c r="B202" s="676"/>
      <c r="C202" s="676"/>
      <c r="D202" s="676"/>
      <c r="E202" s="676"/>
      <c r="F202" s="676"/>
      <c r="G202" s="676"/>
      <c r="H202" s="676"/>
      <c r="I202" s="676"/>
      <c r="J202" s="676"/>
      <c r="K202" s="677"/>
      <c r="L202" s="12" t="s">
        <v>18</v>
      </c>
      <c r="M202" s="669" t="s">
        <v>29</v>
      </c>
      <c r="N202" s="669"/>
      <c r="O202" s="669"/>
      <c r="P202" s="669"/>
      <c r="Q202" s="669"/>
      <c r="R202" s="669"/>
      <c r="S202" s="669"/>
      <c r="T202" s="670" t="s">
        <v>269</v>
      </c>
      <c r="U202" s="670"/>
      <c r="X202" s="12"/>
      <c r="Y202" s="150"/>
      <c r="Z202" s="150"/>
      <c r="AA202" s="150"/>
      <c r="AB202" s="150"/>
      <c r="AC202" s="150"/>
      <c r="AD202" s="150"/>
      <c r="AE202" s="150"/>
      <c r="AF202" s="150"/>
    </row>
    <row r="203" spans="1:32">
      <c r="A203" s="678"/>
      <c r="B203" s="679"/>
      <c r="C203" s="679"/>
      <c r="D203" s="679"/>
      <c r="E203" s="679"/>
      <c r="F203" s="679"/>
      <c r="G203" s="679"/>
      <c r="H203" s="679"/>
      <c r="I203" s="679"/>
      <c r="J203" s="679"/>
      <c r="K203" s="680"/>
      <c r="L203" s="12" t="s">
        <v>18</v>
      </c>
      <c r="M203" s="665" t="s">
        <v>30</v>
      </c>
      <c r="N203" s="665"/>
      <c r="O203" s="665"/>
      <c r="P203" s="665"/>
      <c r="Q203" s="665"/>
      <c r="R203" s="665"/>
      <c r="S203" s="665"/>
      <c r="T203" s="666" t="str">
        <f>X199</f>
        <v/>
      </c>
      <c r="U203" s="667"/>
      <c r="X203" s="12"/>
      <c r="Y203" s="151"/>
      <c r="Z203" s="151"/>
      <c r="AA203" s="151"/>
      <c r="AB203" s="151"/>
      <c r="AC203" s="151"/>
      <c r="AD203" s="151"/>
      <c r="AE203" s="151"/>
      <c r="AF203" s="151"/>
    </row>
    <row r="204" spans="1:32" ht="14.25">
      <c r="A204" s="691" t="str">
        <f>$A$40</f>
        <v>フォーマット作成者　：　Komuro Consulting Group　小室匡史</v>
      </c>
      <c r="B204" s="691"/>
      <c r="C204" s="691"/>
      <c r="D204" s="691"/>
      <c r="E204" s="691"/>
      <c r="F204" s="691"/>
      <c r="G204" s="691"/>
      <c r="H204" s="691"/>
      <c r="I204" s="691"/>
      <c r="J204" s="691"/>
      <c r="K204" s="691"/>
      <c r="L204" s="414" t="s">
        <v>18</v>
      </c>
      <c r="M204" s="668" t="s">
        <v>90</v>
      </c>
      <c r="N204" s="668"/>
      <c r="O204" s="668"/>
      <c r="P204" s="668"/>
      <c r="Q204" s="668"/>
      <c r="R204" s="668"/>
      <c r="S204" s="668"/>
      <c r="T204" s="667"/>
      <c r="U204" s="667"/>
      <c r="X204" s="12"/>
      <c r="Y204" s="152"/>
      <c r="Z204" s="152"/>
      <c r="AA204" s="152"/>
      <c r="AB204" s="152"/>
      <c r="AC204" s="152"/>
      <c r="AD204" s="152"/>
      <c r="AE204" s="152"/>
      <c r="AF204" s="152"/>
    </row>
    <row r="206" spans="1:32" ht="30" customHeight="1">
      <c r="A206" s="671" t="str">
        <f>$A$1</f>
        <v>●●チームバレーボール体力指数　レーダーチャート</v>
      </c>
      <c r="B206" s="671"/>
      <c r="C206" s="671"/>
      <c r="D206" s="671"/>
      <c r="E206" s="671"/>
      <c r="F206" s="671"/>
      <c r="G206" s="671"/>
      <c r="H206" s="671"/>
      <c r="I206" s="671"/>
      <c r="J206" s="671"/>
      <c r="K206" s="671"/>
      <c r="L206" s="671"/>
      <c r="M206" s="671"/>
      <c r="N206" s="671"/>
      <c r="O206" s="671"/>
      <c r="P206" s="671"/>
      <c r="Q206" s="671"/>
      <c r="R206" s="671"/>
      <c r="S206" s="671"/>
      <c r="T206" s="671"/>
      <c r="U206" s="671"/>
      <c r="X206" s="25"/>
      <c r="Y206" s="25"/>
      <c r="Z206" s="25"/>
      <c r="AA206" s="25"/>
      <c r="AB206" s="25"/>
      <c r="AC206" s="25"/>
      <c r="AD206" s="25"/>
      <c r="AE206" s="25"/>
      <c r="AF206" s="25"/>
    </row>
    <row r="207" spans="1:32" ht="22.5" customHeight="1">
      <c r="A207" s="369" t="s">
        <v>10</v>
      </c>
      <c r="B207" s="672" t="str">
        <f>IF(表示変換!B11="","",表示変換!B11)</f>
        <v/>
      </c>
      <c r="C207" s="672"/>
      <c r="D207" s="9"/>
      <c r="E207" s="369" t="s">
        <v>11</v>
      </c>
      <c r="F207" s="673" t="str">
        <f>IF(表示変換!I11="","",表示変換!I11)</f>
        <v/>
      </c>
      <c r="G207" s="673"/>
      <c r="H207" s="370" t="s">
        <v>12</v>
      </c>
      <c r="I207" s="14"/>
      <c r="J207" s="370" t="s">
        <v>13</v>
      </c>
      <c r="K207" s="673" t="str">
        <f>IF(表示変換!J11="","",表示変換!J11)</f>
        <v/>
      </c>
      <c r="L207" s="673"/>
      <c r="M207" s="369" t="s">
        <v>14</v>
      </c>
      <c r="N207" s="6"/>
      <c r="O207" s="672" t="s">
        <v>15</v>
      </c>
      <c r="P207" s="672"/>
      <c r="Q207" s="672" t="str">
        <f>IF(表示変換!H11="","",表示変換!H11)</f>
        <v/>
      </c>
      <c r="R207" s="672"/>
      <c r="S207" s="674" t="str">
        <f>IF(入力!$C$4="","",入力!$C$4)</f>
        <v>2016.01.01</v>
      </c>
      <c r="T207" s="674"/>
      <c r="U207" s="9" t="s">
        <v>84</v>
      </c>
      <c r="X207" s="25"/>
      <c r="Y207" s="25"/>
      <c r="Z207" s="25"/>
      <c r="AA207" s="25"/>
      <c r="AB207" s="25"/>
      <c r="AC207" s="25"/>
      <c r="AD207" s="25"/>
      <c r="AE207" s="25"/>
      <c r="AF207" s="25"/>
    </row>
    <row r="208" spans="1:32" ht="12" customHeight="1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X208" s="25"/>
      <c r="Y208" s="25"/>
      <c r="Z208" s="25"/>
      <c r="AA208" s="25"/>
      <c r="AB208" s="25"/>
      <c r="AC208" s="25"/>
      <c r="AD208" s="25"/>
      <c r="AE208" s="25"/>
      <c r="AF208" s="25"/>
    </row>
    <row r="209" spans="1:32" ht="22.5" customHeight="1">
      <c r="A209" s="685" t="s">
        <v>5</v>
      </c>
      <c r="B209" s="688" t="s">
        <v>6</v>
      </c>
      <c r="C209" s="692" t="s">
        <v>0</v>
      </c>
      <c r="D209" s="683" t="s">
        <v>31</v>
      </c>
      <c r="E209" s="684"/>
      <c r="F209" s="683" t="s">
        <v>43</v>
      </c>
      <c r="G209" s="684"/>
      <c r="H209" s="683" t="s">
        <v>297</v>
      </c>
      <c r="I209" s="684"/>
      <c r="J209" s="683" t="s">
        <v>27</v>
      </c>
      <c r="K209" s="684"/>
      <c r="L209" s="681" t="s">
        <v>44</v>
      </c>
      <c r="M209" s="682"/>
      <c r="N209" s="681" t="s">
        <v>45</v>
      </c>
      <c r="O209" s="682"/>
      <c r="P209" s="681" t="s">
        <v>28</v>
      </c>
      <c r="Q209" s="682"/>
      <c r="R209" s="683" t="s">
        <v>32</v>
      </c>
      <c r="S209" s="684"/>
      <c r="T209" s="156" t="s">
        <v>1</v>
      </c>
      <c r="U209" s="157" t="s">
        <v>2</v>
      </c>
      <c r="X209" s="25"/>
      <c r="Y209" s="25"/>
      <c r="Z209" s="25"/>
      <c r="AA209" s="25"/>
      <c r="AB209" s="25"/>
      <c r="AC209" s="25"/>
      <c r="AD209" s="25"/>
      <c r="AE209" s="25"/>
      <c r="AF209" s="25"/>
    </row>
    <row r="210" spans="1:32">
      <c r="A210" s="686"/>
      <c r="B210" s="689"/>
      <c r="C210" s="693"/>
      <c r="D210" s="1" t="s">
        <v>3</v>
      </c>
      <c r="E210" s="3" t="s">
        <v>4</v>
      </c>
      <c r="F210" s="1" t="s">
        <v>3</v>
      </c>
      <c r="G210" s="3" t="s">
        <v>4</v>
      </c>
      <c r="H210" s="1" t="s">
        <v>3</v>
      </c>
      <c r="I210" s="3" t="s">
        <v>4</v>
      </c>
      <c r="J210" s="1" t="s">
        <v>3</v>
      </c>
      <c r="K210" s="3" t="s">
        <v>4</v>
      </c>
      <c r="L210" s="1" t="s">
        <v>3</v>
      </c>
      <c r="M210" s="3" t="s">
        <v>4</v>
      </c>
      <c r="N210" s="1" t="s">
        <v>3</v>
      </c>
      <c r="O210" s="3" t="s">
        <v>4</v>
      </c>
      <c r="P210" s="1" t="s">
        <v>3</v>
      </c>
      <c r="Q210" s="3" t="s">
        <v>4</v>
      </c>
      <c r="R210" s="1" t="s">
        <v>3</v>
      </c>
      <c r="S210" s="3" t="s">
        <v>4</v>
      </c>
      <c r="T210" s="7"/>
      <c r="U210" s="8"/>
      <c r="X210" s="25"/>
      <c r="Y210" s="25"/>
      <c r="Z210" s="25"/>
      <c r="AA210" s="25"/>
      <c r="AB210" s="25"/>
      <c r="AC210" s="25"/>
      <c r="AD210" s="25"/>
      <c r="AE210" s="25"/>
      <c r="AF210" s="25"/>
    </row>
    <row r="211" spans="1:32">
      <c r="A211" s="687"/>
      <c r="B211" s="690"/>
      <c r="C211" s="694"/>
      <c r="D211" s="2" t="str">
        <f>IF(表示変換!$N$5="","",表示変換!$N$5)</f>
        <v>sec</v>
      </c>
      <c r="E211" s="4" t="s">
        <v>7</v>
      </c>
      <c r="F211" s="2" t="str">
        <f>IF(表示変換!$O$5="","",表示変換!$O$5)</f>
        <v>sec</v>
      </c>
      <c r="G211" s="4" t="s">
        <v>7</v>
      </c>
      <c r="H211" s="2" t="str">
        <f>IF(表示変換!$P$5="","",表示変換!$P$5)</f>
        <v>m</v>
      </c>
      <c r="I211" s="4" t="s">
        <v>7</v>
      </c>
      <c r="J211" s="2" t="str">
        <f>IF(表示変換!$Q$5="","",表示変換!$Q$5)</f>
        <v>cm</v>
      </c>
      <c r="K211" s="4" t="s">
        <v>7</v>
      </c>
      <c r="L211" s="2" t="str">
        <f>IF(表示変換!$R$5="","",表示変換!$R$5)</f>
        <v>cm</v>
      </c>
      <c r="M211" s="4" t="s">
        <v>7</v>
      </c>
      <c r="N211" s="2" t="str">
        <f>IF(表示変換!$S$5="","",表示変換!$S$5)</f>
        <v>m</v>
      </c>
      <c r="O211" s="4" t="s">
        <v>7</v>
      </c>
      <c r="P211" s="2" t="str">
        <f>IF(表示変換!$T$5="","",表示変換!$T$5)</f>
        <v>回</v>
      </c>
      <c r="Q211" s="4" t="s">
        <v>7</v>
      </c>
      <c r="R211" s="2" t="str">
        <f>IF(表示変換!$U$5="","",表示変換!$U$5)</f>
        <v>m</v>
      </c>
      <c r="S211" s="4" t="s">
        <v>7</v>
      </c>
      <c r="T211" s="2" t="s">
        <v>8</v>
      </c>
      <c r="U211" s="5" t="s">
        <v>9</v>
      </c>
      <c r="X211" s="26" t="s">
        <v>16</v>
      </c>
      <c r="Y211" s="26" t="s">
        <v>17</v>
      </c>
      <c r="Z211" s="26" t="s">
        <v>276</v>
      </c>
      <c r="AA211" s="26" t="s">
        <v>24</v>
      </c>
      <c r="AB211" s="26" t="s">
        <v>59</v>
      </c>
      <c r="AC211" s="26" t="s">
        <v>51</v>
      </c>
      <c r="AD211" s="26" t="s">
        <v>62</v>
      </c>
      <c r="AE211" s="11" t="s">
        <v>61</v>
      </c>
      <c r="AF211" s="25"/>
    </row>
    <row r="212" spans="1:32">
      <c r="A212" s="17" t="str">
        <f>IF(入力!$C$4="","",入力!$C$4)</f>
        <v>2016.01.01</v>
      </c>
      <c r="B212" s="20">
        <f>IF(表示変換!A11="","",表示変換!A11)</f>
        <v>6</v>
      </c>
      <c r="C212" s="18" t="str">
        <f>IF(表示変換!B11="","",表示変換!B11)</f>
        <v/>
      </c>
      <c r="D212" s="21" t="str">
        <f>IF(特定項目一覧_60!G11="","",特定項目一覧_60!G11)</f>
        <v/>
      </c>
      <c r="E212" s="27" t="str">
        <f>IF(特定項目一覧_60!H11="","",特定項目一覧_60!H11)</f>
        <v/>
      </c>
      <c r="F212" s="21" t="str">
        <f>IF(特定項目一覧_60!I11="","",特定項目一覧_60!I11)</f>
        <v/>
      </c>
      <c r="G212" s="22" t="str">
        <f>IF(特定項目一覧_60!J11="","",特定項目一覧_60!J11)</f>
        <v/>
      </c>
      <c r="H212" s="29" t="str">
        <f>IF(特定項目一覧_60!K11="","",特定項目一覧_60!K11)</f>
        <v/>
      </c>
      <c r="I212" s="27" t="str">
        <f>IF(特定項目一覧_60!L11="","",特定項目一覧_60!L11)</f>
        <v/>
      </c>
      <c r="J212" s="20" t="str">
        <f>IF(特定項目一覧_60!M11="","",特定項目一覧_60!M11)</f>
        <v/>
      </c>
      <c r="K212" s="22" t="str">
        <f>IF(特定項目一覧_60!N11="","",特定項目一覧_60!N11)</f>
        <v/>
      </c>
      <c r="L212" s="28" t="str">
        <f>IF(特定項目一覧_60!O11="","",特定項目一覧_60!O11)</f>
        <v/>
      </c>
      <c r="M212" s="27" t="str">
        <f>IF(特定項目一覧_60!P11="","",特定項目一覧_60!P11)</f>
        <v/>
      </c>
      <c r="N212" s="21" t="str">
        <f>IF(特定項目一覧_60!Q11="","",特定項目一覧_60!Q11)</f>
        <v/>
      </c>
      <c r="O212" s="22" t="str">
        <f>IF(特定項目一覧_60!R11="","",特定項目一覧_60!R11)</f>
        <v/>
      </c>
      <c r="P212" s="28" t="str">
        <f>IF(特定項目一覧_60!S11="","",特定項目一覧_60!S11)</f>
        <v/>
      </c>
      <c r="Q212" s="27" t="str">
        <f>IF(特定項目一覧_60!T11="","",特定項目一覧_60!T11)</f>
        <v/>
      </c>
      <c r="R212" s="20" t="str">
        <f>IF(特定項目一覧_60!U11="","",特定項目一覧_60!U11)</f>
        <v/>
      </c>
      <c r="S212" s="22" t="str">
        <f>IF(特定項目一覧_60!V11="","",特定項目一覧_60!V11)</f>
        <v/>
      </c>
      <c r="T212" s="28" t="str">
        <f>IF(特定項目一覧_60!W11="","",特定項目一覧_60!W11)</f>
        <v/>
      </c>
      <c r="U212" s="22" t="str">
        <f>IF(特定項目一覧_60!X11="","",特定項目一覧_60!X11)</f>
        <v/>
      </c>
      <c r="W212" s="19" t="str">
        <f>IF(入力!$C$4="","",入力!$C$4)</f>
        <v>2016.01.01</v>
      </c>
      <c r="X212" s="30" t="str">
        <f>E212</f>
        <v/>
      </c>
      <c r="Y212" s="30" t="str">
        <f>G212</f>
        <v/>
      </c>
      <c r="Z212" s="30" t="str">
        <f>I212</f>
        <v/>
      </c>
      <c r="AA212" s="30" t="str">
        <f>K212</f>
        <v/>
      </c>
      <c r="AB212" s="30" t="str">
        <f>M212</f>
        <v/>
      </c>
      <c r="AC212" s="30" t="str">
        <f>O212</f>
        <v/>
      </c>
      <c r="AD212" s="30" t="str">
        <f>Q212</f>
        <v/>
      </c>
      <c r="AE212" s="30" t="str">
        <f>S212</f>
        <v/>
      </c>
      <c r="AF212" s="25"/>
    </row>
    <row r="213" spans="1:32">
      <c r="A213" s="66"/>
      <c r="B213" s="67"/>
      <c r="C213" s="68"/>
      <c r="D213" s="69"/>
      <c r="E213" s="70"/>
      <c r="F213" s="71"/>
      <c r="G213" s="72"/>
      <c r="H213" s="73"/>
      <c r="I213" s="70"/>
      <c r="J213" s="71"/>
      <c r="K213" s="72"/>
      <c r="L213" s="69"/>
      <c r="M213" s="70"/>
      <c r="N213" s="71"/>
      <c r="O213" s="72"/>
      <c r="P213" s="69"/>
      <c r="Q213" s="70"/>
      <c r="R213" s="67"/>
      <c r="S213" s="72"/>
      <c r="T213" s="73"/>
      <c r="U213" s="72"/>
      <c r="W213" s="19"/>
      <c r="X213" s="23"/>
      <c r="Y213" s="23"/>
      <c r="Z213" s="23"/>
      <c r="AA213" s="23"/>
      <c r="AB213" s="23"/>
      <c r="AC213" s="23"/>
      <c r="AD213" s="23"/>
      <c r="AE213" s="23"/>
      <c r="AF213" s="25"/>
    </row>
    <row r="214" spans="1:32">
      <c r="A214" s="74"/>
      <c r="B214" s="67"/>
      <c r="C214" s="72"/>
      <c r="D214" s="71"/>
      <c r="E214" s="72"/>
      <c r="F214" s="71"/>
      <c r="G214" s="72"/>
      <c r="H214" s="67"/>
      <c r="I214" s="72"/>
      <c r="J214" s="71"/>
      <c r="K214" s="72"/>
      <c r="L214" s="71"/>
      <c r="M214" s="72"/>
      <c r="N214" s="71"/>
      <c r="O214" s="72"/>
      <c r="P214" s="71"/>
      <c r="Q214" s="72"/>
      <c r="R214" s="67"/>
      <c r="S214" s="72"/>
      <c r="T214" s="67"/>
      <c r="U214" s="72"/>
      <c r="W214" s="19"/>
      <c r="X214" s="23"/>
      <c r="Y214" s="23"/>
      <c r="Z214" s="23"/>
      <c r="AA214" s="23"/>
      <c r="AB214" s="23"/>
      <c r="AC214" s="23"/>
      <c r="AD214" s="23"/>
      <c r="AE214" s="23"/>
      <c r="AF214" s="25"/>
    </row>
    <row r="215" spans="1:32">
      <c r="A215" s="74"/>
      <c r="B215" s="75"/>
      <c r="C215" s="76"/>
      <c r="D215" s="71"/>
      <c r="E215" s="70"/>
      <c r="F215" s="71"/>
      <c r="G215" s="72"/>
      <c r="H215" s="73"/>
      <c r="I215" s="70"/>
      <c r="J215" s="71"/>
      <c r="K215" s="72"/>
      <c r="L215" s="69"/>
      <c r="M215" s="70"/>
      <c r="N215" s="71"/>
      <c r="O215" s="72"/>
      <c r="P215" s="69"/>
      <c r="Q215" s="70"/>
      <c r="R215" s="67"/>
      <c r="S215" s="72"/>
      <c r="T215" s="73"/>
      <c r="U215" s="72"/>
      <c r="X215" s="25"/>
      <c r="Y215" s="25"/>
      <c r="Z215" s="25"/>
      <c r="AA215" s="25"/>
      <c r="AB215" s="25"/>
      <c r="AC215" s="25"/>
      <c r="AD215" s="25"/>
      <c r="AE215" s="25"/>
      <c r="AF215" s="25"/>
    </row>
    <row r="216" spans="1:32">
      <c r="A216" s="66"/>
      <c r="B216" s="67"/>
      <c r="C216" s="68"/>
      <c r="D216" s="69"/>
      <c r="E216" s="70"/>
      <c r="F216" s="71"/>
      <c r="G216" s="72"/>
      <c r="H216" s="73"/>
      <c r="I216" s="70"/>
      <c r="J216" s="71"/>
      <c r="K216" s="72"/>
      <c r="L216" s="69"/>
      <c r="M216" s="70"/>
      <c r="N216" s="71"/>
      <c r="O216" s="72"/>
      <c r="P216" s="69"/>
      <c r="Q216" s="70"/>
      <c r="R216" s="67"/>
      <c r="S216" s="72"/>
      <c r="T216" s="73"/>
      <c r="U216" s="72"/>
      <c r="X216" s="25"/>
      <c r="Y216" s="25"/>
      <c r="Z216" s="25"/>
      <c r="AA216" s="25"/>
      <c r="AB216" s="25"/>
      <c r="AC216" s="25"/>
      <c r="AD216" s="25"/>
      <c r="AE216" s="25"/>
      <c r="AF216" s="25"/>
    </row>
    <row r="217" spans="1:32">
      <c r="A217" s="74"/>
      <c r="B217" s="67"/>
      <c r="C217" s="72"/>
      <c r="D217" s="71"/>
      <c r="E217" s="72"/>
      <c r="F217" s="71"/>
      <c r="G217" s="72"/>
      <c r="H217" s="67"/>
      <c r="I217" s="72"/>
      <c r="J217" s="71"/>
      <c r="K217" s="72"/>
      <c r="L217" s="71"/>
      <c r="M217" s="72"/>
      <c r="N217" s="71"/>
      <c r="O217" s="72"/>
      <c r="P217" s="71"/>
      <c r="Q217" s="72"/>
      <c r="R217" s="67"/>
      <c r="S217" s="72"/>
      <c r="T217" s="67"/>
      <c r="U217" s="72"/>
      <c r="X217" s="25"/>
      <c r="Y217" s="25"/>
      <c r="Z217" s="25"/>
      <c r="AA217" s="25"/>
      <c r="AB217" s="25"/>
      <c r="AC217" s="25"/>
      <c r="AD217" s="25"/>
      <c r="AE217" s="25"/>
      <c r="AF217" s="25"/>
    </row>
    <row r="218" spans="1:32">
      <c r="A218" s="66"/>
      <c r="B218" s="67"/>
      <c r="C218" s="68"/>
      <c r="D218" s="69"/>
      <c r="E218" s="70"/>
      <c r="F218" s="71"/>
      <c r="G218" s="72"/>
      <c r="H218" s="73"/>
      <c r="I218" s="70"/>
      <c r="J218" s="71"/>
      <c r="K218" s="72"/>
      <c r="L218" s="69"/>
      <c r="M218" s="70"/>
      <c r="N218" s="71"/>
      <c r="O218" s="72"/>
      <c r="P218" s="69"/>
      <c r="Q218" s="70"/>
      <c r="R218" s="67"/>
      <c r="S218" s="72"/>
      <c r="T218" s="73"/>
      <c r="U218" s="72"/>
      <c r="X218" s="25"/>
      <c r="Y218" s="25"/>
      <c r="Z218" s="25"/>
      <c r="AA218" s="25"/>
      <c r="AB218" s="25"/>
      <c r="AC218" s="25"/>
      <c r="AD218" s="25"/>
      <c r="AE218" s="25"/>
      <c r="AF218" s="25"/>
    </row>
    <row r="219" spans="1:32">
      <c r="A219" s="66"/>
      <c r="B219" s="67"/>
      <c r="C219" s="68"/>
      <c r="D219" s="69"/>
      <c r="E219" s="70"/>
      <c r="F219" s="71"/>
      <c r="G219" s="72"/>
      <c r="H219" s="73"/>
      <c r="I219" s="70"/>
      <c r="J219" s="71"/>
      <c r="K219" s="72"/>
      <c r="L219" s="69"/>
      <c r="M219" s="70"/>
      <c r="N219" s="71"/>
      <c r="O219" s="72"/>
      <c r="P219" s="69"/>
      <c r="Q219" s="70"/>
      <c r="R219" s="67"/>
      <c r="S219" s="72"/>
      <c r="T219" s="73"/>
      <c r="U219" s="72"/>
      <c r="X219" s="25"/>
      <c r="Y219" s="25"/>
      <c r="Z219" s="25"/>
      <c r="AA219" s="25"/>
      <c r="AB219" s="25"/>
      <c r="AC219" s="25"/>
      <c r="AD219" s="25"/>
      <c r="AE219" s="25"/>
      <c r="AF219" s="25"/>
    </row>
    <row r="220" spans="1:32">
      <c r="A220" s="66"/>
      <c r="B220" s="67"/>
      <c r="C220" s="68"/>
      <c r="D220" s="69"/>
      <c r="E220" s="70"/>
      <c r="F220" s="71"/>
      <c r="G220" s="72"/>
      <c r="H220" s="73"/>
      <c r="I220" s="70"/>
      <c r="J220" s="71"/>
      <c r="K220" s="72"/>
      <c r="L220" s="69"/>
      <c r="M220" s="70"/>
      <c r="N220" s="71"/>
      <c r="O220" s="72"/>
      <c r="P220" s="69"/>
      <c r="Q220" s="70"/>
      <c r="R220" s="67"/>
      <c r="S220" s="72"/>
      <c r="T220" s="73"/>
      <c r="U220" s="72"/>
      <c r="X220" s="25"/>
      <c r="Y220" s="25"/>
      <c r="Z220" s="25"/>
      <c r="AA220" s="25"/>
      <c r="AB220" s="25"/>
      <c r="AC220" s="25"/>
      <c r="AD220" s="25"/>
      <c r="AE220" s="25"/>
      <c r="AF220" s="25"/>
    </row>
    <row r="221" spans="1:32">
      <c r="A221" s="66"/>
      <c r="B221" s="67"/>
      <c r="C221" s="68"/>
      <c r="D221" s="69"/>
      <c r="E221" s="70"/>
      <c r="F221" s="71"/>
      <c r="G221" s="72"/>
      <c r="H221" s="73"/>
      <c r="I221" s="70"/>
      <c r="J221" s="71"/>
      <c r="K221" s="72"/>
      <c r="L221" s="69"/>
      <c r="M221" s="70"/>
      <c r="N221" s="71"/>
      <c r="O221" s="72"/>
      <c r="P221" s="69"/>
      <c r="Q221" s="70"/>
      <c r="R221" s="67"/>
      <c r="S221" s="72"/>
      <c r="T221" s="73"/>
      <c r="U221" s="72"/>
      <c r="X221" s="25"/>
      <c r="Y221" s="25"/>
      <c r="Z221" s="25"/>
      <c r="AA221" s="25"/>
      <c r="AB221" s="25"/>
      <c r="AC221" s="25"/>
      <c r="AD221" s="25"/>
      <c r="AE221" s="25"/>
      <c r="AF221" s="25"/>
    </row>
    <row r="222" spans="1:32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X222" s="25"/>
      <c r="Y222" s="25"/>
      <c r="Z222" s="25"/>
      <c r="AA222" s="25"/>
      <c r="AB222" s="25"/>
      <c r="AC222" s="25"/>
      <c r="AD222" s="25"/>
      <c r="AE222" s="25"/>
      <c r="AF222" s="25"/>
    </row>
    <row r="223" spans="1:32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X223" s="25"/>
      <c r="Y223" s="25"/>
      <c r="Z223" s="25"/>
      <c r="AA223" s="25"/>
      <c r="AB223" s="25"/>
      <c r="AC223" s="25"/>
      <c r="AD223" s="25"/>
      <c r="AE223" s="25"/>
      <c r="AF223" s="25"/>
    </row>
    <row r="224" spans="1:32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X224" s="25"/>
      <c r="Y224" s="25"/>
      <c r="Z224" s="25"/>
      <c r="AA224" s="25"/>
      <c r="AB224" s="25"/>
      <c r="AC224" s="25"/>
      <c r="AD224" s="25"/>
      <c r="AE224" s="25"/>
      <c r="AF224" s="25"/>
    </row>
    <row r="225" spans="1:32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X225" s="12" t="s">
        <v>21</v>
      </c>
      <c r="Y225" s="12" t="s">
        <v>78</v>
      </c>
      <c r="Z225" s="12" t="s">
        <v>22</v>
      </c>
      <c r="AA225" s="25"/>
      <c r="AB225" s="25"/>
      <c r="AC225" s="25"/>
      <c r="AD225" s="25"/>
      <c r="AE225" s="25"/>
      <c r="AF225" s="25"/>
    </row>
    <row r="226" spans="1:32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W226" s="19" t="str">
        <f>IF(入力!$C$4="","",入力!$C$4)</f>
        <v>2016.01.01</v>
      </c>
      <c r="X226" s="24" t="str">
        <f>IF(特定項目一覧_60!AL11="","",特定項目一覧_60!AL11)</f>
        <v/>
      </c>
      <c r="Y226" s="31" t="str">
        <f>IF(特定項目一覧_60!AK11="","",特定項目一覧_60!AK11)</f>
        <v/>
      </c>
      <c r="Z226" s="32" t="str">
        <f>IF(特定項目一覧_60!AM11="","",特定項目一覧_60!AM11)</f>
        <v/>
      </c>
      <c r="AA226" s="25"/>
      <c r="AB226" s="25"/>
      <c r="AC226" s="25"/>
      <c r="AD226" s="25"/>
      <c r="AE226" s="25"/>
      <c r="AF226" s="25"/>
    </row>
    <row r="227" spans="1:32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W227" s="19"/>
      <c r="X227" s="24"/>
      <c r="Y227" s="24"/>
      <c r="Z227" s="24"/>
      <c r="AA227" s="25"/>
      <c r="AB227" s="25"/>
      <c r="AC227" s="25"/>
      <c r="AD227" s="25"/>
      <c r="AE227" s="25"/>
      <c r="AF227" s="25"/>
    </row>
    <row r="228" spans="1:32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W228" s="19"/>
      <c r="X228" s="34"/>
      <c r="Y228" s="34"/>
      <c r="Z228" s="35"/>
      <c r="AA228" s="25"/>
      <c r="AB228" s="25"/>
      <c r="AC228" s="25"/>
      <c r="AD228" s="25"/>
      <c r="AE228" s="25"/>
      <c r="AF228" s="25"/>
    </row>
    <row r="229" spans="1:32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X229" s="25"/>
      <c r="Y229" s="25"/>
      <c r="Z229" s="25"/>
      <c r="AA229" s="25"/>
      <c r="AB229" s="25"/>
      <c r="AC229" s="25"/>
      <c r="AD229" s="25"/>
      <c r="AE229" s="25"/>
      <c r="AF229" s="25"/>
    </row>
    <row r="230" spans="1:32">
      <c r="A230" s="6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X230" s="25"/>
      <c r="Y230" s="25"/>
      <c r="Z230" s="25"/>
      <c r="AA230" s="25"/>
      <c r="AB230" s="25"/>
      <c r="AC230" s="25"/>
      <c r="AD230" s="25"/>
      <c r="AE230" s="25"/>
      <c r="AF230" s="25"/>
    </row>
    <row r="231" spans="1:32">
      <c r="A231" s="6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X231" s="25"/>
      <c r="Y231" s="25"/>
      <c r="Z231" s="25"/>
      <c r="AA231" s="25"/>
      <c r="AB231" s="25"/>
      <c r="AC231" s="25"/>
      <c r="AD231" s="25"/>
      <c r="AE231" s="25"/>
      <c r="AF231" s="25"/>
    </row>
    <row r="232" spans="1:32">
      <c r="A232" s="6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X232" s="25"/>
      <c r="Y232" s="25"/>
      <c r="Z232" s="25"/>
      <c r="AA232" s="25"/>
      <c r="AB232" s="25"/>
      <c r="AC232" s="25"/>
      <c r="AD232" s="25"/>
      <c r="AE232" s="25"/>
      <c r="AF232" s="25"/>
    </row>
    <row r="233" spans="1:32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X233" s="25"/>
      <c r="Y233" s="25"/>
      <c r="Z233" s="25"/>
      <c r="AA233" s="25"/>
      <c r="AB233" s="25"/>
      <c r="AC233" s="25"/>
      <c r="AD233" s="25"/>
      <c r="AE233" s="25"/>
      <c r="AF233" s="25"/>
    </row>
    <row r="234" spans="1:32">
      <c r="A234" s="6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X234" s="25"/>
      <c r="Y234" s="25"/>
      <c r="Z234" s="25"/>
      <c r="AA234" s="25"/>
      <c r="AB234" s="25"/>
      <c r="AC234" s="25"/>
      <c r="AD234" s="25"/>
      <c r="AE234" s="25"/>
      <c r="AF234" s="25"/>
    </row>
    <row r="235" spans="1:32">
      <c r="A235" s="6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X235" s="25"/>
      <c r="Y235" s="25"/>
      <c r="Z235" s="25"/>
      <c r="AA235" s="25"/>
      <c r="AB235" s="25"/>
      <c r="AC235" s="25"/>
      <c r="AD235" s="25"/>
      <c r="AE235" s="25"/>
      <c r="AF235" s="25"/>
    </row>
    <row r="236" spans="1:32">
      <c r="A236" s="6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X236" s="25"/>
      <c r="Y236" s="25"/>
      <c r="Z236" s="25"/>
      <c r="AA236" s="25"/>
      <c r="AB236" s="25"/>
      <c r="AC236" s="25"/>
      <c r="AD236" s="25"/>
      <c r="AE236" s="25"/>
      <c r="AF236" s="25"/>
    </row>
    <row r="237" spans="1:32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X237" s="25"/>
      <c r="Y237" s="25"/>
      <c r="Z237" s="25"/>
      <c r="AA237" s="25"/>
      <c r="AB237" s="25"/>
      <c r="AC237" s="25"/>
      <c r="AD237" s="25"/>
      <c r="AE237" s="25"/>
      <c r="AF237" s="25"/>
    </row>
    <row r="238" spans="1:32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X238" s="25"/>
      <c r="Y238" s="25"/>
      <c r="Z238" s="25"/>
      <c r="AA238" s="25"/>
      <c r="AB238" s="25"/>
      <c r="AC238" s="25"/>
      <c r="AD238" s="25"/>
      <c r="AE238" s="25"/>
      <c r="AF238" s="25"/>
    </row>
    <row r="239" spans="1:32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X239" s="459" t="s">
        <v>270</v>
      </c>
      <c r="Y239" s="25"/>
      <c r="Z239" s="25"/>
      <c r="AA239" s="25"/>
      <c r="AB239" s="25"/>
      <c r="AC239" s="25"/>
      <c r="AD239" s="25"/>
      <c r="AE239" s="25"/>
      <c r="AF239" s="25"/>
    </row>
    <row r="240" spans="1:32">
      <c r="X240" s="458" t="str">
        <f>IF(全体項目一覧_60!AN99="","",全体項目一覧_60!AN99)</f>
        <v/>
      </c>
      <c r="Y240" s="25"/>
      <c r="Z240" s="25"/>
      <c r="AA240" s="25"/>
      <c r="AB240" s="25"/>
      <c r="AC240" s="25"/>
      <c r="AD240" s="25"/>
      <c r="AE240" s="25"/>
      <c r="AF240" s="25"/>
    </row>
    <row r="241" spans="1:32">
      <c r="X241" s="25"/>
      <c r="Y241" s="25"/>
      <c r="Z241" s="25"/>
      <c r="AA241" s="25"/>
      <c r="AB241" s="25"/>
      <c r="AC241" s="25"/>
      <c r="AD241" s="25"/>
      <c r="AE241" s="25"/>
      <c r="AF241" s="25"/>
    </row>
    <row r="242" spans="1:32">
      <c r="X242" s="25"/>
      <c r="Y242" s="25"/>
      <c r="Z242" s="25"/>
      <c r="AA242" s="25"/>
      <c r="AB242" s="25"/>
      <c r="AC242" s="25"/>
      <c r="AD242" s="25"/>
      <c r="AE242" s="25"/>
      <c r="AF242" s="25"/>
    </row>
    <row r="243" spans="1:32">
      <c r="A243" s="675"/>
      <c r="B243" s="676"/>
      <c r="C243" s="676"/>
      <c r="D243" s="676"/>
      <c r="E243" s="676"/>
      <c r="F243" s="676"/>
      <c r="G243" s="676"/>
      <c r="H243" s="676"/>
      <c r="I243" s="676"/>
      <c r="J243" s="676"/>
      <c r="K243" s="677"/>
      <c r="L243" s="12" t="s">
        <v>18</v>
      </c>
      <c r="M243" s="669" t="s">
        <v>29</v>
      </c>
      <c r="N243" s="669"/>
      <c r="O243" s="669"/>
      <c r="P243" s="669"/>
      <c r="Q243" s="669"/>
      <c r="R243" s="669"/>
      <c r="S243" s="669"/>
      <c r="T243" s="670" t="s">
        <v>269</v>
      </c>
      <c r="U243" s="670"/>
      <c r="X243" s="12"/>
      <c r="Y243" s="150"/>
      <c r="Z243" s="150"/>
      <c r="AA243" s="150"/>
      <c r="AB243" s="150"/>
      <c r="AC243" s="150"/>
      <c r="AD243" s="150"/>
      <c r="AE243" s="150"/>
      <c r="AF243" s="150"/>
    </row>
    <row r="244" spans="1:32">
      <c r="A244" s="678"/>
      <c r="B244" s="679"/>
      <c r="C244" s="679"/>
      <c r="D244" s="679"/>
      <c r="E244" s="679"/>
      <c r="F244" s="679"/>
      <c r="G244" s="679"/>
      <c r="H244" s="679"/>
      <c r="I244" s="679"/>
      <c r="J244" s="679"/>
      <c r="K244" s="680"/>
      <c r="L244" s="12" t="s">
        <v>18</v>
      </c>
      <c r="M244" s="665" t="s">
        <v>30</v>
      </c>
      <c r="N244" s="665"/>
      <c r="O244" s="665"/>
      <c r="P244" s="665"/>
      <c r="Q244" s="665"/>
      <c r="R244" s="665"/>
      <c r="S244" s="665"/>
      <c r="T244" s="666" t="str">
        <f>X240</f>
        <v/>
      </c>
      <c r="U244" s="667"/>
      <c r="X244" s="12"/>
      <c r="Y244" s="151"/>
      <c r="Z244" s="151"/>
      <c r="AA244" s="151"/>
      <c r="AB244" s="151"/>
      <c r="AC244" s="151"/>
      <c r="AD244" s="151"/>
      <c r="AE244" s="151"/>
      <c r="AF244" s="151"/>
    </row>
    <row r="245" spans="1:32" ht="14.25">
      <c r="A245" s="691" t="str">
        <f>$A$40</f>
        <v>フォーマット作成者　：　Komuro Consulting Group　小室匡史</v>
      </c>
      <c r="B245" s="691"/>
      <c r="C245" s="691"/>
      <c r="D245" s="691"/>
      <c r="E245" s="691"/>
      <c r="F245" s="691"/>
      <c r="G245" s="691"/>
      <c r="H245" s="691"/>
      <c r="I245" s="691"/>
      <c r="J245" s="691"/>
      <c r="K245" s="691"/>
      <c r="L245" s="414" t="s">
        <v>18</v>
      </c>
      <c r="M245" s="668" t="s">
        <v>90</v>
      </c>
      <c r="N245" s="668"/>
      <c r="O245" s="668"/>
      <c r="P245" s="668"/>
      <c r="Q245" s="668"/>
      <c r="R245" s="668"/>
      <c r="S245" s="668"/>
      <c r="T245" s="667"/>
      <c r="U245" s="667"/>
      <c r="X245" s="12"/>
      <c r="Y245" s="152"/>
      <c r="Z245" s="152"/>
      <c r="AA245" s="152"/>
      <c r="AB245" s="152"/>
      <c r="AC245" s="152"/>
      <c r="AD245" s="152"/>
      <c r="AE245" s="152"/>
      <c r="AF245" s="152"/>
    </row>
    <row r="247" spans="1:32" ht="30" customHeight="1">
      <c r="A247" s="671" t="str">
        <f>$A$1</f>
        <v>●●チームバレーボール体力指数　レーダーチャート</v>
      </c>
      <c r="B247" s="671"/>
      <c r="C247" s="671"/>
      <c r="D247" s="671"/>
      <c r="E247" s="671"/>
      <c r="F247" s="671"/>
      <c r="G247" s="671"/>
      <c r="H247" s="671"/>
      <c r="I247" s="671"/>
      <c r="J247" s="671"/>
      <c r="K247" s="671"/>
      <c r="L247" s="671"/>
      <c r="M247" s="671"/>
      <c r="N247" s="671"/>
      <c r="O247" s="671"/>
      <c r="P247" s="671"/>
      <c r="Q247" s="671"/>
      <c r="R247" s="671"/>
      <c r="S247" s="671"/>
      <c r="T247" s="671"/>
      <c r="U247" s="671"/>
      <c r="X247" s="25"/>
      <c r="Y247" s="25"/>
      <c r="Z247" s="25"/>
      <c r="AA247" s="25"/>
      <c r="AB247" s="25"/>
      <c r="AC247" s="25"/>
      <c r="AD247" s="25"/>
      <c r="AE247" s="25"/>
      <c r="AF247" s="25"/>
    </row>
    <row r="248" spans="1:32" ht="22.5" customHeight="1">
      <c r="A248" s="369" t="s">
        <v>10</v>
      </c>
      <c r="B248" s="672" t="str">
        <f>IF(表示変換!B12="","",表示変換!B12)</f>
        <v/>
      </c>
      <c r="C248" s="672"/>
      <c r="D248" s="9"/>
      <c r="E248" s="369" t="s">
        <v>11</v>
      </c>
      <c r="F248" s="673" t="str">
        <f>IF(表示変換!I12="","",表示変換!I12)</f>
        <v/>
      </c>
      <c r="G248" s="673"/>
      <c r="H248" s="370" t="s">
        <v>12</v>
      </c>
      <c r="I248" s="14"/>
      <c r="J248" s="370" t="s">
        <v>13</v>
      </c>
      <c r="K248" s="673" t="str">
        <f>IF(表示変換!J12="","",表示変換!J12)</f>
        <v/>
      </c>
      <c r="L248" s="673"/>
      <c r="M248" s="369" t="s">
        <v>14</v>
      </c>
      <c r="N248" s="6"/>
      <c r="O248" s="672" t="s">
        <v>15</v>
      </c>
      <c r="P248" s="672"/>
      <c r="Q248" s="672" t="str">
        <f>IF(表示変換!H12="","",表示変換!H12)</f>
        <v/>
      </c>
      <c r="R248" s="672"/>
      <c r="S248" s="674" t="str">
        <f>IF(入力!$C$4="","",入力!$C$4)</f>
        <v>2016.01.01</v>
      </c>
      <c r="T248" s="674"/>
      <c r="U248" s="9" t="s">
        <v>84</v>
      </c>
      <c r="X248" s="25"/>
      <c r="Y248" s="25"/>
      <c r="Z248" s="25"/>
      <c r="AA248" s="25"/>
      <c r="AB248" s="25"/>
      <c r="AC248" s="25"/>
      <c r="AD248" s="25"/>
      <c r="AE248" s="25"/>
      <c r="AF248" s="25"/>
    </row>
    <row r="249" spans="1:32" ht="12" customHeight="1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X249" s="25"/>
      <c r="Y249" s="25"/>
      <c r="Z249" s="25"/>
      <c r="AA249" s="25"/>
      <c r="AB249" s="25"/>
      <c r="AC249" s="25"/>
      <c r="AD249" s="25"/>
      <c r="AE249" s="25"/>
      <c r="AF249" s="25"/>
    </row>
    <row r="250" spans="1:32" ht="22.5" customHeight="1">
      <c r="A250" s="685" t="s">
        <v>5</v>
      </c>
      <c r="B250" s="688" t="s">
        <v>6</v>
      </c>
      <c r="C250" s="692" t="s">
        <v>0</v>
      </c>
      <c r="D250" s="683" t="s">
        <v>31</v>
      </c>
      <c r="E250" s="684"/>
      <c r="F250" s="683" t="s">
        <v>43</v>
      </c>
      <c r="G250" s="684"/>
      <c r="H250" s="683" t="s">
        <v>297</v>
      </c>
      <c r="I250" s="684"/>
      <c r="J250" s="683" t="s">
        <v>27</v>
      </c>
      <c r="K250" s="684"/>
      <c r="L250" s="681" t="s">
        <v>44</v>
      </c>
      <c r="M250" s="682"/>
      <c r="N250" s="681" t="s">
        <v>45</v>
      </c>
      <c r="O250" s="682"/>
      <c r="P250" s="681" t="s">
        <v>28</v>
      </c>
      <c r="Q250" s="682"/>
      <c r="R250" s="683" t="s">
        <v>32</v>
      </c>
      <c r="S250" s="684"/>
      <c r="T250" s="156" t="s">
        <v>1</v>
      </c>
      <c r="U250" s="157" t="s">
        <v>2</v>
      </c>
      <c r="X250" s="25"/>
      <c r="Y250" s="25"/>
      <c r="Z250" s="25"/>
      <c r="AA250" s="25"/>
      <c r="AB250" s="25"/>
      <c r="AC250" s="25"/>
      <c r="AD250" s="25"/>
      <c r="AE250" s="25"/>
      <c r="AF250" s="25"/>
    </row>
    <row r="251" spans="1:32">
      <c r="A251" s="686"/>
      <c r="B251" s="689"/>
      <c r="C251" s="693"/>
      <c r="D251" s="1" t="s">
        <v>3</v>
      </c>
      <c r="E251" s="3" t="s">
        <v>4</v>
      </c>
      <c r="F251" s="1" t="s">
        <v>3</v>
      </c>
      <c r="G251" s="3" t="s">
        <v>4</v>
      </c>
      <c r="H251" s="1" t="s">
        <v>3</v>
      </c>
      <c r="I251" s="3" t="s">
        <v>4</v>
      </c>
      <c r="J251" s="1" t="s">
        <v>3</v>
      </c>
      <c r="K251" s="3" t="s">
        <v>4</v>
      </c>
      <c r="L251" s="1" t="s">
        <v>3</v>
      </c>
      <c r="M251" s="3" t="s">
        <v>4</v>
      </c>
      <c r="N251" s="1" t="s">
        <v>3</v>
      </c>
      <c r="O251" s="3" t="s">
        <v>4</v>
      </c>
      <c r="P251" s="1" t="s">
        <v>3</v>
      </c>
      <c r="Q251" s="3" t="s">
        <v>4</v>
      </c>
      <c r="R251" s="1" t="s">
        <v>3</v>
      </c>
      <c r="S251" s="3" t="s">
        <v>4</v>
      </c>
      <c r="T251" s="7"/>
      <c r="U251" s="8"/>
      <c r="X251" s="25"/>
      <c r="Y251" s="25"/>
      <c r="Z251" s="25"/>
      <c r="AA251" s="25"/>
      <c r="AB251" s="25"/>
      <c r="AC251" s="25"/>
      <c r="AD251" s="25"/>
      <c r="AE251" s="25"/>
      <c r="AF251" s="25"/>
    </row>
    <row r="252" spans="1:32">
      <c r="A252" s="687"/>
      <c r="B252" s="690"/>
      <c r="C252" s="694"/>
      <c r="D252" s="2" t="str">
        <f>IF(表示変換!$N$5="","",表示変換!$N$5)</f>
        <v>sec</v>
      </c>
      <c r="E252" s="4" t="s">
        <v>7</v>
      </c>
      <c r="F252" s="2" t="str">
        <f>IF(表示変換!$O$5="","",表示変換!$O$5)</f>
        <v>sec</v>
      </c>
      <c r="G252" s="4" t="s">
        <v>7</v>
      </c>
      <c r="H252" s="2" t="str">
        <f>IF(表示変換!$P$5="","",表示変換!$P$5)</f>
        <v>m</v>
      </c>
      <c r="I252" s="4" t="s">
        <v>7</v>
      </c>
      <c r="J252" s="2" t="str">
        <f>IF(表示変換!$Q$5="","",表示変換!$Q$5)</f>
        <v>cm</v>
      </c>
      <c r="K252" s="4" t="s">
        <v>7</v>
      </c>
      <c r="L252" s="2" t="str">
        <f>IF(表示変換!$R$5="","",表示変換!$R$5)</f>
        <v>cm</v>
      </c>
      <c r="M252" s="4" t="s">
        <v>7</v>
      </c>
      <c r="N252" s="2" t="str">
        <f>IF(表示変換!$S$5="","",表示変換!$S$5)</f>
        <v>m</v>
      </c>
      <c r="O252" s="4" t="s">
        <v>7</v>
      </c>
      <c r="P252" s="2" t="str">
        <f>IF(表示変換!$T$5="","",表示変換!$T$5)</f>
        <v>回</v>
      </c>
      <c r="Q252" s="4" t="s">
        <v>7</v>
      </c>
      <c r="R252" s="2" t="str">
        <f>IF(表示変換!$U$5="","",表示変換!$U$5)</f>
        <v>m</v>
      </c>
      <c r="S252" s="4" t="s">
        <v>7</v>
      </c>
      <c r="T252" s="2" t="s">
        <v>8</v>
      </c>
      <c r="U252" s="5" t="s">
        <v>9</v>
      </c>
      <c r="X252" s="26" t="s">
        <v>16</v>
      </c>
      <c r="Y252" s="26" t="s">
        <v>17</v>
      </c>
      <c r="Z252" s="26" t="s">
        <v>276</v>
      </c>
      <c r="AA252" s="26" t="s">
        <v>24</v>
      </c>
      <c r="AB252" s="26" t="s">
        <v>59</v>
      </c>
      <c r="AC252" s="26" t="s">
        <v>51</v>
      </c>
      <c r="AD252" s="26" t="s">
        <v>62</v>
      </c>
      <c r="AE252" s="11" t="s">
        <v>61</v>
      </c>
      <c r="AF252" s="25"/>
    </row>
    <row r="253" spans="1:32">
      <c r="A253" s="17" t="str">
        <f>IF(入力!$C$4="","",入力!$C$4)</f>
        <v>2016.01.01</v>
      </c>
      <c r="B253" s="20">
        <f>IF(表示変換!A12="","",表示変換!A12)</f>
        <v>7</v>
      </c>
      <c r="C253" s="18" t="str">
        <f>IF(表示変換!B12="","",表示変換!B12)</f>
        <v/>
      </c>
      <c r="D253" s="21" t="str">
        <f>IF(特定項目一覧_60!G12="","",特定項目一覧_60!G12)</f>
        <v/>
      </c>
      <c r="E253" s="27" t="str">
        <f>IF(特定項目一覧_60!H12="","",特定項目一覧_60!H12)</f>
        <v/>
      </c>
      <c r="F253" s="21" t="str">
        <f>IF(特定項目一覧_60!I12="","",特定項目一覧_60!I12)</f>
        <v/>
      </c>
      <c r="G253" s="22" t="str">
        <f>IF(特定項目一覧_60!J12="","",特定項目一覧_60!J12)</f>
        <v/>
      </c>
      <c r="H253" s="29" t="str">
        <f>IF(特定項目一覧_60!K12="","",特定項目一覧_60!K12)</f>
        <v/>
      </c>
      <c r="I253" s="27" t="str">
        <f>IF(特定項目一覧_60!L12="","",特定項目一覧_60!L12)</f>
        <v/>
      </c>
      <c r="J253" s="20" t="str">
        <f>IF(特定項目一覧_60!M12="","",特定項目一覧_60!M12)</f>
        <v/>
      </c>
      <c r="K253" s="22" t="str">
        <f>IF(特定項目一覧_60!N12="","",特定項目一覧_60!N12)</f>
        <v/>
      </c>
      <c r="L253" s="28" t="str">
        <f>IF(特定項目一覧_60!O12="","",特定項目一覧_60!O12)</f>
        <v/>
      </c>
      <c r="M253" s="27" t="str">
        <f>IF(特定項目一覧_60!P12="","",特定項目一覧_60!P12)</f>
        <v/>
      </c>
      <c r="N253" s="21" t="str">
        <f>IF(特定項目一覧_60!Q12="","",特定項目一覧_60!Q12)</f>
        <v/>
      </c>
      <c r="O253" s="22" t="str">
        <f>IF(特定項目一覧_60!R12="","",特定項目一覧_60!R12)</f>
        <v/>
      </c>
      <c r="P253" s="28" t="str">
        <f>IF(特定項目一覧_60!S12="","",特定項目一覧_60!S12)</f>
        <v/>
      </c>
      <c r="Q253" s="27" t="str">
        <f>IF(特定項目一覧_60!T12="","",特定項目一覧_60!T12)</f>
        <v/>
      </c>
      <c r="R253" s="20" t="str">
        <f>IF(特定項目一覧_60!U12="","",特定項目一覧_60!U12)</f>
        <v/>
      </c>
      <c r="S253" s="22" t="str">
        <f>IF(特定項目一覧_60!V12="","",特定項目一覧_60!V12)</f>
        <v/>
      </c>
      <c r="T253" s="28" t="str">
        <f>IF(特定項目一覧_60!W12="","",特定項目一覧_60!W12)</f>
        <v/>
      </c>
      <c r="U253" s="22" t="str">
        <f>IF(特定項目一覧_60!X12="","",特定項目一覧_60!X12)</f>
        <v/>
      </c>
      <c r="W253" s="19" t="str">
        <f>IF(入力!$C$4="","",入力!$C$4)</f>
        <v>2016.01.01</v>
      </c>
      <c r="X253" s="30" t="str">
        <f>E253</f>
        <v/>
      </c>
      <c r="Y253" s="30" t="str">
        <f>G253</f>
        <v/>
      </c>
      <c r="Z253" s="30" t="str">
        <f>I253</f>
        <v/>
      </c>
      <c r="AA253" s="30" t="str">
        <f>K253</f>
        <v/>
      </c>
      <c r="AB253" s="30" t="str">
        <f>M253</f>
        <v/>
      </c>
      <c r="AC253" s="30" t="str">
        <f>O253</f>
        <v/>
      </c>
      <c r="AD253" s="30" t="str">
        <f>Q253</f>
        <v/>
      </c>
      <c r="AE253" s="30" t="str">
        <f>S253</f>
        <v/>
      </c>
      <c r="AF253" s="25"/>
    </row>
    <row r="254" spans="1:32">
      <c r="A254" s="66"/>
      <c r="B254" s="67"/>
      <c r="C254" s="68"/>
      <c r="D254" s="69"/>
      <c r="E254" s="70"/>
      <c r="F254" s="71"/>
      <c r="G254" s="72"/>
      <c r="H254" s="73"/>
      <c r="I254" s="70"/>
      <c r="J254" s="71"/>
      <c r="K254" s="72"/>
      <c r="L254" s="69"/>
      <c r="M254" s="70"/>
      <c r="N254" s="71"/>
      <c r="O254" s="72"/>
      <c r="P254" s="69"/>
      <c r="Q254" s="70"/>
      <c r="R254" s="67"/>
      <c r="S254" s="72"/>
      <c r="T254" s="73"/>
      <c r="U254" s="72"/>
      <c r="W254" s="19"/>
      <c r="X254" s="23"/>
      <c r="Y254" s="23"/>
      <c r="Z254" s="23"/>
      <c r="AA254" s="23"/>
      <c r="AB254" s="23"/>
      <c r="AC254" s="23"/>
      <c r="AD254" s="23"/>
      <c r="AE254" s="23"/>
      <c r="AF254" s="25"/>
    </row>
    <row r="255" spans="1:32">
      <c r="A255" s="74"/>
      <c r="B255" s="67"/>
      <c r="C255" s="72"/>
      <c r="D255" s="71"/>
      <c r="E255" s="72"/>
      <c r="F255" s="71"/>
      <c r="G255" s="72"/>
      <c r="H255" s="67"/>
      <c r="I255" s="72"/>
      <c r="J255" s="71"/>
      <c r="K255" s="72"/>
      <c r="L255" s="71"/>
      <c r="M255" s="72"/>
      <c r="N255" s="71"/>
      <c r="O255" s="72"/>
      <c r="P255" s="71"/>
      <c r="Q255" s="72"/>
      <c r="R255" s="67"/>
      <c r="S255" s="72"/>
      <c r="T255" s="67"/>
      <c r="U255" s="72"/>
      <c r="W255" s="19"/>
      <c r="X255" s="23"/>
      <c r="Y255" s="23"/>
      <c r="Z255" s="23"/>
      <c r="AA255" s="23"/>
      <c r="AB255" s="23"/>
      <c r="AC255" s="23"/>
      <c r="AD255" s="23"/>
      <c r="AE255" s="23"/>
      <c r="AF255" s="25"/>
    </row>
    <row r="256" spans="1:32">
      <c r="A256" s="74"/>
      <c r="B256" s="75"/>
      <c r="C256" s="76"/>
      <c r="D256" s="71"/>
      <c r="E256" s="70"/>
      <c r="F256" s="71"/>
      <c r="G256" s="72"/>
      <c r="H256" s="73"/>
      <c r="I256" s="70"/>
      <c r="J256" s="71"/>
      <c r="K256" s="72"/>
      <c r="L256" s="69"/>
      <c r="M256" s="70"/>
      <c r="N256" s="71"/>
      <c r="O256" s="72"/>
      <c r="P256" s="69"/>
      <c r="Q256" s="70"/>
      <c r="R256" s="67"/>
      <c r="S256" s="72"/>
      <c r="T256" s="73"/>
      <c r="U256" s="72"/>
      <c r="X256" s="25"/>
      <c r="Y256" s="25"/>
      <c r="Z256" s="25"/>
      <c r="AA256" s="25"/>
      <c r="AB256" s="25"/>
      <c r="AC256" s="25"/>
      <c r="AD256" s="25"/>
      <c r="AE256" s="25"/>
      <c r="AF256" s="25"/>
    </row>
    <row r="257" spans="1:32">
      <c r="A257" s="66"/>
      <c r="B257" s="67"/>
      <c r="C257" s="68"/>
      <c r="D257" s="69"/>
      <c r="E257" s="70"/>
      <c r="F257" s="71"/>
      <c r="G257" s="72"/>
      <c r="H257" s="73"/>
      <c r="I257" s="70"/>
      <c r="J257" s="71"/>
      <c r="K257" s="72"/>
      <c r="L257" s="69"/>
      <c r="M257" s="70"/>
      <c r="N257" s="71"/>
      <c r="O257" s="72"/>
      <c r="P257" s="69"/>
      <c r="Q257" s="70"/>
      <c r="R257" s="67"/>
      <c r="S257" s="72"/>
      <c r="T257" s="73"/>
      <c r="U257" s="72"/>
      <c r="X257" s="25"/>
      <c r="Y257" s="25"/>
      <c r="Z257" s="25"/>
      <c r="AA257" s="25"/>
      <c r="AB257" s="25"/>
      <c r="AC257" s="25"/>
      <c r="AD257" s="25"/>
      <c r="AE257" s="25"/>
      <c r="AF257" s="25"/>
    </row>
    <row r="258" spans="1:32">
      <c r="A258" s="74"/>
      <c r="B258" s="67"/>
      <c r="C258" s="72"/>
      <c r="D258" s="71"/>
      <c r="E258" s="72"/>
      <c r="F258" s="71"/>
      <c r="G258" s="72"/>
      <c r="H258" s="67"/>
      <c r="I258" s="72"/>
      <c r="J258" s="71"/>
      <c r="K258" s="72"/>
      <c r="L258" s="71"/>
      <c r="M258" s="72"/>
      <c r="N258" s="71"/>
      <c r="O258" s="72"/>
      <c r="P258" s="71"/>
      <c r="Q258" s="72"/>
      <c r="R258" s="67"/>
      <c r="S258" s="72"/>
      <c r="T258" s="67"/>
      <c r="U258" s="72"/>
      <c r="X258" s="25"/>
      <c r="Y258" s="25"/>
      <c r="Z258" s="25"/>
      <c r="AA258" s="25"/>
      <c r="AB258" s="25"/>
      <c r="AC258" s="25"/>
      <c r="AD258" s="25"/>
      <c r="AE258" s="25"/>
      <c r="AF258" s="25"/>
    </row>
    <row r="259" spans="1:32">
      <c r="A259" s="66"/>
      <c r="B259" s="67"/>
      <c r="C259" s="68"/>
      <c r="D259" s="69"/>
      <c r="E259" s="70"/>
      <c r="F259" s="71"/>
      <c r="G259" s="72"/>
      <c r="H259" s="73"/>
      <c r="I259" s="70"/>
      <c r="J259" s="71"/>
      <c r="K259" s="72"/>
      <c r="L259" s="69"/>
      <c r="M259" s="70"/>
      <c r="N259" s="71"/>
      <c r="O259" s="72"/>
      <c r="P259" s="69"/>
      <c r="Q259" s="70"/>
      <c r="R259" s="67"/>
      <c r="S259" s="72"/>
      <c r="T259" s="73"/>
      <c r="U259" s="72"/>
      <c r="X259" s="25"/>
      <c r="Y259" s="25"/>
      <c r="Z259" s="25"/>
      <c r="AA259" s="25"/>
      <c r="AB259" s="25"/>
      <c r="AC259" s="25"/>
      <c r="AD259" s="25"/>
      <c r="AE259" s="25"/>
      <c r="AF259" s="25"/>
    </row>
    <row r="260" spans="1:32">
      <c r="A260" s="66"/>
      <c r="B260" s="67"/>
      <c r="C260" s="68"/>
      <c r="D260" s="69"/>
      <c r="E260" s="70"/>
      <c r="F260" s="71"/>
      <c r="G260" s="72"/>
      <c r="H260" s="73"/>
      <c r="I260" s="70"/>
      <c r="J260" s="71"/>
      <c r="K260" s="72"/>
      <c r="L260" s="69"/>
      <c r="M260" s="70"/>
      <c r="N260" s="71"/>
      <c r="O260" s="72"/>
      <c r="P260" s="69"/>
      <c r="Q260" s="70"/>
      <c r="R260" s="67"/>
      <c r="S260" s="72"/>
      <c r="T260" s="73"/>
      <c r="U260" s="72"/>
      <c r="X260" s="25"/>
      <c r="Y260" s="25"/>
      <c r="Z260" s="25"/>
      <c r="AA260" s="25"/>
      <c r="AB260" s="25"/>
      <c r="AC260" s="25"/>
      <c r="AD260" s="25"/>
      <c r="AE260" s="25"/>
      <c r="AF260" s="25"/>
    </row>
    <row r="261" spans="1:32">
      <c r="A261" s="66"/>
      <c r="B261" s="67"/>
      <c r="C261" s="68"/>
      <c r="D261" s="69"/>
      <c r="E261" s="70"/>
      <c r="F261" s="71"/>
      <c r="G261" s="72"/>
      <c r="H261" s="73"/>
      <c r="I261" s="70"/>
      <c r="J261" s="71"/>
      <c r="K261" s="72"/>
      <c r="L261" s="69"/>
      <c r="M261" s="70"/>
      <c r="N261" s="71"/>
      <c r="O261" s="72"/>
      <c r="P261" s="69"/>
      <c r="Q261" s="70"/>
      <c r="R261" s="67"/>
      <c r="S261" s="72"/>
      <c r="T261" s="73"/>
      <c r="U261" s="72"/>
      <c r="X261" s="25"/>
      <c r="Y261" s="25"/>
      <c r="Z261" s="25"/>
      <c r="AA261" s="25"/>
      <c r="AB261" s="25"/>
      <c r="AC261" s="25"/>
      <c r="AD261" s="25"/>
      <c r="AE261" s="25"/>
      <c r="AF261" s="25"/>
    </row>
    <row r="262" spans="1:32">
      <c r="A262" s="66"/>
      <c r="B262" s="67"/>
      <c r="C262" s="68"/>
      <c r="D262" s="69"/>
      <c r="E262" s="70"/>
      <c r="F262" s="71"/>
      <c r="G262" s="72"/>
      <c r="H262" s="73"/>
      <c r="I262" s="70"/>
      <c r="J262" s="71"/>
      <c r="K262" s="72"/>
      <c r="L262" s="69"/>
      <c r="M262" s="70"/>
      <c r="N262" s="71"/>
      <c r="O262" s="72"/>
      <c r="P262" s="69"/>
      <c r="Q262" s="70"/>
      <c r="R262" s="67"/>
      <c r="S262" s="72"/>
      <c r="T262" s="73"/>
      <c r="U262" s="72"/>
      <c r="X262" s="25"/>
      <c r="Y262" s="25"/>
      <c r="Z262" s="25"/>
      <c r="AA262" s="25"/>
      <c r="AB262" s="25"/>
      <c r="AC262" s="25"/>
      <c r="AD262" s="25"/>
      <c r="AE262" s="25"/>
      <c r="AF262" s="25"/>
    </row>
    <row r="263" spans="1:32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X263" s="25"/>
      <c r="Y263" s="25"/>
      <c r="Z263" s="25"/>
      <c r="AA263" s="25"/>
      <c r="AB263" s="25"/>
      <c r="AC263" s="25"/>
      <c r="AD263" s="25"/>
      <c r="AE263" s="25"/>
      <c r="AF263" s="25"/>
    </row>
    <row r="264" spans="1:32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X264" s="25"/>
      <c r="Y264" s="25"/>
      <c r="Z264" s="25"/>
      <c r="AA264" s="25"/>
      <c r="AB264" s="25"/>
      <c r="AC264" s="25"/>
      <c r="AD264" s="25"/>
      <c r="AE264" s="25"/>
      <c r="AF264" s="25"/>
    </row>
    <row r="265" spans="1:32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X265" s="25"/>
      <c r="Y265" s="25"/>
      <c r="Z265" s="25"/>
      <c r="AA265" s="25"/>
      <c r="AB265" s="25"/>
      <c r="AC265" s="25"/>
      <c r="AD265" s="25"/>
      <c r="AE265" s="25"/>
      <c r="AF265" s="25"/>
    </row>
    <row r="266" spans="1:32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X266" s="12" t="s">
        <v>21</v>
      </c>
      <c r="Y266" s="12" t="s">
        <v>78</v>
      </c>
      <c r="Z266" s="12" t="s">
        <v>22</v>
      </c>
      <c r="AA266" s="25"/>
      <c r="AB266" s="25"/>
      <c r="AC266" s="25"/>
      <c r="AD266" s="25"/>
      <c r="AE266" s="25"/>
      <c r="AF266" s="25"/>
    </row>
    <row r="267" spans="1:32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W267" s="19" t="str">
        <f>IF(入力!$C$4="","",入力!$C$4)</f>
        <v>2016.01.01</v>
      </c>
      <c r="X267" s="24" t="str">
        <f>IF(特定項目一覧_60!AL12="","",特定項目一覧_60!AL12)</f>
        <v/>
      </c>
      <c r="Y267" s="31" t="str">
        <f>IF(特定項目一覧_60!AK12="","",特定項目一覧_60!AK12)</f>
        <v/>
      </c>
      <c r="Z267" s="32" t="str">
        <f>IF(特定項目一覧_60!AM12="","",特定項目一覧_60!AM12)</f>
        <v/>
      </c>
      <c r="AA267" s="25"/>
      <c r="AB267" s="25"/>
      <c r="AC267" s="25"/>
      <c r="AD267" s="25"/>
      <c r="AE267" s="25"/>
      <c r="AF267" s="25"/>
    </row>
    <row r="268" spans="1:32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W268" s="19"/>
      <c r="X268" s="24"/>
      <c r="Y268" s="24"/>
      <c r="Z268" s="24"/>
      <c r="AA268" s="25"/>
      <c r="AB268" s="25"/>
      <c r="AC268" s="25"/>
      <c r="AD268" s="25"/>
      <c r="AE268" s="25"/>
      <c r="AF268" s="25"/>
    </row>
    <row r="269" spans="1:32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W269" s="19"/>
      <c r="X269" s="34"/>
      <c r="Y269" s="34"/>
      <c r="Z269" s="35"/>
      <c r="AA269" s="25"/>
      <c r="AB269" s="25"/>
      <c r="AC269" s="25"/>
      <c r="AD269" s="25"/>
      <c r="AE269" s="25"/>
      <c r="AF269" s="25"/>
    </row>
    <row r="270" spans="1:32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X270" s="25"/>
      <c r="Y270" s="25"/>
      <c r="Z270" s="25"/>
      <c r="AA270" s="25"/>
      <c r="AB270" s="25"/>
      <c r="AC270" s="25"/>
      <c r="AD270" s="25"/>
      <c r="AE270" s="25"/>
      <c r="AF270" s="25"/>
    </row>
    <row r="271" spans="1:32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X271" s="25"/>
      <c r="Y271" s="25"/>
      <c r="Z271" s="25"/>
      <c r="AA271" s="25"/>
      <c r="AB271" s="25"/>
      <c r="AC271" s="25"/>
      <c r="AD271" s="25"/>
      <c r="AE271" s="25"/>
      <c r="AF271" s="25"/>
    </row>
    <row r="272" spans="1:32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X272" s="25"/>
      <c r="Y272" s="25"/>
      <c r="Z272" s="25"/>
      <c r="AA272" s="25"/>
      <c r="AB272" s="25"/>
      <c r="AC272" s="25"/>
      <c r="AD272" s="25"/>
      <c r="AE272" s="25"/>
      <c r="AF272" s="25"/>
    </row>
    <row r="273" spans="1:32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X273" s="25"/>
      <c r="Y273" s="25"/>
      <c r="Z273" s="25"/>
      <c r="AA273" s="25"/>
      <c r="AB273" s="25"/>
      <c r="AC273" s="25"/>
      <c r="AD273" s="25"/>
      <c r="AE273" s="25"/>
      <c r="AF273" s="25"/>
    </row>
    <row r="274" spans="1:32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X274" s="25"/>
      <c r="Y274" s="25"/>
      <c r="Z274" s="25"/>
      <c r="AA274" s="25"/>
      <c r="AB274" s="25"/>
      <c r="AC274" s="25"/>
      <c r="AD274" s="25"/>
      <c r="AE274" s="25"/>
      <c r="AF274" s="25"/>
    </row>
    <row r="275" spans="1:32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X275" s="25"/>
      <c r="Y275" s="25"/>
      <c r="Z275" s="25"/>
      <c r="AA275" s="25"/>
      <c r="AB275" s="25"/>
      <c r="AC275" s="25"/>
      <c r="AD275" s="25"/>
      <c r="AE275" s="25"/>
      <c r="AF275" s="25"/>
    </row>
    <row r="276" spans="1:32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X276" s="25"/>
      <c r="Y276" s="25"/>
      <c r="Z276" s="25"/>
      <c r="AA276" s="25"/>
      <c r="AB276" s="25"/>
      <c r="AC276" s="25"/>
      <c r="AD276" s="25"/>
      <c r="AE276" s="25"/>
      <c r="AF276" s="25"/>
    </row>
    <row r="277" spans="1:32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X277" s="25"/>
      <c r="Y277" s="25"/>
      <c r="Z277" s="25"/>
      <c r="AA277" s="25"/>
      <c r="AB277" s="25"/>
      <c r="AC277" s="25"/>
      <c r="AD277" s="25"/>
      <c r="AE277" s="25"/>
      <c r="AF277" s="25"/>
    </row>
    <row r="278" spans="1:32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X278" s="25"/>
      <c r="Y278" s="25"/>
      <c r="Z278" s="25"/>
      <c r="AA278" s="25"/>
      <c r="AB278" s="25"/>
      <c r="AC278" s="25"/>
      <c r="AD278" s="25"/>
      <c r="AE278" s="25"/>
      <c r="AF278" s="25"/>
    </row>
    <row r="279" spans="1:32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X279" s="25"/>
      <c r="Y279" s="25"/>
      <c r="Z279" s="25"/>
      <c r="AA279" s="25"/>
      <c r="AB279" s="25"/>
      <c r="AC279" s="25"/>
      <c r="AD279" s="25"/>
      <c r="AE279" s="25"/>
      <c r="AF279" s="25"/>
    </row>
    <row r="280" spans="1:32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X280" s="459" t="s">
        <v>270</v>
      </c>
      <c r="Y280" s="25"/>
      <c r="Z280" s="25"/>
      <c r="AA280" s="25"/>
      <c r="AB280" s="25"/>
      <c r="AC280" s="25"/>
      <c r="AD280" s="25"/>
      <c r="AE280" s="25"/>
      <c r="AF280" s="25"/>
    </row>
    <row r="281" spans="1:32">
      <c r="X281" s="458" t="str">
        <f>IF(全体項目一覧_60!AN100="","",全体項目一覧_60!AN100)</f>
        <v/>
      </c>
      <c r="Y281" s="25"/>
      <c r="Z281" s="25"/>
      <c r="AA281" s="25"/>
      <c r="AB281" s="25"/>
      <c r="AC281" s="25"/>
      <c r="AD281" s="25"/>
      <c r="AE281" s="25"/>
      <c r="AF281" s="25"/>
    </row>
    <row r="282" spans="1:32">
      <c r="X282" s="25"/>
      <c r="Y282" s="25"/>
      <c r="Z282" s="25"/>
      <c r="AA282" s="25"/>
      <c r="AB282" s="25"/>
      <c r="AC282" s="25"/>
      <c r="AD282" s="25"/>
      <c r="AE282" s="25"/>
      <c r="AF282" s="25"/>
    </row>
    <row r="283" spans="1:32">
      <c r="X283" s="25"/>
      <c r="Y283" s="25"/>
      <c r="Z283" s="25"/>
      <c r="AA283" s="25"/>
      <c r="AB283" s="25"/>
      <c r="AC283" s="25"/>
      <c r="AD283" s="25"/>
      <c r="AE283" s="25"/>
      <c r="AF283" s="25"/>
    </row>
    <row r="284" spans="1:32">
      <c r="A284" s="675"/>
      <c r="B284" s="676"/>
      <c r="C284" s="676"/>
      <c r="D284" s="676"/>
      <c r="E284" s="676"/>
      <c r="F284" s="676"/>
      <c r="G284" s="676"/>
      <c r="H284" s="676"/>
      <c r="I284" s="676"/>
      <c r="J284" s="676"/>
      <c r="K284" s="677"/>
      <c r="L284" s="12" t="s">
        <v>18</v>
      </c>
      <c r="M284" s="669" t="s">
        <v>29</v>
      </c>
      <c r="N284" s="669"/>
      <c r="O284" s="669"/>
      <c r="P284" s="669"/>
      <c r="Q284" s="669"/>
      <c r="R284" s="669"/>
      <c r="S284" s="669"/>
      <c r="T284" s="670" t="s">
        <v>269</v>
      </c>
      <c r="U284" s="670"/>
      <c r="X284" s="12"/>
      <c r="Y284" s="150"/>
      <c r="Z284" s="150"/>
      <c r="AA284" s="150"/>
      <c r="AB284" s="150"/>
      <c r="AC284" s="150"/>
      <c r="AD284" s="150"/>
      <c r="AE284" s="150"/>
      <c r="AF284" s="150"/>
    </row>
    <row r="285" spans="1:32">
      <c r="A285" s="678"/>
      <c r="B285" s="679"/>
      <c r="C285" s="679"/>
      <c r="D285" s="679"/>
      <c r="E285" s="679"/>
      <c r="F285" s="679"/>
      <c r="G285" s="679"/>
      <c r="H285" s="679"/>
      <c r="I285" s="679"/>
      <c r="J285" s="679"/>
      <c r="K285" s="680"/>
      <c r="L285" s="12" t="s">
        <v>18</v>
      </c>
      <c r="M285" s="665" t="s">
        <v>30</v>
      </c>
      <c r="N285" s="665"/>
      <c r="O285" s="665"/>
      <c r="P285" s="665"/>
      <c r="Q285" s="665"/>
      <c r="R285" s="665"/>
      <c r="S285" s="665"/>
      <c r="T285" s="666" t="str">
        <f>X281</f>
        <v/>
      </c>
      <c r="U285" s="667"/>
      <c r="X285" s="12"/>
      <c r="Y285" s="151"/>
      <c r="Z285" s="151"/>
      <c r="AA285" s="151"/>
      <c r="AB285" s="151"/>
      <c r="AC285" s="151"/>
      <c r="AD285" s="151"/>
      <c r="AE285" s="151"/>
      <c r="AF285" s="151"/>
    </row>
    <row r="286" spans="1:32" ht="14.25">
      <c r="A286" s="691" t="str">
        <f>$A$40</f>
        <v>フォーマット作成者　：　Komuro Consulting Group　小室匡史</v>
      </c>
      <c r="B286" s="691"/>
      <c r="C286" s="691"/>
      <c r="D286" s="691"/>
      <c r="E286" s="691"/>
      <c r="F286" s="691"/>
      <c r="G286" s="691"/>
      <c r="H286" s="691"/>
      <c r="I286" s="691"/>
      <c r="J286" s="691"/>
      <c r="K286" s="691"/>
      <c r="L286" s="414" t="s">
        <v>18</v>
      </c>
      <c r="M286" s="668" t="s">
        <v>90</v>
      </c>
      <c r="N286" s="668"/>
      <c r="O286" s="668"/>
      <c r="P286" s="668"/>
      <c r="Q286" s="668"/>
      <c r="R286" s="668"/>
      <c r="S286" s="668"/>
      <c r="T286" s="667"/>
      <c r="U286" s="667"/>
      <c r="X286" s="12"/>
      <c r="Y286" s="152"/>
      <c r="Z286" s="152"/>
      <c r="AA286" s="152"/>
      <c r="AB286" s="152"/>
      <c r="AC286" s="152"/>
      <c r="AD286" s="152"/>
      <c r="AE286" s="152"/>
      <c r="AF286" s="152"/>
    </row>
    <row r="288" spans="1:32" ht="30" customHeight="1">
      <c r="A288" s="671" t="str">
        <f>$A$1</f>
        <v>●●チームバレーボール体力指数　レーダーチャート</v>
      </c>
      <c r="B288" s="671"/>
      <c r="C288" s="671"/>
      <c r="D288" s="671"/>
      <c r="E288" s="671"/>
      <c r="F288" s="671"/>
      <c r="G288" s="671"/>
      <c r="H288" s="671"/>
      <c r="I288" s="671"/>
      <c r="J288" s="671"/>
      <c r="K288" s="671"/>
      <c r="L288" s="671"/>
      <c r="M288" s="671"/>
      <c r="N288" s="671"/>
      <c r="O288" s="671"/>
      <c r="P288" s="671"/>
      <c r="Q288" s="671"/>
      <c r="R288" s="671"/>
      <c r="S288" s="671"/>
      <c r="T288" s="671"/>
      <c r="U288" s="671"/>
      <c r="X288" s="25"/>
      <c r="Y288" s="25"/>
      <c r="Z288" s="25"/>
      <c r="AA288" s="25"/>
      <c r="AB288" s="25"/>
      <c r="AC288" s="25"/>
      <c r="AD288" s="25"/>
      <c r="AE288" s="25"/>
    </row>
    <row r="289" spans="1:31" ht="22.5" customHeight="1">
      <c r="A289" s="369" t="s">
        <v>10</v>
      </c>
      <c r="B289" s="672" t="str">
        <f>IF(表示変換!B13="","",表示変換!B13)</f>
        <v/>
      </c>
      <c r="C289" s="672"/>
      <c r="D289" s="9"/>
      <c r="E289" s="369" t="s">
        <v>11</v>
      </c>
      <c r="F289" s="673" t="str">
        <f>IF(表示変換!I13="","",表示変換!I13)</f>
        <v/>
      </c>
      <c r="G289" s="673"/>
      <c r="H289" s="370" t="s">
        <v>12</v>
      </c>
      <c r="I289" s="14"/>
      <c r="J289" s="370" t="s">
        <v>13</v>
      </c>
      <c r="K289" s="673" t="str">
        <f>IF(表示変換!J13="","",表示変換!J13)</f>
        <v/>
      </c>
      <c r="L289" s="673"/>
      <c r="M289" s="369" t="s">
        <v>14</v>
      </c>
      <c r="N289" s="6"/>
      <c r="O289" s="672" t="s">
        <v>15</v>
      </c>
      <c r="P289" s="672"/>
      <c r="Q289" s="672" t="str">
        <f>IF(表示変換!H13="","",表示変換!H13)</f>
        <v/>
      </c>
      <c r="R289" s="672"/>
      <c r="S289" s="674" t="str">
        <f>IF(入力!$C$4="","",入力!$C$4)</f>
        <v>2016.01.01</v>
      </c>
      <c r="T289" s="674"/>
      <c r="U289" s="9" t="s">
        <v>84</v>
      </c>
      <c r="X289" s="25"/>
      <c r="Y289" s="25"/>
      <c r="Z289" s="25"/>
      <c r="AA289" s="25"/>
      <c r="AB289" s="25"/>
      <c r="AC289" s="25"/>
      <c r="AD289" s="25"/>
      <c r="AE289" s="25"/>
    </row>
    <row r="290" spans="1:31" ht="12" customHeight="1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X290" s="25"/>
      <c r="Y290" s="25"/>
      <c r="Z290" s="25"/>
      <c r="AA290" s="25"/>
      <c r="AB290" s="25"/>
      <c r="AC290" s="25"/>
      <c r="AD290" s="25"/>
      <c r="AE290" s="25"/>
    </row>
    <row r="291" spans="1:31" ht="22.5" customHeight="1">
      <c r="A291" s="685" t="s">
        <v>5</v>
      </c>
      <c r="B291" s="688" t="s">
        <v>6</v>
      </c>
      <c r="C291" s="692" t="s">
        <v>0</v>
      </c>
      <c r="D291" s="683" t="s">
        <v>31</v>
      </c>
      <c r="E291" s="684"/>
      <c r="F291" s="683" t="s">
        <v>43</v>
      </c>
      <c r="G291" s="684"/>
      <c r="H291" s="683" t="s">
        <v>297</v>
      </c>
      <c r="I291" s="684"/>
      <c r="J291" s="683" t="s">
        <v>27</v>
      </c>
      <c r="K291" s="684"/>
      <c r="L291" s="681" t="s">
        <v>44</v>
      </c>
      <c r="M291" s="682"/>
      <c r="N291" s="681" t="s">
        <v>45</v>
      </c>
      <c r="O291" s="682"/>
      <c r="P291" s="681" t="s">
        <v>28</v>
      </c>
      <c r="Q291" s="682"/>
      <c r="R291" s="683" t="s">
        <v>32</v>
      </c>
      <c r="S291" s="684"/>
      <c r="T291" s="156" t="s">
        <v>1</v>
      </c>
      <c r="U291" s="157" t="s">
        <v>2</v>
      </c>
      <c r="X291" s="25"/>
      <c r="Y291" s="25"/>
      <c r="Z291" s="25"/>
      <c r="AA291" s="25"/>
      <c r="AB291" s="25"/>
      <c r="AC291" s="25"/>
      <c r="AD291" s="25"/>
      <c r="AE291" s="25"/>
    </row>
    <row r="292" spans="1:31">
      <c r="A292" s="686"/>
      <c r="B292" s="689"/>
      <c r="C292" s="693"/>
      <c r="D292" s="1" t="s">
        <v>3</v>
      </c>
      <c r="E292" s="3" t="s">
        <v>4</v>
      </c>
      <c r="F292" s="1" t="s">
        <v>3</v>
      </c>
      <c r="G292" s="3" t="s">
        <v>4</v>
      </c>
      <c r="H292" s="1" t="s">
        <v>3</v>
      </c>
      <c r="I292" s="3" t="s">
        <v>4</v>
      </c>
      <c r="J292" s="1" t="s">
        <v>3</v>
      </c>
      <c r="K292" s="3" t="s">
        <v>4</v>
      </c>
      <c r="L292" s="1" t="s">
        <v>3</v>
      </c>
      <c r="M292" s="3" t="s">
        <v>4</v>
      </c>
      <c r="N292" s="1" t="s">
        <v>3</v>
      </c>
      <c r="O292" s="3" t="s">
        <v>4</v>
      </c>
      <c r="P292" s="1" t="s">
        <v>3</v>
      </c>
      <c r="Q292" s="3" t="s">
        <v>4</v>
      </c>
      <c r="R292" s="1" t="s">
        <v>3</v>
      </c>
      <c r="S292" s="3" t="s">
        <v>4</v>
      </c>
      <c r="T292" s="7"/>
      <c r="U292" s="8"/>
      <c r="X292" s="25"/>
      <c r="Y292" s="25"/>
      <c r="Z292" s="25"/>
      <c r="AA292" s="25"/>
      <c r="AB292" s="25"/>
      <c r="AC292" s="25"/>
      <c r="AD292" s="25"/>
      <c r="AE292" s="25"/>
    </row>
    <row r="293" spans="1:31">
      <c r="A293" s="687"/>
      <c r="B293" s="690"/>
      <c r="C293" s="694"/>
      <c r="D293" s="2" t="str">
        <f>IF(表示変換!$N$5="","",表示変換!$N$5)</f>
        <v>sec</v>
      </c>
      <c r="E293" s="4" t="s">
        <v>7</v>
      </c>
      <c r="F293" s="2" t="str">
        <f>IF(表示変換!$O$5="","",表示変換!$O$5)</f>
        <v>sec</v>
      </c>
      <c r="G293" s="4" t="s">
        <v>7</v>
      </c>
      <c r="H293" s="2" t="str">
        <f>IF(表示変換!$P$5="","",表示変換!$P$5)</f>
        <v>m</v>
      </c>
      <c r="I293" s="4" t="s">
        <v>7</v>
      </c>
      <c r="J293" s="2" t="str">
        <f>IF(表示変換!$Q$5="","",表示変換!$Q$5)</f>
        <v>cm</v>
      </c>
      <c r="K293" s="4" t="s">
        <v>7</v>
      </c>
      <c r="L293" s="2" t="str">
        <f>IF(表示変換!$R$5="","",表示変換!$R$5)</f>
        <v>cm</v>
      </c>
      <c r="M293" s="4" t="s">
        <v>7</v>
      </c>
      <c r="N293" s="2" t="str">
        <f>IF(表示変換!$S$5="","",表示変換!$S$5)</f>
        <v>m</v>
      </c>
      <c r="O293" s="4" t="s">
        <v>7</v>
      </c>
      <c r="P293" s="2" t="str">
        <f>IF(表示変換!$T$5="","",表示変換!$T$5)</f>
        <v>回</v>
      </c>
      <c r="Q293" s="4" t="s">
        <v>7</v>
      </c>
      <c r="R293" s="2" t="str">
        <f>IF(表示変換!$U$5="","",表示変換!$U$5)</f>
        <v>m</v>
      </c>
      <c r="S293" s="4" t="s">
        <v>7</v>
      </c>
      <c r="T293" s="2" t="s">
        <v>8</v>
      </c>
      <c r="U293" s="5" t="s">
        <v>9</v>
      </c>
      <c r="X293" s="26" t="s">
        <v>16</v>
      </c>
      <c r="Y293" s="26" t="s">
        <v>17</v>
      </c>
      <c r="Z293" s="26" t="s">
        <v>276</v>
      </c>
      <c r="AA293" s="26" t="s">
        <v>24</v>
      </c>
      <c r="AB293" s="26" t="s">
        <v>59</v>
      </c>
      <c r="AC293" s="26" t="s">
        <v>51</v>
      </c>
      <c r="AD293" s="26" t="s">
        <v>62</v>
      </c>
      <c r="AE293" s="11" t="s">
        <v>61</v>
      </c>
    </row>
    <row r="294" spans="1:31">
      <c r="A294" s="17" t="str">
        <f>IF(入力!$C$4="","",入力!$C$4)</f>
        <v>2016.01.01</v>
      </c>
      <c r="B294" s="20">
        <f>IF(表示変換!A13="","",表示変換!A13)</f>
        <v>8</v>
      </c>
      <c r="C294" s="18" t="str">
        <f>IF(表示変換!B13="","",表示変換!B13)</f>
        <v/>
      </c>
      <c r="D294" s="21" t="str">
        <f>IF(特定項目一覧_60!G13="","",特定項目一覧_60!G13)</f>
        <v/>
      </c>
      <c r="E294" s="27" t="str">
        <f>IF(特定項目一覧_60!H13="","",特定項目一覧_60!H13)</f>
        <v/>
      </c>
      <c r="F294" s="21" t="str">
        <f>IF(特定項目一覧_60!I13="","",特定項目一覧_60!I13)</f>
        <v/>
      </c>
      <c r="G294" s="22" t="str">
        <f>IF(特定項目一覧_60!J13="","",特定項目一覧_60!J13)</f>
        <v/>
      </c>
      <c r="H294" s="29" t="str">
        <f>IF(特定項目一覧_60!K13="","",特定項目一覧_60!K13)</f>
        <v/>
      </c>
      <c r="I294" s="27" t="str">
        <f>IF(特定項目一覧_60!L13="","",特定項目一覧_60!L13)</f>
        <v/>
      </c>
      <c r="J294" s="20" t="str">
        <f>IF(特定項目一覧_60!M13="","",特定項目一覧_60!M13)</f>
        <v/>
      </c>
      <c r="K294" s="22" t="str">
        <f>IF(特定項目一覧_60!N13="","",特定項目一覧_60!N13)</f>
        <v/>
      </c>
      <c r="L294" s="28" t="str">
        <f>IF(特定項目一覧_60!O13="","",特定項目一覧_60!O13)</f>
        <v/>
      </c>
      <c r="M294" s="27" t="str">
        <f>IF(特定項目一覧_60!P13="","",特定項目一覧_60!P13)</f>
        <v/>
      </c>
      <c r="N294" s="21" t="str">
        <f>IF(特定項目一覧_60!Q13="","",特定項目一覧_60!Q13)</f>
        <v/>
      </c>
      <c r="O294" s="22" t="str">
        <f>IF(特定項目一覧_60!R13="","",特定項目一覧_60!R13)</f>
        <v/>
      </c>
      <c r="P294" s="28" t="str">
        <f>IF(特定項目一覧_60!S13="","",特定項目一覧_60!S13)</f>
        <v/>
      </c>
      <c r="Q294" s="27" t="str">
        <f>IF(特定項目一覧_60!T13="","",特定項目一覧_60!T13)</f>
        <v/>
      </c>
      <c r="R294" s="20" t="str">
        <f>IF(特定項目一覧_60!U13="","",特定項目一覧_60!U13)</f>
        <v/>
      </c>
      <c r="S294" s="22" t="str">
        <f>IF(特定項目一覧_60!V13="","",特定項目一覧_60!V13)</f>
        <v/>
      </c>
      <c r="T294" s="28" t="str">
        <f>IF(特定項目一覧_60!W13="","",特定項目一覧_60!W13)</f>
        <v/>
      </c>
      <c r="U294" s="22" t="str">
        <f>IF(特定項目一覧_60!X13="","",特定項目一覧_60!X13)</f>
        <v/>
      </c>
      <c r="W294" s="19" t="str">
        <f>IF(入力!$C$4="","",入力!$C$4)</f>
        <v>2016.01.01</v>
      </c>
      <c r="X294" s="30" t="str">
        <f>E294</f>
        <v/>
      </c>
      <c r="Y294" s="30" t="str">
        <f>G294</f>
        <v/>
      </c>
      <c r="Z294" s="30" t="str">
        <f>I294</f>
        <v/>
      </c>
      <c r="AA294" s="30" t="str">
        <f>K294</f>
        <v/>
      </c>
      <c r="AB294" s="30" t="str">
        <f>M294</f>
        <v/>
      </c>
      <c r="AC294" s="30" t="str">
        <f>O294</f>
        <v/>
      </c>
      <c r="AD294" s="30" t="str">
        <f>Q294</f>
        <v/>
      </c>
      <c r="AE294" s="30" t="str">
        <f>S294</f>
        <v/>
      </c>
    </row>
    <row r="295" spans="1:31">
      <c r="A295" s="66"/>
      <c r="B295" s="67"/>
      <c r="C295" s="68"/>
      <c r="D295" s="69"/>
      <c r="E295" s="70"/>
      <c r="F295" s="71"/>
      <c r="G295" s="72"/>
      <c r="H295" s="73"/>
      <c r="I295" s="70"/>
      <c r="J295" s="71"/>
      <c r="K295" s="72"/>
      <c r="L295" s="69"/>
      <c r="M295" s="70"/>
      <c r="N295" s="71"/>
      <c r="O295" s="72"/>
      <c r="P295" s="69"/>
      <c r="Q295" s="70"/>
      <c r="R295" s="67"/>
      <c r="S295" s="72"/>
      <c r="T295" s="73"/>
      <c r="U295" s="72"/>
      <c r="W295" s="19"/>
      <c r="X295" s="23"/>
      <c r="Y295" s="23"/>
      <c r="Z295" s="23"/>
      <c r="AA295" s="23"/>
      <c r="AB295" s="23"/>
      <c r="AC295" s="23"/>
      <c r="AD295" s="23"/>
      <c r="AE295" s="23"/>
    </row>
    <row r="296" spans="1:31">
      <c r="A296" s="74"/>
      <c r="B296" s="67"/>
      <c r="C296" s="72"/>
      <c r="D296" s="71"/>
      <c r="E296" s="72"/>
      <c r="F296" s="71"/>
      <c r="G296" s="72"/>
      <c r="H296" s="67"/>
      <c r="I296" s="72"/>
      <c r="J296" s="71"/>
      <c r="K296" s="72"/>
      <c r="L296" s="71"/>
      <c r="M296" s="72"/>
      <c r="N296" s="71"/>
      <c r="O296" s="72"/>
      <c r="P296" s="71"/>
      <c r="Q296" s="72"/>
      <c r="R296" s="67"/>
      <c r="S296" s="72"/>
      <c r="T296" s="67"/>
      <c r="U296" s="72"/>
      <c r="W296" s="19"/>
      <c r="X296" s="23"/>
      <c r="Y296" s="23"/>
      <c r="Z296" s="23"/>
      <c r="AA296" s="23"/>
      <c r="AB296" s="23"/>
      <c r="AC296" s="23"/>
      <c r="AD296" s="23"/>
      <c r="AE296" s="23"/>
    </row>
    <row r="297" spans="1:31">
      <c r="A297" s="74"/>
      <c r="B297" s="75"/>
      <c r="C297" s="76"/>
      <c r="D297" s="71"/>
      <c r="E297" s="70"/>
      <c r="F297" s="71"/>
      <c r="G297" s="72"/>
      <c r="H297" s="73"/>
      <c r="I297" s="70"/>
      <c r="J297" s="71"/>
      <c r="K297" s="72"/>
      <c r="L297" s="69"/>
      <c r="M297" s="70"/>
      <c r="N297" s="71"/>
      <c r="O297" s="72"/>
      <c r="P297" s="69"/>
      <c r="Q297" s="70"/>
      <c r="R297" s="67"/>
      <c r="S297" s="72"/>
      <c r="T297" s="73"/>
      <c r="U297" s="72"/>
      <c r="X297" s="25"/>
      <c r="Y297" s="25"/>
      <c r="Z297" s="25"/>
      <c r="AA297" s="25"/>
      <c r="AB297" s="25"/>
      <c r="AC297" s="25"/>
      <c r="AD297" s="25"/>
      <c r="AE297" s="25"/>
    </row>
    <row r="298" spans="1:31">
      <c r="A298" s="66"/>
      <c r="B298" s="67"/>
      <c r="C298" s="68"/>
      <c r="D298" s="69"/>
      <c r="E298" s="70"/>
      <c r="F298" s="71"/>
      <c r="G298" s="72"/>
      <c r="H298" s="73"/>
      <c r="I298" s="70"/>
      <c r="J298" s="71"/>
      <c r="K298" s="72"/>
      <c r="L298" s="69"/>
      <c r="M298" s="70"/>
      <c r="N298" s="71"/>
      <c r="O298" s="72"/>
      <c r="P298" s="69"/>
      <c r="Q298" s="70"/>
      <c r="R298" s="67"/>
      <c r="S298" s="72"/>
      <c r="T298" s="73"/>
      <c r="U298" s="72"/>
      <c r="X298" s="25"/>
      <c r="Y298" s="25"/>
      <c r="Z298" s="25"/>
      <c r="AA298" s="25"/>
      <c r="AB298" s="25"/>
      <c r="AC298" s="25"/>
      <c r="AD298" s="25"/>
      <c r="AE298" s="25"/>
    </row>
    <row r="299" spans="1:31">
      <c r="A299" s="74"/>
      <c r="B299" s="67"/>
      <c r="C299" s="72"/>
      <c r="D299" s="71"/>
      <c r="E299" s="72"/>
      <c r="F299" s="71"/>
      <c r="G299" s="72"/>
      <c r="H299" s="67"/>
      <c r="I299" s="72"/>
      <c r="J299" s="71"/>
      <c r="K299" s="72"/>
      <c r="L299" s="71"/>
      <c r="M299" s="72"/>
      <c r="N299" s="71"/>
      <c r="O299" s="72"/>
      <c r="P299" s="71"/>
      <c r="Q299" s="72"/>
      <c r="R299" s="67"/>
      <c r="S299" s="72"/>
      <c r="T299" s="67"/>
      <c r="U299" s="72"/>
      <c r="X299" s="25"/>
      <c r="Y299" s="25"/>
      <c r="Z299" s="25"/>
      <c r="AA299" s="25"/>
      <c r="AB299" s="25"/>
      <c r="AC299" s="25"/>
      <c r="AD299" s="25"/>
      <c r="AE299" s="25"/>
    </row>
    <row r="300" spans="1:31">
      <c r="A300" s="66"/>
      <c r="B300" s="67"/>
      <c r="C300" s="68"/>
      <c r="D300" s="69"/>
      <c r="E300" s="70"/>
      <c r="F300" s="71"/>
      <c r="G300" s="72"/>
      <c r="H300" s="73"/>
      <c r="I300" s="70"/>
      <c r="J300" s="71"/>
      <c r="K300" s="72"/>
      <c r="L300" s="69"/>
      <c r="M300" s="70"/>
      <c r="N300" s="71"/>
      <c r="O300" s="72"/>
      <c r="P300" s="69"/>
      <c r="Q300" s="70"/>
      <c r="R300" s="67"/>
      <c r="S300" s="72"/>
      <c r="T300" s="73"/>
      <c r="U300" s="72"/>
      <c r="X300" s="25"/>
      <c r="Y300" s="25"/>
      <c r="Z300" s="25"/>
      <c r="AA300" s="25"/>
      <c r="AB300" s="25"/>
      <c r="AC300" s="25"/>
      <c r="AD300" s="25"/>
      <c r="AE300" s="25"/>
    </row>
    <row r="301" spans="1:31">
      <c r="A301" s="66"/>
      <c r="B301" s="67"/>
      <c r="C301" s="68"/>
      <c r="D301" s="69"/>
      <c r="E301" s="70"/>
      <c r="F301" s="71"/>
      <c r="G301" s="72"/>
      <c r="H301" s="73"/>
      <c r="I301" s="70"/>
      <c r="J301" s="71"/>
      <c r="K301" s="72"/>
      <c r="L301" s="69"/>
      <c r="M301" s="70"/>
      <c r="N301" s="71"/>
      <c r="O301" s="72"/>
      <c r="P301" s="69"/>
      <c r="Q301" s="70"/>
      <c r="R301" s="67"/>
      <c r="S301" s="72"/>
      <c r="T301" s="73"/>
      <c r="U301" s="72"/>
      <c r="X301" s="25"/>
      <c r="Y301" s="25"/>
      <c r="Z301" s="25"/>
      <c r="AA301" s="25"/>
      <c r="AB301" s="25"/>
      <c r="AC301" s="25"/>
      <c r="AD301" s="25"/>
      <c r="AE301" s="25"/>
    </row>
    <row r="302" spans="1:31">
      <c r="A302" s="66"/>
      <c r="B302" s="67"/>
      <c r="C302" s="68"/>
      <c r="D302" s="69"/>
      <c r="E302" s="70"/>
      <c r="F302" s="71"/>
      <c r="G302" s="72"/>
      <c r="H302" s="73"/>
      <c r="I302" s="70"/>
      <c r="J302" s="71"/>
      <c r="K302" s="72"/>
      <c r="L302" s="69"/>
      <c r="M302" s="70"/>
      <c r="N302" s="71"/>
      <c r="O302" s="72"/>
      <c r="P302" s="69"/>
      <c r="Q302" s="70"/>
      <c r="R302" s="67"/>
      <c r="S302" s="72"/>
      <c r="T302" s="73"/>
      <c r="U302" s="72"/>
      <c r="X302" s="25"/>
      <c r="Y302" s="25"/>
      <c r="Z302" s="25"/>
      <c r="AA302" s="25"/>
      <c r="AB302" s="25"/>
      <c r="AC302" s="25"/>
      <c r="AD302" s="25"/>
      <c r="AE302" s="25"/>
    </row>
    <row r="303" spans="1:31">
      <c r="A303" s="66"/>
      <c r="B303" s="67"/>
      <c r="C303" s="68"/>
      <c r="D303" s="69"/>
      <c r="E303" s="70"/>
      <c r="F303" s="71"/>
      <c r="G303" s="72"/>
      <c r="H303" s="73"/>
      <c r="I303" s="70"/>
      <c r="J303" s="71"/>
      <c r="K303" s="72"/>
      <c r="L303" s="69"/>
      <c r="M303" s="70"/>
      <c r="N303" s="71"/>
      <c r="O303" s="72"/>
      <c r="P303" s="69"/>
      <c r="Q303" s="70"/>
      <c r="R303" s="67"/>
      <c r="S303" s="72"/>
      <c r="T303" s="73"/>
      <c r="U303" s="72"/>
      <c r="X303" s="25"/>
      <c r="Y303" s="25"/>
      <c r="Z303" s="25"/>
      <c r="AA303" s="25"/>
      <c r="AB303" s="25"/>
      <c r="AC303" s="25"/>
      <c r="AD303" s="25"/>
      <c r="AE303" s="25"/>
    </row>
    <row r="304" spans="1:31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X304" s="25"/>
      <c r="Y304" s="25"/>
      <c r="Z304" s="25"/>
      <c r="AA304" s="25"/>
      <c r="AB304" s="25"/>
      <c r="AC304" s="25"/>
      <c r="AD304" s="25"/>
      <c r="AE304" s="25"/>
    </row>
    <row r="305" spans="1:31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X305" s="25"/>
      <c r="Y305" s="25"/>
      <c r="Z305" s="25"/>
      <c r="AA305" s="25"/>
      <c r="AB305" s="25"/>
      <c r="AC305" s="25"/>
      <c r="AD305" s="25"/>
      <c r="AE305" s="25"/>
    </row>
    <row r="306" spans="1:31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X306" s="25"/>
      <c r="Y306" s="25"/>
      <c r="Z306" s="25"/>
      <c r="AA306" s="25"/>
      <c r="AB306" s="25"/>
      <c r="AC306" s="25"/>
      <c r="AD306" s="25"/>
      <c r="AE306" s="25"/>
    </row>
    <row r="307" spans="1:31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X307" s="12" t="s">
        <v>21</v>
      </c>
      <c r="Y307" s="12" t="s">
        <v>78</v>
      </c>
      <c r="Z307" s="12" t="s">
        <v>22</v>
      </c>
      <c r="AA307" s="25"/>
      <c r="AB307" s="25"/>
      <c r="AC307" s="25"/>
      <c r="AD307" s="25"/>
      <c r="AE307" s="25"/>
    </row>
    <row r="308" spans="1:31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W308" s="19" t="str">
        <f>IF(入力!$C$4="","",入力!$C$4)</f>
        <v>2016.01.01</v>
      </c>
      <c r="X308" s="24" t="str">
        <f>IF(特定項目一覧_60!AL13="","",特定項目一覧_60!AL13)</f>
        <v/>
      </c>
      <c r="Y308" s="31" t="str">
        <f>IF(特定項目一覧_60!AK13="","",特定項目一覧_60!AK13)</f>
        <v/>
      </c>
      <c r="Z308" s="32" t="str">
        <f>IF(特定項目一覧_60!AM13="","",特定項目一覧_60!AM13)</f>
        <v/>
      </c>
      <c r="AA308" s="25"/>
      <c r="AB308" s="25"/>
      <c r="AC308" s="25"/>
      <c r="AD308" s="25"/>
      <c r="AE308" s="25"/>
    </row>
    <row r="309" spans="1:31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W309" s="19"/>
      <c r="X309" s="24"/>
      <c r="Y309" s="24"/>
      <c r="Z309" s="24"/>
      <c r="AA309" s="25"/>
      <c r="AB309" s="25"/>
      <c r="AC309" s="25"/>
      <c r="AD309" s="25"/>
      <c r="AE309" s="25"/>
    </row>
    <row r="310" spans="1:31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W310" s="19"/>
      <c r="X310" s="34"/>
      <c r="Y310" s="34"/>
      <c r="Z310" s="35"/>
      <c r="AA310" s="25"/>
      <c r="AB310" s="25"/>
      <c r="AC310" s="25"/>
      <c r="AD310" s="25"/>
      <c r="AE310" s="25"/>
    </row>
    <row r="311" spans="1:31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X311" s="25"/>
      <c r="Y311" s="25"/>
      <c r="Z311" s="25"/>
      <c r="AA311" s="25"/>
      <c r="AB311" s="25"/>
      <c r="AC311" s="25"/>
      <c r="AD311" s="25"/>
      <c r="AE311" s="25"/>
    </row>
    <row r="312" spans="1:31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X312" s="25"/>
      <c r="Y312" s="25"/>
      <c r="Z312" s="25"/>
      <c r="AA312" s="25"/>
      <c r="AB312" s="25"/>
      <c r="AC312" s="25"/>
      <c r="AD312" s="25"/>
      <c r="AE312" s="25"/>
    </row>
    <row r="313" spans="1:31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X313" s="25"/>
      <c r="Y313" s="25"/>
      <c r="Z313" s="25"/>
      <c r="AA313" s="25"/>
      <c r="AB313" s="25"/>
      <c r="AC313" s="25"/>
      <c r="AD313" s="25"/>
      <c r="AE313" s="25"/>
    </row>
    <row r="314" spans="1:31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X314" s="25"/>
      <c r="Y314" s="25"/>
      <c r="Z314" s="25"/>
      <c r="AA314" s="25"/>
      <c r="AB314" s="25"/>
      <c r="AC314" s="25"/>
      <c r="AD314" s="25"/>
      <c r="AE314" s="25"/>
    </row>
    <row r="315" spans="1:31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X315" s="25"/>
      <c r="Y315" s="25"/>
      <c r="Z315" s="25"/>
      <c r="AA315" s="25"/>
      <c r="AB315" s="25"/>
      <c r="AC315" s="25"/>
      <c r="AD315" s="25"/>
      <c r="AE315" s="25"/>
    </row>
    <row r="316" spans="1:31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X316" s="25"/>
      <c r="Y316" s="25"/>
      <c r="Z316" s="25"/>
      <c r="AA316" s="25"/>
      <c r="AB316" s="25"/>
      <c r="AC316" s="25"/>
      <c r="AD316" s="25"/>
      <c r="AE316" s="25"/>
    </row>
    <row r="317" spans="1:31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X317" s="25"/>
      <c r="Y317" s="25"/>
      <c r="Z317" s="25"/>
      <c r="AA317" s="25"/>
      <c r="AB317" s="25"/>
      <c r="AC317" s="25"/>
      <c r="AD317" s="25"/>
      <c r="AE317" s="25"/>
    </row>
    <row r="318" spans="1:31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X318" s="25"/>
      <c r="Y318" s="25"/>
      <c r="Z318" s="25"/>
      <c r="AA318" s="25"/>
      <c r="AB318" s="25"/>
      <c r="AC318" s="25"/>
      <c r="AD318" s="25"/>
      <c r="AE318" s="25"/>
    </row>
    <row r="319" spans="1:31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X319" s="25"/>
      <c r="Y319" s="25"/>
      <c r="Z319" s="25"/>
      <c r="AA319" s="25"/>
      <c r="AB319" s="25"/>
      <c r="AC319" s="25"/>
      <c r="AD319" s="25"/>
      <c r="AE319" s="25"/>
    </row>
    <row r="320" spans="1:31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X320" s="25"/>
      <c r="Y320" s="25"/>
      <c r="Z320" s="25"/>
      <c r="AA320" s="25"/>
      <c r="AB320" s="25"/>
      <c r="AC320" s="25"/>
      <c r="AD320" s="25"/>
      <c r="AE320" s="25"/>
    </row>
    <row r="321" spans="1:31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X321" s="459" t="s">
        <v>270</v>
      </c>
      <c r="Y321" s="25"/>
      <c r="Z321" s="25"/>
      <c r="AA321" s="25"/>
      <c r="AB321" s="25"/>
      <c r="AC321" s="25"/>
      <c r="AD321" s="25"/>
      <c r="AE321" s="25"/>
    </row>
    <row r="322" spans="1:31">
      <c r="X322" s="458" t="str">
        <f>IF(全体項目一覧_60!AN101="","",全体項目一覧_60!AN101)</f>
        <v/>
      </c>
      <c r="Y322" s="25"/>
      <c r="Z322" s="25"/>
      <c r="AA322" s="25"/>
      <c r="AB322" s="25"/>
      <c r="AC322" s="25"/>
      <c r="AD322" s="25"/>
      <c r="AE322" s="25"/>
    </row>
    <row r="323" spans="1:31">
      <c r="X323" s="25"/>
      <c r="Y323" s="25"/>
      <c r="Z323" s="25"/>
      <c r="AA323" s="25"/>
      <c r="AB323" s="25"/>
      <c r="AC323" s="25"/>
      <c r="AD323" s="25"/>
      <c r="AE323" s="25"/>
    </row>
    <row r="324" spans="1:31">
      <c r="X324" s="25"/>
      <c r="Y324" s="25"/>
      <c r="Z324" s="25"/>
      <c r="AA324" s="25"/>
      <c r="AB324" s="25"/>
      <c r="AC324" s="25"/>
      <c r="AD324" s="25"/>
      <c r="AE324" s="25"/>
    </row>
    <row r="325" spans="1:31">
      <c r="A325" s="675"/>
      <c r="B325" s="676"/>
      <c r="C325" s="676"/>
      <c r="D325" s="676"/>
      <c r="E325" s="676"/>
      <c r="F325" s="676"/>
      <c r="G325" s="676"/>
      <c r="H325" s="676"/>
      <c r="I325" s="676"/>
      <c r="J325" s="676"/>
      <c r="K325" s="677"/>
      <c r="L325" s="12" t="s">
        <v>18</v>
      </c>
      <c r="M325" s="669" t="s">
        <v>29</v>
      </c>
      <c r="N325" s="669"/>
      <c r="O325" s="669"/>
      <c r="P325" s="669"/>
      <c r="Q325" s="669"/>
      <c r="R325" s="669"/>
      <c r="S325" s="669"/>
      <c r="T325" s="670" t="s">
        <v>269</v>
      </c>
      <c r="U325" s="670"/>
      <c r="X325" s="12"/>
      <c r="Y325" s="150"/>
      <c r="Z325" s="150"/>
      <c r="AA325" s="150"/>
      <c r="AB325" s="150"/>
      <c r="AC325" s="150"/>
      <c r="AD325" s="150"/>
      <c r="AE325" s="150"/>
    </row>
    <row r="326" spans="1:31">
      <c r="A326" s="678"/>
      <c r="B326" s="679"/>
      <c r="C326" s="679"/>
      <c r="D326" s="679"/>
      <c r="E326" s="679"/>
      <c r="F326" s="679"/>
      <c r="G326" s="679"/>
      <c r="H326" s="679"/>
      <c r="I326" s="679"/>
      <c r="J326" s="679"/>
      <c r="K326" s="680"/>
      <c r="L326" s="12" t="s">
        <v>18</v>
      </c>
      <c r="M326" s="665" t="s">
        <v>30</v>
      </c>
      <c r="N326" s="665"/>
      <c r="O326" s="665"/>
      <c r="P326" s="665"/>
      <c r="Q326" s="665"/>
      <c r="R326" s="665"/>
      <c r="S326" s="665"/>
      <c r="T326" s="666" t="str">
        <f>X322</f>
        <v/>
      </c>
      <c r="U326" s="667"/>
      <c r="X326" s="12"/>
      <c r="Y326" s="151"/>
      <c r="Z326" s="151"/>
      <c r="AA326" s="151"/>
      <c r="AB326" s="151"/>
      <c r="AC326" s="151"/>
      <c r="AD326" s="151"/>
      <c r="AE326" s="151"/>
    </row>
    <row r="327" spans="1:31" ht="14.25">
      <c r="A327" s="691" t="str">
        <f>$A$40</f>
        <v>フォーマット作成者　：　Komuro Consulting Group　小室匡史</v>
      </c>
      <c r="B327" s="691"/>
      <c r="C327" s="691"/>
      <c r="D327" s="691"/>
      <c r="E327" s="691"/>
      <c r="F327" s="691"/>
      <c r="G327" s="691"/>
      <c r="H327" s="691"/>
      <c r="I327" s="691"/>
      <c r="J327" s="691"/>
      <c r="K327" s="691"/>
      <c r="L327" s="414" t="s">
        <v>18</v>
      </c>
      <c r="M327" s="668" t="s">
        <v>90</v>
      </c>
      <c r="N327" s="668"/>
      <c r="O327" s="668"/>
      <c r="P327" s="668"/>
      <c r="Q327" s="668"/>
      <c r="R327" s="668"/>
      <c r="S327" s="668"/>
      <c r="T327" s="667"/>
      <c r="U327" s="667"/>
      <c r="X327" s="12"/>
      <c r="Y327" s="152"/>
      <c r="Z327" s="152"/>
      <c r="AA327" s="152"/>
      <c r="AB327" s="152"/>
      <c r="AC327" s="152"/>
      <c r="AD327" s="152"/>
      <c r="AE327" s="152"/>
    </row>
    <row r="329" spans="1:31" ht="30" customHeight="1">
      <c r="A329" s="671" t="str">
        <f>$A$1</f>
        <v>●●チームバレーボール体力指数　レーダーチャート</v>
      </c>
      <c r="B329" s="671"/>
      <c r="C329" s="671"/>
      <c r="D329" s="671"/>
      <c r="E329" s="671"/>
      <c r="F329" s="671"/>
      <c r="G329" s="671"/>
      <c r="H329" s="671"/>
      <c r="I329" s="671"/>
      <c r="J329" s="671"/>
      <c r="K329" s="671"/>
      <c r="L329" s="671"/>
      <c r="M329" s="671"/>
      <c r="N329" s="671"/>
      <c r="O329" s="671"/>
      <c r="P329" s="671"/>
      <c r="Q329" s="671"/>
      <c r="R329" s="671"/>
      <c r="S329" s="671"/>
      <c r="T329" s="671"/>
      <c r="U329" s="671"/>
      <c r="X329" s="25"/>
      <c r="Y329" s="25"/>
      <c r="Z329" s="25"/>
      <c r="AA329" s="25"/>
      <c r="AB329" s="25"/>
      <c r="AC329" s="25"/>
      <c r="AD329" s="25"/>
      <c r="AE329" s="25"/>
    </row>
    <row r="330" spans="1:31" ht="22.5" customHeight="1">
      <c r="A330" s="369" t="s">
        <v>10</v>
      </c>
      <c r="B330" s="672" t="str">
        <f>IF(表示変換!B14="","",表示変換!B14)</f>
        <v/>
      </c>
      <c r="C330" s="672"/>
      <c r="D330" s="9"/>
      <c r="E330" s="369" t="s">
        <v>11</v>
      </c>
      <c r="F330" s="673" t="str">
        <f>IF(表示変換!I14="","",表示変換!I14)</f>
        <v/>
      </c>
      <c r="G330" s="673"/>
      <c r="H330" s="370" t="s">
        <v>12</v>
      </c>
      <c r="I330" s="14"/>
      <c r="J330" s="370" t="s">
        <v>13</v>
      </c>
      <c r="K330" s="673" t="str">
        <f>IF(表示変換!J14="","",表示変換!J14)</f>
        <v/>
      </c>
      <c r="L330" s="673"/>
      <c r="M330" s="369" t="s">
        <v>14</v>
      </c>
      <c r="N330" s="6"/>
      <c r="O330" s="672" t="s">
        <v>15</v>
      </c>
      <c r="P330" s="672"/>
      <c r="Q330" s="672" t="str">
        <f>IF(表示変換!H14="","",表示変換!H14)</f>
        <v/>
      </c>
      <c r="R330" s="672"/>
      <c r="S330" s="674" t="str">
        <f>IF(入力!$C$4="","",入力!$C$4)</f>
        <v>2016.01.01</v>
      </c>
      <c r="T330" s="674"/>
      <c r="U330" s="9" t="s">
        <v>84</v>
      </c>
      <c r="X330" s="25"/>
      <c r="Y330" s="25"/>
      <c r="Z330" s="25"/>
      <c r="AA330" s="25"/>
      <c r="AB330" s="25"/>
      <c r="AC330" s="25"/>
      <c r="AD330" s="25"/>
      <c r="AE330" s="25"/>
    </row>
    <row r="331" spans="1:31" ht="12" customHeight="1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X331" s="25"/>
      <c r="Y331" s="25"/>
      <c r="Z331" s="25"/>
      <c r="AA331" s="25"/>
      <c r="AB331" s="25"/>
      <c r="AC331" s="25"/>
      <c r="AD331" s="25"/>
      <c r="AE331" s="25"/>
    </row>
    <row r="332" spans="1:31" ht="22.5" customHeight="1">
      <c r="A332" s="685" t="s">
        <v>5</v>
      </c>
      <c r="B332" s="688" t="s">
        <v>6</v>
      </c>
      <c r="C332" s="692" t="s">
        <v>0</v>
      </c>
      <c r="D332" s="683" t="s">
        <v>31</v>
      </c>
      <c r="E332" s="684"/>
      <c r="F332" s="683" t="s">
        <v>43</v>
      </c>
      <c r="G332" s="684"/>
      <c r="H332" s="683" t="s">
        <v>297</v>
      </c>
      <c r="I332" s="684"/>
      <c r="J332" s="683" t="s">
        <v>27</v>
      </c>
      <c r="K332" s="684"/>
      <c r="L332" s="681" t="s">
        <v>44</v>
      </c>
      <c r="M332" s="682"/>
      <c r="N332" s="681" t="s">
        <v>45</v>
      </c>
      <c r="O332" s="682"/>
      <c r="P332" s="681" t="s">
        <v>28</v>
      </c>
      <c r="Q332" s="682"/>
      <c r="R332" s="683" t="s">
        <v>32</v>
      </c>
      <c r="S332" s="684"/>
      <c r="T332" s="156" t="s">
        <v>1</v>
      </c>
      <c r="U332" s="157" t="s">
        <v>2</v>
      </c>
      <c r="X332" s="25"/>
      <c r="Y332" s="25"/>
      <c r="Z332" s="25"/>
      <c r="AA332" s="25"/>
      <c r="AB332" s="25"/>
      <c r="AC332" s="25"/>
      <c r="AD332" s="25"/>
      <c r="AE332" s="25"/>
    </row>
    <row r="333" spans="1:31">
      <c r="A333" s="686"/>
      <c r="B333" s="689"/>
      <c r="C333" s="693"/>
      <c r="D333" s="1" t="s">
        <v>3</v>
      </c>
      <c r="E333" s="3" t="s">
        <v>4</v>
      </c>
      <c r="F333" s="1" t="s">
        <v>3</v>
      </c>
      <c r="G333" s="3" t="s">
        <v>4</v>
      </c>
      <c r="H333" s="1" t="s">
        <v>3</v>
      </c>
      <c r="I333" s="3" t="s">
        <v>4</v>
      </c>
      <c r="J333" s="1" t="s">
        <v>3</v>
      </c>
      <c r="K333" s="3" t="s">
        <v>4</v>
      </c>
      <c r="L333" s="1" t="s">
        <v>3</v>
      </c>
      <c r="M333" s="3" t="s">
        <v>4</v>
      </c>
      <c r="N333" s="1" t="s">
        <v>3</v>
      </c>
      <c r="O333" s="3" t="s">
        <v>4</v>
      </c>
      <c r="P333" s="1" t="s">
        <v>3</v>
      </c>
      <c r="Q333" s="3" t="s">
        <v>4</v>
      </c>
      <c r="R333" s="1" t="s">
        <v>3</v>
      </c>
      <c r="S333" s="3" t="s">
        <v>4</v>
      </c>
      <c r="T333" s="7"/>
      <c r="U333" s="8"/>
      <c r="X333" s="25"/>
      <c r="Y333" s="25"/>
      <c r="Z333" s="25"/>
      <c r="AA333" s="25"/>
      <c r="AB333" s="25"/>
      <c r="AC333" s="25"/>
      <c r="AD333" s="25"/>
      <c r="AE333" s="25"/>
    </row>
    <row r="334" spans="1:31">
      <c r="A334" s="687"/>
      <c r="B334" s="690"/>
      <c r="C334" s="694"/>
      <c r="D334" s="2" t="str">
        <f>IF(表示変換!$N$5="","",表示変換!$N$5)</f>
        <v>sec</v>
      </c>
      <c r="E334" s="4" t="s">
        <v>7</v>
      </c>
      <c r="F334" s="2" t="str">
        <f>IF(表示変換!$O$5="","",表示変換!$O$5)</f>
        <v>sec</v>
      </c>
      <c r="G334" s="4" t="s">
        <v>7</v>
      </c>
      <c r="H334" s="2" t="str">
        <f>IF(表示変換!$P$5="","",表示変換!$P$5)</f>
        <v>m</v>
      </c>
      <c r="I334" s="4" t="s">
        <v>7</v>
      </c>
      <c r="J334" s="2" t="str">
        <f>IF(表示変換!$Q$5="","",表示変換!$Q$5)</f>
        <v>cm</v>
      </c>
      <c r="K334" s="4" t="s">
        <v>7</v>
      </c>
      <c r="L334" s="2" t="str">
        <f>IF(表示変換!$R$5="","",表示変換!$R$5)</f>
        <v>cm</v>
      </c>
      <c r="M334" s="4" t="s">
        <v>7</v>
      </c>
      <c r="N334" s="2" t="str">
        <f>IF(表示変換!$S$5="","",表示変換!$S$5)</f>
        <v>m</v>
      </c>
      <c r="O334" s="4" t="s">
        <v>7</v>
      </c>
      <c r="P334" s="2" t="str">
        <f>IF(表示変換!$T$5="","",表示変換!$T$5)</f>
        <v>回</v>
      </c>
      <c r="Q334" s="4" t="s">
        <v>7</v>
      </c>
      <c r="R334" s="2" t="str">
        <f>IF(表示変換!$U$5="","",表示変換!$U$5)</f>
        <v>m</v>
      </c>
      <c r="S334" s="4" t="s">
        <v>7</v>
      </c>
      <c r="T334" s="2" t="s">
        <v>8</v>
      </c>
      <c r="U334" s="5" t="s">
        <v>9</v>
      </c>
      <c r="X334" s="26" t="s">
        <v>16</v>
      </c>
      <c r="Y334" s="26" t="s">
        <v>17</v>
      </c>
      <c r="Z334" s="26" t="s">
        <v>276</v>
      </c>
      <c r="AA334" s="26" t="s">
        <v>24</v>
      </c>
      <c r="AB334" s="26" t="s">
        <v>59</v>
      </c>
      <c r="AC334" s="26" t="s">
        <v>51</v>
      </c>
      <c r="AD334" s="26" t="s">
        <v>62</v>
      </c>
      <c r="AE334" s="11" t="s">
        <v>61</v>
      </c>
    </row>
    <row r="335" spans="1:31">
      <c r="A335" s="17" t="str">
        <f>IF(入力!$C$4="","",入力!$C$4)</f>
        <v>2016.01.01</v>
      </c>
      <c r="B335" s="20">
        <f>IF(表示変換!A14="","",表示変換!A14)</f>
        <v>9</v>
      </c>
      <c r="C335" s="18" t="str">
        <f>IF(表示変換!B14="","",表示変換!B14)</f>
        <v/>
      </c>
      <c r="D335" s="21" t="str">
        <f>IF(特定項目一覧_60!G14="","",特定項目一覧_60!G14)</f>
        <v/>
      </c>
      <c r="E335" s="27" t="str">
        <f>IF(特定項目一覧_60!H14="","",特定項目一覧_60!H14)</f>
        <v/>
      </c>
      <c r="F335" s="21" t="str">
        <f>IF(特定項目一覧_60!I14="","",特定項目一覧_60!I14)</f>
        <v/>
      </c>
      <c r="G335" s="22" t="str">
        <f>IF(特定項目一覧_60!J14="","",特定項目一覧_60!J14)</f>
        <v/>
      </c>
      <c r="H335" s="29" t="str">
        <f>IF(特定項目一覧_60!K14="","",特定項目一覧_60!K14)</f>
        <v/>
      </c>
      <c r="I335" s="27" t="str">
        <f>IF(特定項目一覧_60!L14="","",特定項目一覧_60!L14)</f>
        <v/>
      </c>
      <c r="J335" s="20" t="str">
        <f>IF(特定項目一覧_60!M14="","",特定項目一覧_60!M14)</f>
        <v/>
      </c>
      <c r="K335" s="22" t="str">
        <f>IF(特定項目一覧_60!N14="","",特定項目一覧_60!N14)</f>
        <v/>
      </c>
      <c r="L335" s="28" t="str">
        <f>IF(特定項目一覧_60!O14="","",特定項目一覧_60!O14)</f>
        <v/>
      </c>
      <c r="M335" s="27" t="str">
        <f>IF(特定項目一覧_60!P14="","",特定項目一覧_60!P14)</f>
        <v/>
      </c>
      <c r="N335" s="21" t="str">
        <f>IF(特定項目一覧_60!Q14="","",特定項目一覧_60!Q14)</f>
        <v/>
      </c>
      <c r="O335" s="22" t="str">
        <f>IF(特定項目一覧_60!R14="","",特定項目一覧_60!R14)</f>
        <v/>
      </c>
      <c r="P335" s="28" t="str">
        <f>IF(特定項目一覧_60!S14="","",特定項目一覧_60!S14)</f>
        <v/>
      </c>
      <c r="Q335" s="27" t="str">
        <f>IF(特定項目一覧_60!T14="","",特定項目一覧_60!T14)</f>
        <v/>
      </c>
      <c r="R335" s="20" t="str">
        <f>IF(特定項目一覧_60!U14="","",特定項目一覧_60!U14)</f>
        <v/>
      </c>
      <c r="S335" s="22" t="str">
        <f>IF(特定項目一覧_60!V14="","",特定項目一覧_60!V14)</f>
        <v/>
      </c>
      <c r="T335" s="28" t="str">
        <f>IF(特定項目一覧_60!W14="","",特定項目一覧_60!W14)</f>
        <v/>
      </c>
      <c r="U335" s="22" t="str">
        <f>IF(特定項目一覧_60!X14="","",特定項目一覧_60!X14)</f>
        <v/>
      </c>
      <c r="W335" s="19" t="str">
        <f>IF(入力!$C$4="","",入力!$C$4)</f>
        <v>2016.01.01</v>
      </c>
      <c r="X335" s="30" t="str">
        <f>E335</f>
        <v/>
      </c>
      <c r="Y335" s="30" t="str">
        <f>G335</f>
        <v/>
      </c>
      <c r="Z335" s="30" t="str">
        <f>I335</f>
        <v/>
      </c>
      <c r="AA335" s="30" t="str">
        <f>K335</f>
        <v/>
      </c>
      <c r="AB335" s="30" t="str">
        <f>M335</f>
        <v/>
      </c>
      <c r="AC335" s="30" t="str">
        <f>O335</f>
        <v/>
      </c>
      <c r="AD335" s="30" t="str">
        <f>Q335</f>
        <v/>
      </c>
      <c r="AE335" s="30" t="str">
        <f>S335</f>
        <v/>
      </c>
    </row>
    <row r="336" spans="1:31">
      <c r="A336" s="66"/>
      <c r="B336" s="67"/>
      <c r="C336" s="68"/>
      <c r="D336" s="69"/>
      <c r="E336" s="70"/>
      <c r="F336" s="71"/>
      <c r="G336" s="72"/>
      <c r="H336" s="73"/>
      <c r="I336" s="70"/>
      <c r="J336" s="71"/>
      <c r="K336" s="72"/>
      <c r="L336" s="69"/>
      <c r="M336" s="70"/>
      <c r="N336" s="71"/>
      <c r="O336" s="72"/>
      <c r="P336" s="69"/>
      <c r="Q336" s="70"/>
      <c r="R336" s="67"/>
      <c r="S336" s="72"/>
      <c r="T336" s="73"/>
      <c r="U336" s="72"/>
      <c r="W336" s="19"/>
      <c r="X336" s="23"/>
      <c r="Y336" s="23"/>
      <c r="Z336" s="23"/>
      <c r="AA336" s="23"/>
      <c r="AB336" s="23"/>
      <c r="AC336" s="23"/>
      <c r="AD336" s="23"/>
      <c r="AE336" s="23"/>
    </row>
    <row r="337" spans="1:31">
      <c r="A337" s="74"/>
      <c r="B337" s="67"/>
      <c r="C337" s="72"/>
      <c r="D337" s="71"/>
      <c r="E337" s="72"/>
      <c r="F337" s="71"/>
      <c r="G337" s="72"/>
      <c r="H337" s="67"/>
      <c r="I337" s="72"/>
      <c r="J337" s="71"/>
      <c r="K337" s="72"/>
      <c r="L337" s="71"/>
      <c r="M337" s="72"/>
      <c r="N337" s="71"/>
      <c r="O337" s="72"/>
      <c r="P337" s="71"/>
      <c r="Q337" s="72"/>
      <c r="R337" s="67"/>
      <c r="S337" s="72"/>
      <c r="T337" s="67"/>
      <c r="U337" s="72"/>
      <c r="W337" s="19"/>
      <c r="X337" s="23"/>
      <c r="Y337" s="23"/>
      <c r="Z337" s="23"/>
      <c r="AA337" s="23"/>
      <c r="AB337" s="23"/>
      <c r="AC337" s="23"/>
      <c r="AD337" s="23"/>
      <c r="AE337" s="23"/>
    </row>
    <row r="338" spans="1:31">
      <c r="A338" s="74"/>
      <c r="B338" s="75"/>
      <c r="C338" s="76"/>
      <c r="D338" s="71"/>
      <c r="E338" s="70"/>
      <c r="F338" s="71"/>
      <c r="G338" s="72"/>
      <c r="H338" s="73"/>
      <c r="I338" s="70"/>
      <c r="J338" s="71"/>
      <c r="K338" s="72"/>
      <c r="L338" s="69"/>
      <c r="M338" s="70"/>
      <c r="N338" s="71"/>
      <c r="O338" s="72"/>
      <c r="P338" s="69"/>
      <c r="Q338" s="70"/>
      <c r="R338" s="67"/>
      <c r="S338" s="72"/>
      <c r="T338" s="73"/>
      <c r="U338" s="72"/>
      <c r="X338" s="25"/>
      <c r="Y338" s="25"/>
      <c r="Z338" s="25"/>
      <c r="AA338" s="25"/>
      <c r="AB338" s="25"/>
      <c r="AC338" s="25"/>
      <c r="AD338" s="25"/>
      <c r="AE338" s="25"/>
    </row>
    <row r="339" spans="1:31">
      <c r="A339" s="66"/>
      <c r="B339" s="67"/>
      <c r="C339" s="68"/>
      <c r="D339" s="69"/>
      <c r="E339" s="70"/>
      <c r="F339" s="71"/>
      <c r="G339" s="72"/>
      <c r="H339" s="73"/>
      <c r="I339" s="70"/>
      <c r="J339" s="71"/>
      <c r="K339" s="72"/>
      <c r="L339" s="69"/>
      <c r="M339" s="70"/>
      <c r="N339" s="71"/>
      <c r="O339" s="72"/>
      <c r="P339" s="69"/>
      <c r="Q339" s="70"/>
      <c r="R339" s="67"/>
      <c r="S339" s="72"/>
      <c r="T339" s="73"/>
      <c r="U339" s="72"/>
      <c r="X339" s="25"/>
      <c r="Y339" s="25"/>
      <c r="Z339" s="25"/>
      <c r="AA339" s="25"/>
      <c r="AB339" s="25"/>
      <c r="AC339" s="25"/>
      <c r="AD339" s="25"/>
      <c r="AE339" s="25"/>
    </row>
    <row r="340" spans="1:31">
      <c r="A340" s="74"/>
      <c r="B340" s="67"/>
      <c r="C340" s="72"/>
      <c r="D340" s="71"/>
      <c r="E340" s="72"/>
      <c r="F340" s="71"/>
      <c r="G340" s="72"/>
      <c r="H340" s="67"/>
      <c r="I340" s="72"/>
      <c r="J340" s="71"/>
      <c r="K340" s="72"/>
      <c r="L340" s="71"/>
      <c r="M340" s="72"/>
      <c r="N340" s="71"/>
      <c r="O340" s="72"/>
      <c r="P340" s="71"/>
      <c r="Q340" s="72"/>
      <c r="R340" s="67"/>
      <c r="S340" s="72"/>
      <c r="T340" s="67"/>
      <c r="U340" s="72"/>
      <c r="X340" s="25"/>
      <c r="Y340" s="25"/>
      <c r="Z340" s="25"/>
      <c r="AA340" s="25"/>
      <c r="AB340" s="25"/>
      <c r="AC340" s="25"/>
      <c r="AD340" s="25"/>
      <c r="AE340" s="25"/>
    </row>
    <row r="341" spans="1:31">
      <c r="A341" s="66"/>
      <c r="B341" s="67"/>
      <c r="C341" s="68"/>
      <c r="D341" s="69"/>
      <c r="E341" s="70"/>
      <c r="F341" s="71"/>
      <c r="G341" s="72"/>
      <c r="H341" s="73"/>
      <c r="I341" s="70"/>
      <c r="J341" s="71"/>
      <c r="K341" s="72"/>
      <c r="L341" s="69"/>
      <c r="M341" s="70"/>
      <c r="N341" s="71"/>
      <c r="O341" s="72"/>
      <c r="P341" s="69"/>
      <c r="Q341" s="70"/>
      <c r="R341" s="67"/>
      <c r="S341" s="72"/>
      <c r="T341" s="73"/>
      <c r="U341" s="72"/>
      <c r="X341" s="25"/>
      <c r="Y341" s="25"/>
      <c r="Z341" s="25"/>
      <c r="AA341" s="25"/>
      <c r="AB341" s="25"/>
      <c r="AC341" s="25"/>
      <c r="AD341" s="25"/>
      <c r="AE341" s="25"/>
    </row>
    <row r="342" spans="1:31">
      <c r="A342" s="66"/>
      <c r="B342" s="67"/>
      <c r="C342" s="68"/>
      <c r="D342" s="69"/>
      <c r="E342" s="70"/>
      <c r="F342" s="71"/>
      <c r="G342" s="72"/>
      <c r="H342" s="73"/>
      <c r="I342" s="70"/>
      <c r="J342" s="71"/>
      <c r="K342" s="72"/>
      <c r="L342" s="69"/>
      <c r="M342" s="70"/>
      <c r="N342" s="71"/>
      <c r="O342" s="72"/>
      <c r="P342" s="69"/>
      <c r="Q342" s="70"/>
      <c r="R342" s="67"/>
      <c r="S342" s="72"/>
      <c r="T342" s="73"/>
      <c r="U342" s="72"/>
      <c r="X342" s="25"/>
      <c r="Y342" s="25"/>
      <c r="Z342" s="25"/>
      <c r="AA342" s="25"/>
      <c r="AB342" s="25"/>
      <c r="AC342" s="25"/>
      <c r="AD342" s="25"/>
      <c r="AE342" s="25"/>
    </row>
    <row r="343" spans="1:31">
      <c r="A343" s="66"/>
      <c r="B343" s="67"/>
      <c r="C343" s="68"/>
      <c r="D343" s="69"/>
      <c r="E343" s="70"/>
      <c r="F343" s="71"/>
      <c r="G343" s="72"/>
      <c r="H343" s="73"/>
      <c r="I343" s="70"/>
      <c r="J343" s="71"/>
      <c r="K343" s="72"/>
      <c r="L343" s="69"/>
      <c r="M343" s="70"/>
      <c r="N343" s="71"/>
      <c r="O343" s="72"/>
      <c r="P343" s="69"/>
      <c r="Q343" s="70"/>
      <c r="R343" s="67"/>
      <c r="S343" s="72"/>
      <c r="T343" s="73"/>
      <c r="U343" s="72"/>
      <c r="X343" s="25"/>
      <c r="Y343" s="25"/>
      <c r="Z343" s="25"/>
      <c r="AA343" s="25"/>
      <c r="AB343" s="25"/>
      <c r="AC343" s="25"/>
      <c r="AD343" s="25"/>
      <c r="AE343" s="25"/>
    </row>
    <row r="344" spans="1:31">
      <c r="A344" s="66"/>
      <c r="B344" s="67"/>
      <c r="C344" s="68"/>
      <c r="D344" s="69"/>
      <c r="E344" s="70"/>
      <c r="F344" s="71"/>
      <c r="G344" s="72"/>
      <c r="H344" s="73"/>
      <c r="I344" s="70"/>
      <c r="J344" s="71"/>
      <c r="K344" s="72"/>
      <c r="L344" s="69"/>
      <c r="M344" s="70"/>
      <c r="N344" s="71"/>
      <c r="O344" s="72"/>
      <c r="P344" s="69"/>
      <c r="Q344" s="70"/>
      <c r="R344" s="67"/>
      <c r="S344" s="72"/>
      <c r="T344" s="73"/>
      <c r="U344" s="72"/>
      <c r="X344" s="25"/>
      <c r="Y344" s="25"/>
      <c r="Z344" s="25"/>
      <c r="AA344" s="25"/>
      <c r="AB344" s="25"/>
      <c r="AC344" s="25"/>
      <c r="AD344" s="25"/>
      <c r="AE344" s="25"/>
    </row>
    <row r="345" spans="1:31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X345" s="25"/>
      <c r="Y345" s="25"/>
      <c r="Z345" s="25"/>
      <c r="AA345" s="25"/>
      <c r="AB345" s="25"/>
      <c r="AC345" s="25"/>
      <c r="AD345" s="25"/>
      <c r="AE345" s="25"/>
    </row>
    <row r="346" spans="1:31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X346" s="25"/>
      <c r="Y346" s="25"/>
      <c r="Z346" s="25"/>
      <c r="AA346" s="25"/>
      <c r="AB346" s="25"/>
      <c r="AC346" s="25"/>
      <c r="AD346" s="25"/>
      <c r="AE346" s="25"/>
    </row>
    <row r="347" spans="1:31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X347" s="25"/>
      <c r="Y347" s="25"/>
      <c r="Z347" s="25"/>
      <c r="AA347" s="25"/>
      <c r="AB347" s="25"/>
      <c r="AC347" s="25"/>
      <c r="AD347" s="25"/>
      <c r="AE347" s="25"/>
    </row>
    <row r="348" spans="1:31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X348" s="12" t="s">
        <v>21</v>
      </c>
      <c r="Y348" s="12" t="s">
        <v>78</v>
      </c>
      <c r="Z348" s="12" t="s">
        <v>22</v>
      </c>
      <c r="AA348" s="25"/>
      <c r="AB348" s="25"/>
      <c r="AC348" s="25"/>
      <c r="AD348" s="25"/>
      <c r="AE348" s="25"/>
    </row>
    <row r="349" spans="1:31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W349" s="19" t="str">
        <f>IF(入力!$C$4="","",入力!$C$4)</f>
        <v>2016.01.01</v>
      </c>
      <c r="X349" s="24" t="str">
        <f>IF(特定項目一覧_60!AL14="","",特定項目一覧_60!AL14)</f>
        <v/>
      </c>
      <c r="Y349" s="31" t="str">
        <f>IF(特定項目一覧_60!AK14="","",特定項目一覧_60!AK14)</f>
        <v/>
      </c>
      <c r="Z349" s="32" t="str">
        <f>IF(特定項目一覧_60!AM14="","",特定項目一覧_60!AM14)</f>
        <v/>
      </c>
      <c r="AA349" s="25"/>
      <c r="AB349" s="25"/>
      <c r="AC349" s="25"/>
      <c r="AD349" s="25"/>
      <c r="AE349" s="25"/>
    </row>
    <row r="350" spans="1:31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W350" s="19"/>
      <c r="X350" s="24"/>
      <c r="Y350" s="24"/>
      <c r="Z350" s="24"/>
      <c r="AA350" s="25"/>
      <c r="AB350" s="25"/>
      <c r="AC350" s="25"/>
      <c r="AD350" s="25"/>
      <c r="AE350" s="25"/>
    </row>
    <row r="351" spans="1:31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W351" s="19"/>
      <c r="X351" s="34"/>
      <c r="Y351" s="34"/>
      <c r="Z351" s="35"/>
      <c r="AA351" s="25"/>
      <c r="AB351" s="25"/>
      <c r="AC351" s="25"/>
      <c r="AD351" s="25"/>
      <c r="AE351" s="25"/>
    </row>
    <row r="352" spans="1:31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X352" s="25"/>
      <c r="Y352" s="25"/>
      <c r="Z352" s="25"/>
      <c r="AA352" s="25"/>
      <c r="AB352" s="25"/>
      <c r="AC352" s="25"/>
      <c r="AD352" s="25"/>
      <c r="AE352" s="25"/>
    </row>
    <row r="353" spans="1:31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X353" s="25"/>
      <c r="Y353" s="25"/>
      <c r="Z353" s="25"/>
      <c r="AA353" s="25"/>
      <c r="AB353" s="25"/>
      <c r="AC353" s="25"/>
      <c r="AD353" s="25"/>
      <c r="AE353" s="25"/>
    </row>
    <row r="354" spans="1:31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X354" s="25"/>
      <c r="Y354" s="25"/>
      <c r="Z354" s="25"/>
      <c r="AA354" s="25"/>
      <c r="AB354" s="25"/>
      <c r="AC354" s="25"/>
      <c r="AD354" s="25"/>
      <c r="AE354" s="25"/>
    </row>
    <row r="355" spans="1:31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X355" s="25"/>
      <c r="Y355" s="25"/>
      <c r="Z355" s="25"/>
      <c r="AA355" s="25"/>
      <c r="AB355" s="25"/>
      <c r="AC355" s="25"/>
      <c r="AD355" s="25"/>
      <c r="AE355" s="25"/>
    </row>
    <row r="356" spans="1:31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X356" s="25"/>
      <c r="Y356" s="25"/>
      <c r="Z356" s="25"/>
      <c r="AA356" s="25"/>
      <c r="AB356" s="25"/>
      <c r="AC356" s="25"/>
      <c r="AD356" s="25"/>
      <c r="AE356" s="25"/>
    </row>
    <row r="357" spans="1:31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X357" s="25"/>
      <c r="Y357" s="25"/>
      <c r="Z357" s="25"/>
      <c r="AA357" s="25"/>
      <c r="AB357" s="25"/>
      <c r="AC357" s="25"/>
      <c r="AD357" s="25"/>
      <c r="AE357" s="25"/>
    </row>
    <row r="358" spans="1:31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X358" s="25"/>
      <c r="Y358" s="25"/>
      <c r="Z358" s="25"/>
      <c r="AA358" s="25"/>
      <c r="AB358" s="25"/>
      <c r="AC358" s="25"/>
      <c r="AD358" s="25"/>
      <c r="AE358" s="25"/>
    </row>
    <row r="359" spans="1:31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X359" s="25"/>
      <c r="Y359" s="25"/>
      <c r="Z359" s="25"/>
      <c r="AA359" s="25"/>
      <c r="AB359" s="25"/>
      <c r="AC359" s="25"/>
      <c r="AD359" s="25"/>
      <c r="AE359" s="25"/>
    </row>
    <row r="360" spans="1:31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X360" s="25"/>
      <c r="Y360" s="25"/>
      <c r="Z360" s="25"/>
      <c r="AA360" s="25"/>
      <c r="AB360" s="25"/>
      <c r="AC360" s="25"/>
      <c r="AD360" s="25"/>
      <c r="AE360" s="25"/>
    </row>
    <row r="361" spans="1:31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X361" s="25"/>
      <c r="Y361" s="25"/>
      <c r="Z361" s="25"/>
      <c r="AA361" s="25"/>
      <c r="AB361" s="25"/>
      <c r="AC361" s="25"/>
      <c r="AD361" s="25"/>
      <c r="AE361" s="25"/>
    </row>
    <row r="362" spans="1:31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X362" s="459" t="s">
        <v>270</v>
      </c>
      <c r="Y362" s="25"/>
      <c r="Z362" s="25"/>
      <c r="AA362" s="25"/>
      <c r="AB362" s="25"/>
      <c r="AC362" s="25"/>
      <c r="AD362" s="25"/>
      <c r="AE362" s="25"/>
    </row>
    <row r="363" spans="1:31">
      <c r="X363" s="458" t="str">
        <f>IF(全体項目一覧_60!AN102="","",全体項目一覧_60!AN102)</f>
        <v/>
      </c>
      <c r="Y363" s="25"/>
      <c r="Z363" s="25"/>
      <c r="AA363" s="25"/>
      <c r="AB363" s="25"/>
      <c r="AC363" s="25"/>
      <c r="AD363" s="25"/>
      <c r="AE363" s="25"/>
    </row>
    <row r="364" spans="1:31">
      <c r="X364" s="25"/>
      <c r="Y364" s="25"/>
      <c r="Z364" s="25"/>
      <c r="AA364" s="25"/>
      <c r="AB364" s="25"/>
      <c r="AC364" s="25"/>
      <c r="AD364" s="25"/>
      <c r="AE364" s="25"/>
    </row>
    <row r="365" spans="1:31">
      <c r="X365" s="25"/>
      <c r="Y365" s="25"/>
      <c r="Z365" s="25"/>
      <c r="AA365" s="25"/>
      <c r="AB365" s="25"/>
      <c r="AC365" s="25"/>
      <c r="AD365" s="25"/>
      <c r="AE365" s="25"/>
    </row>
    <row r="366" spans="1:31">
      <c r="A366" s="675"/>
      <c r="B366" s="676"/>
      <c r="C366" s="676"/>
      <c r="D366" s="676"/>
      <c r="E366" s="676"/>
      <c r="F366" s="676"/>
      <c r="G366" s="676"/>
      <c r="H366" s="676"/>
      <c r="I366" s="676"/>
      <c r="J366" s="676"/>
      <c r="K366" s="677"/>
      <c r="L366" s="12" t="s">
        <v>18</v>
      </c>
      <c r="M366" s="669" t="s">
        <v>29</v>
      </c>
      <c r="N366" s="669"/>
      <c r="O366" s="669"/>
      <c r="P366" s="669"/>
      <c r="Q366" s="669"/>
      <c r="R366" s="669"/>
      <c r="S366" s="669"/>
      <c r="T366" s="670" t="s">
        <v>269</v>
      </c>
      <c r="U366" s="670"/>
      <c r="X366" s="12"/>
      <c r="Y366" s="150"/>
      <c r="Z366" s="150"/>
      <c r="AA366" s="150"/>
      <c r="AB366" s="150"/>
      <c r="AC366" s="150"/>
      <c r="AD366" s="150"/>
      <c r="AE366" s="150"/>
    </row>
    <row r="367" spans="1:31">
      <c r="A367" s="678"/>
      <c r="B367" s="679"/>
      <c r="C367" s="679"/>
      <c r="D367" s="679"/>
      <c r="E367" s="679"/>
      <c r="F367" s="679"/>
      <c r="G367" s="679"/>
      <c r="H367" s="679"/>
      <c r="I367" s="679"/>
      <c r="J367" s="679"/>
      <c r="K367" s="680"/>
      <c r="L367" s="12" t="s">
        <v>18</v>
      </c>
      <c r="M367" s="665" t="s">
        <v>30</v>
      </c>
      <c r="N367" s="665"/>
      <c r="O367" s="665"/>
      <c r="P367" s="665"/>
      <c r="Q367" s="665"/>
      <c r="R367" s="665"/>
      <c r="S367" s="665"/>
      <c r="T367" s="666" t="str">
        <f>X363</f>
        <v/>
      </c>
      <c r="U367" s="667"/>
      <c r="X367" s="12"/>
      <c r="Y367" s="151"/>
      <c r="Z367" s="151"/>
      <c r="AA367" s="151"/>
      <c r="AB367" s="151"/>
      <c r="AC367" s="151"/>
      <c r="AD367" s="151"/>
      <c r="AE367" s="151"/>
    </row>
    <row r="368" spans="1:31" ht="14.25">
      <c r="A368" s="691" t="str">
        <f>$A$40</f>
        <v>フォーマット作成者　：　Komuro Consulting Group　小室匡史</v>
      </c>
      <c r="B368" s="691"/>
      <c r="C368" s="691"/>
      <c r="D368" s="691"/>
      <c r="E368" s="691"/>
      <c r="F368" s="691"/>
      <c r="G368" s="691"/>
      <c r="H368" s="691"/>
      <c r="I368" s="691"/>
      <c r="J368" s="691"/>
      <c r="K368" s="691"/>
      <c r="L368" s="414" t="s">
        <v>18</v>
      </c>
      <c r="M368" s="668" t="s">
        <v>90</v>
      </c>
      <c r="N368" s="668"/>
      <c r="O368" s="668"/>
      <c r="P368" s="668"/>
      <c r="Q368" s="668"/>
      <c r="R368" s="668"/>
      <c r="S368" s="668"/>
      <c r="T368" s="667"/>
      <c r="U368" s="667"/>
      <c r="X368" s="12"/>
      <c r="Y368" s="152"/>
      <c r="Z368" s="152"/>
      <c r="AA368" s="152"/>
      <c r="AB368" s="152"/>
      <c r="AC368" s="152"/>
      <c r="AD368" s="152"/>
      <c r="AE368" s="152"/>
    </row>
    <row r="370" spans="1:31" ht="30" customHeight="1">
      <c r="A370" s="671" t="str">
        <f>$A$1</f>
        <v>●●チームバレーボール体力指数　レーダーチャート</v>
      </c>
      <c r="B370" s="671"/>
      <c r="C370" s="671"/>
      <c r="D370" s="671"/>
      <c r="E370" s="671"/>
      <c r="F370" s="671"/>
      <c r="G370" s="671"/>
      <c r="H370" s="671"/>
      <c r="I370" s="671"/>
      <c r="J370" s="671"/>
      <c r="K370" s="671"/>
      <c r="L370" s="671"/>
      <c r="M370" s="671"/>
      <c r="N370" s="671"/>
      <c r="O370" s="671"/>
      <c r="P370" s="671"/>
      <c r="Q370" s="671"/>
      <c r="R370" s="671"/>
      <c r="S370" s="671"/>
      <c r="T370" s="671"/>
      <c r="U370" s="671"/>
      <c r="X370" s="25"/>
      <c r="Y370" s="25"/>
      <c r="Z370" s="25"/>
      <c r="AA370" s="25"/>
      <c r="AB370" s="25"/>
      <c r="AC370" s="25"/>
      <c r="AD370" s="25"/>
      <c r="AE370" s="25"/>
    </row>
    <row r="371" spans="1:31" ht="22.5" customHeight="1">
      <c r="A371" s="369" t="s">
        <v>10</v>
      </c>
      <c r="B371" s="672" t="str">
        <f>IF(表示変換!B15="","",表示変換!B15)</f>
        <v/>
      </c>
      <c r="C371" s="672"/>
      <c r="D371" s="9"/>
      <c r="E371" s="369" t="s">
        <v>11</v>
      </c>
      <c r="F371" s="673" t="str">
        <f>IF(表示変換!I15="","",表示変換!I15)</f>
        <v/>
      </c>
      <c r="G371" s="673"/>
      <c r="H371" s="370" t="s">
        <v>12</v>
      </c>
      <c r="I371" s="14"/>
      <c r="J371" s="370" t="s">
        <v>13</v>
      </c>
      <c r="K371" s="673" t="str">
        <f>IF(表示変換!J15="","",表示変換!J15)</f>
        <v/>
      </c>
      <c r="L371" s="673"/>
      <c r="M371" s="369" t="s">
        <v>14</v>
      </c>
      <c r="N371" s="6"/>
      <c r="O371" s="672" t="s">
        <v>15</v>
      </c>
      <c r="P371" s="672"/>
      <c r="Q371" s="672" t="str">
        <f>IF(表示変換!H15="","",表示変換!H15)</f>
        <v/>
      </c>
      <c r="R371" s="672"/>
      <c r="S371" s="674" t="str">
        <f>IF(入力!$C$4="","",入力!$C$4)</f>
        <v>2016.01.01</v>
      </c>
      <c r="T371" s="674"/>
      <c r="U371" s="9" t="s">
        <v>84</v>
      </c>
      <c r="X371" s="25"/>
      <c r="Y371" s="25"/>
      <c r="Z371" s="25"/>
      <c r="AA371" s="25"/>
      <c r="AB371" s="25"/>
      <c r="AC371" s="25"/>
      <c r="AD371" s="25"/>
      <c r="AE371" s="25"/>
    </row>
    <row r="372" spans="1:31" ht="12" customHeight="1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X372" s="25"/>
      <c r="Y372" s="25"/>
      <c r="Z372" s="25"/>
      <c r="AA372" s="25"/>
      <c r="AB372" s="25"/>
      <c r="AC372" s="25"/>
      <c r="AD372" s="25"/>
      <c r="AE372" s="25"/>
    </row>
    <row r="373" spans="1:31" ht="22.5" customHeight="1">
      <c r="A373" s="685" t="s">
        <v>5</v>
      </c>
      <c r="B373" s="688" t="s">
        <v>6</v>
      </c>
      <c r="C373" s="692" t="s">
        <v>0</v>
      </c>
      <c r="D373" s="683" t="s">
        <v>31</v>
      </c>
      <c r="E373" s="684"/>
      <c r="F373" s="683" t="s">
        <v>43</v>
      </c>
      <c r="G373" s="684"/>
      <c r="H373" s="683" t="s">
        <v>297</v>
      </c>
      <c r="I373" s="684"/>
      <c r="J373" s="683" t="s">
        <v>27</v>
      </c>
      <c r="K373" s="684"/>
      <c r="L373" s="681" t="s">
        <v>44</v>
      </c>
      <c r="M373" s="682"/>
      <c r="N373" s="681" t="s">
        <v>45</v>
      </c>
      <c r="O373" s="682"/>
      <c r="P373" s="681" t="s">
        <v>28</v>
      </c>
      <c r="Q373" s="682"/>
      <c r="R373" s="683" t="s">
        <v>32</v>
      </c>
      <c r="S373" s="684"/>
      <c r="T373" s="156" t="s">
        <v>1</v>
      </c>
      <c r="U373" s="157" t="s">
        <v>2</v>
      </c>
      <c r="X373" s="25"/>
      <c r="Y373" s="25"/>
      <c r="Z373" s="25"/>
      <c r="AA373" s="25"/>
      <c r="AB373" s="25"/>
      <c r="AC373" s="25"/>
      <c r="AD373" s="25"/>
      <c r="AE373" s="25"/>
    </row>
    <row r="374" spans="1:31">
      <c r="A374" s="686"/>
      <c r="B374" s="689"/>
      <c r="C374" s="693"/>
      <c r="D374" s="1" t="s">
        <v>3</v>
      </c>
      <c r="E374" s="3" t="s">
        <v>4</v>
      </c>
      <c r="F374" s="1" t="s">
        <v>3</v>
      </c>
      <c r="G374" s="3" t="s">
        <v>4</v>
      </c>
      <c r="H374" s="1" t="s">
        <v>3</v>
      </c>
      <c r="I374" s="3" t="s">
        <v>4</v>
      </c>
      <c r="J374" s="1" t="s">
        <v>3</v>
      </c>
      <c r="K374" s="3" t="s">
        <v>4</v>
      </c>
      <c r="L374" s="1" t="s">
        <v>3</v>
      </c>
      <c r="M374" s="3" t="s">
        <v>4</v>
      </c>
      <c r="N374" s="1" t="s">
        <v>3</v>
      </c>
      <c r="O374" s="3" t="s">
        <v>4</v>
      </c>
      <c r="P374" s="1" t="s">
        <v>3</v>
      </c>
      <c r="Q374" s="3" t="s">
        <v>4</v>
      </c>
      <c r="R374" s="1" t="s">
        <v>3</v>
      </c>
      <c r="S374" s="3" t="s">
        <v>4</v>
      </c>
      <c r="T374" s="7"/>
      <c r="U374" s="8"/>
      <c r="X374" s="25"/>
      <c r="Y374" s="25"/>
      <c r="Z374" s="25"/>
      <c r="AA374" s="25"/>
      <c r="AB374" s="25"/>
      <c r="AC374" s="25"/>
      <c r="AD374" s="25"/>
      <c r="AE374" s="25"/>
    </row>
    <row r="375" spans="1:31">
      <c r="A375" s="687"/>
      <c r="B375" s="690"/>
      <c r="C375" s="694"/>
      <c r="D375" s="2" t="str">
        <f>IF(表示変換!$N$5="","",表示変換!$N$5)</f>
        <v>sec</v>
      </c>
      <c r="E375" s="4" t="s">
        <v>7</v>
      </c>
      <c r="F375" s="2" t="str">
        <f>IF(表示変換!$O$5="","",表示変換!$O$5)</f>
        <v>sec</v>
      </c>
      <c r="G375" s="4" t="s">
        <v>7</v>
      </c>
      <c r="H375" s="2" t="str">
        <f>IF(表示変換!$P$5="","",表示変換!$P$5)</f>
        <v>m</v>
      </c>
      <c r="I375" s="4" t="s">
        <v>7</v>
      </c>
      <c r="J375" s="2" t="str">
        <f>IF(表示変換!$Q$5="","",表示変換!$Q$5)</f>
        <v>cm</v>
      </c>
      <c r="K375" s="4" t="s">
        <v>7</v>
      </c>
      <c r="L375" s="2" t="str">
        <f>IF(表示変換!$R$5="","",表示変換!$R$5)</f>
        <v>cm</v>
      </c>
      <c r="M375" s="4" t="s">
        <v>7</v>
      </c>
      <c r="N375" s="2" t="str">
        <f>IF(表示変換!$S$5="","",表示変換!$S$5)</f>
        <v>m</v>
      </c>
      <c r="O375" s="4" t="s">
        <v>7</v>
      </c>
      <c r="P375" s="2" t="str">
        <f>IF(表示変換!$T$5="","",表示変換!$T$5)</f>
        <v>回</v>
      </c>
      <c r="Q375" s="4" t="s">
        <v>7</v>
      </c>
      <c r="R375" s="2" t="str">
        <f>IF(表示変換!$U$5="","",表示変換!$U$5)</f>
        <v>m</v>
      </c>
      <c r="S375" s="4" t="s">
        <v>7</v>
      </c>
      <c r="T375" s="2" t="s">
        <v>8</v>
      </c>
      <c r="U375" s="5" t="s">
        <v>9</v>
      </c>
      <c r="X375" s="26" t="s">
        <v>16</v>
      </c>
      <c r="Y375" s="26" t="s">
        <v>17</v>
      </c>
      <c r="Z375" s="26" t="s">
        <v>276</v>
      </c>
      <c r="AA375" s="26" t="s">
        <v>24</v>
      </c>
      <c r="AB375" s="26" t="s">
        <v>59</v>
      </c>
      <c r="AC375" s="26" t="s">
        <v>51</v>
      </c>
      <c r="AD375" s="26" t="s">
        <v>62</v>
      </c>
      <c r="AE375" s="11" t="s">
        <v>61</v>
      </c>
    </row>
    <row r="376" spans="1:31">
      <c r="A376" s="17" t="str">
        <f>IF(入力!$C$4="","",入力!$C$4)</f>
        <v>2016.01.01</v>
      </c>
      <c r="B376" s="20">
        <f>IF(表示変換!A15="","",表示変換!A15)</f>
        <v>10</v>
      </c>
      <c r="C376" s="18" t="str">
        <f>IF(表示変換!B15="","",表示変換!B15)</f>
        <v/>
      </c>
      <c r="D376" s="21" t="str">
        <f>IF(特定項目一覧_60!G15="","",特定項目一覧_60!G15)</f>
        <v/>
      </c>
      <c r="E376" s="27" t="str">
        <f>IF(特定項目一覧_60!H15="","",特定項目一覧_60!H15)</f>
        <v/>
      </c>
      <c r="F376" s="21" t="str">
        <f>IF(特定項目一覧_60!I15="","",特定項目一覧_60!I15)</f>
        <v/>
      </c>
      <c r="G376" s="22" t="str">
        <f>IF(特定項目一覧_60!J15="","",特定項目一覧_60!J15)</f>
        <v/>
      </c>
      <c r="H376" s="29" t="str">
        <f>IF(特定項目一覧_60!K15="","",特定項目一覧_60!K15)</f>
        <v/>
      </c>
      <c r="I376" s="27" t="str">
        <f>IF(特定項目一覧_60!L15="","",特定項目一覧_60!L15)</f>
        <v/>
      </c>
      <c r="J376" s="20" t="str">
        <f>IF(特定項目一覧_60!M15="","",特定項目一覧_60!M15)</f>
        <v/>
      </c>
      <c r="K376" s="22" t="str">
        <f>IF(特定項目一覧_60!N15="","",特定項目一覧_60!N15)</f>
        <v/>
      </c>
      <c r="L376" s="28" t="str">
        <f>IF(特定項目一覧_60!O15="","",特定項目一覧_60!O15)</f>
        <v/>
      </c>
      <c r="M376" s="27" t="str">
        <f>IF(特定項目一覧_60!P15="","",特定項目一覧_60!P15)</f>
        <v/>
      </c>
      <c r="N376" s="21" t="str">
        <f>IF(特定項目一覧_60!Q15="","",特定項目一覧_60!Q15)</f>
        <v/>
      </c>
      <c r="O376" s="22" t="str">
        <f>IF(特定項目一覧_60!R15="","",特定項目一覧_60!R15)</f>
        <v/>
      </c>
      <c r="P376" s="28" t="str">
        <f>IF(特定項目一覧_60!S15="","",特定項目一覧_60!S15)</f>
        <v/>
      </c>
      <c r="Q376" s="27" t="str">
        <f>IF(特定項目一覧_60!T15="","",特定項目一覧_60!T15)</f>
        <v/>
      </c>
      <c r="R376" s="20" t="str">
        <f>IF(特定項目一覧_60!U15="","",特定項目一覧_60!U15)</f>
        <v/>
      </c>
      <c r="S376" s="22" t="str">
        <f>IF(特定項目一覧_60!V15="","",特定項目一覧_60!V15)</f>
        <v/>
      </c>
      <c r="T376" s="28" t="str">
        <f>IF(特定項目一覧_60!W15="","",特定項目一覧_60!W15)</f>
        <v/>
      </c>
      <c r="U376" s="22" t="str">
        <f>IF(特定項目一覧_60!X15="","",特定項目一覧_60!X15)</f>
        <v/>
      </c>
      <c r="W376" s="19" t="str">
        <f>IF(入力!$C$4="","",入力!$C$4)</f>
        <v>2016.01.01</v>
      </c>
      <c r="X376" s="30" t="str">
        <f>E376</f>
        <v/>
      </c>
      <c r="Y376" s="30" t="str">
        <f>G376</f>
        <v/>
      </c>
      <c r="Z376" s="30" t="str">
        <f>I376</f>
        <v/>
      </c>
      <c r="AA376" s="30" t="str">
        <f>K376</f>
        <v/>
      </c>
      <c r="AB376" s="30" t="str">
        <f>M376</f>
        <v/>
      </c>
      <c r="AC376" s="30" t="str">
        <f>O376</f>
        <v/>
      </c>
      <c r="AD376" s="30" t="str">
        <f>Q376</f>
        <v/>
      </c>
      <c r="AE376" s="30" t="str">
        <f>S376</f>
        <v/>
      </c>
    </row>
    <row r="377" spans="1:31">
      <c r="A377" s="66"/>
      <c r="B377" s="67"/>
      <c r="C377" s="68"/>
      <c r="D377" s="69"/>
      <c r="E377" s="70"/>
      <c r="F377" s="71"/>
      <c r="G377" s="72"/>
      <c r="H377" s="73"/>
      <c r="I377" s="70"/>
      <c r="J377" s="71"/>
      <c r="K377" s="72"/>
      <c r="L377" s="69"/>
      <c r="M377" s="70"/>
      <c r="N377" s="71"/>
      <c r="O377" s="72"/>
      <c r="P377" s="69"/>
      <c r="Q377" s="70"/>
      <c r="R377" s="67"/>
      <c r="S377" s="72"/>
      <c r="T377" s="73"/>
      <c r="U377" s="72"/>
      <c r="W377" s="19"/>
      <c r="X377" s="23"/>
      <c r="Y377" s="23"/>
      <c r="Z377" s="23"/>
      <c r="AA377" s="23"/>
      <c r="AB377" s="23"/>
      <c r="AC377" s="23"/>
      <c r="AD377" s="23"/>
      <c r="AE377" s="23"/>
    </row>
    <row r="378" spans="1:31">
      <c r="A378" s="74"/>
      <c r="B378" s="67"/>
      <c r="C378" s="72"/>
      <c r="D378" s="71"/>
      <c r="E378" s="72"/>
      <c r="F378" s="71"/>
      <c r="G378" s="72"/>
      <c r="H378" s="67"/>
      <c r="I378" s="72"/>
      <c r="J378" s="71"/>
      <c r="K378" s="72"/>
      <c r="L378" s="71"/>
      <c r="M378" s="72"/>
      <c r="N378" s="71"/>
      <c r="O378" s="72"/>
      <c r="P378" s="71"/>
      <c r="Q378" s="72"/>
      <c r="R378" s="67"/>
      <c r="S378" s="72"/>
      <c r="T378" s="67"/>
      <c r="U378" s="72"/>
      <c r="W378" s="19"/>
      <c r="X378" s="23"/>
      <c r="Y378" s="23"/>
      <c r="Z378" s="23"/>
      <c r="AA378" s="23"/>
      <c r="AB378" s="23"/>
      <c r="AC378" s="23"/>
      <c r="AD378" s="23"/>
      <c r="AE378" s="23"/>
    </row>
    <row r="379" spans="1:31">
      <c r="A379" s="74"/>
      <c r="B379" s="75"/>
      <c r="C379" s="76"/>
      <c r="D379" s="71"/>
      <c r="E379" s="70"/>
      <c r="F379" s="71"/>
      <c r="G379" s="72"/>
      <c r="H379" s="73"/>
      <c r="I379" s="70"/>
      <c r="J379" s="71"/>
      <c r="K379" s="72"/>
      <c r="L379" s="69"/>
      <c r="M379" s="70"/>
      <c r="N379" s="71"/>
      <c r="O379" s="72"/>
      <c r="P379" s="69"/>
      <c r="Q379" s="70"/>
      <c r="R379" s="67"/>
      <c r="S379" s="72"/>
      <c r="T379" s="73"/>
      <c r="U379" s="72"/>
      <c r="X379" s="25"/>
      <c r="Y379" s="25"/>
      <c r="Z379" s="25"/>
      <c r="AA379" s="25"/>
      <c r="AB379" s="25"/>
      <c r="AC379" s="25"/>
      <c r="AD379" s="25"/>
      <c r="AE379" s="25"/>
    </row>
    <row r="380" spans="1:31">
      <c r="A380" s="66"/>
      <c r="B380" s="67"/>
      <c r="C380" s="68"/>
      <c r="D380" s="69"/>
      <c r="E380" s="70"/>
      <c r="F380" s="71"/>
      <c r="G380" s="72"/>
      <c r="H380" s="73"/>
      <c r="I380" s="70"/>
      <c r="J380" s="71"/>
      <c r="K380" s="72"/>
      <c r="L380" s="69"/>
      <c r="M380" s="70"/>
      <c r="N380" s="71"/>
      <c r="O380" s="72"/>
      <c r="P380" s="69"/>
      <c r="Q380" s="70"/>
      <c r="R380" s="67"/>
      <c r="S380" s="72"/>
      <c r="T380" s="73"/>
      <c r="U380" s="72"/>
      <c r="X380" s="25"/>
      <c r="Y380" s="25"/>
      <c r="Z380" s="25"/>
      <c r="AA380" s="25"/>
      <c r="AB380" s="25"/>
      <c r="AC380" s="25"/>
      <c r="AD380" s="25"/>
      <c r="AE380" s="25"/>
    </row>
    <row r="381" spans="1:31">
      <c r="A381" s="74"/>
      <c r="B381" s="67"/>
      <c r="C381" s="72"/>
      <c r="D381" s="71"/>
      <c r="E381" s="72"/>
      <c r="F381" s="71"/>
      <c r="G381" s="72"/>
      <c r="H381" s="67"/>
      <c r="I381" s="72"/>
      <c r="J381" s="71"/>
      <c r="K381" s="72"/>
      <c r="L381" s="71"/>
      <c r="M381" s="72"/>
      <c r="N381" s="71"/>
      <c r="O381" s="72"/>
      <c r="P381" s="71"/>
      <c r="Q381" s="72"/>
      <c r="R381" s="67"/>
      <c r="S381" s="72"/>
      <c r="T381" s="67"/>
      <c r="U381" s="72"/>
      <c r="X381" s="25"/>
      <c r="Y381" s="25"/>
      <c r="Z381" s="25"/>
      <c r="AA381" s="25"/>
      <c r="AB381" s="25"/>
      <c r="AC381" s="25"/>
      <c r="AD381" s="25"/>
      <c r="AE381" s="25"/>
    </row>
    <row r="382" spans="1:31">
      <c r="A382" s="66"/>
      <c r="B382" s="67"/>
      <c r="C382" s="68"/>
      <c r="D382" s="69"/>
      <c r="E382" s="70"/>
      <c r="F382" s="71"/>
      <c r="G382" s="72"/>
      <c r="H382" s="73"/>
      <c r="I382" s="70"/>
      <c r="J382" s="71"/>
      <c r="K382" s="72"/>
      <c r="L382" s="69"/>
      <c r="M382" s="70"/>
      <c r="N382" s="71"/>
      <c r="O382" s="72"/>
      <c r="P382" s="69"/>
      <c r="Q382" s="70"/>
      <c r="R382" s="67"/>
      <c r="S382" s="72"/>
      <c r="T382" s="73"/>
      <c r="U382" s="72"/>
      <c r="X382" s="25"/>
      <c r="Y382" s="25"/>
      <c r="Z382" s="25"/>
      <c r="AA382" s="25"/>
      <c r="AB382" s="25"/>
      <c r="AC382" s="25"/>
      <c r="AD382" s="25"/>
      <c r="AE382" s="25"/>
    </row>
    <row r="383" spans="1:31">
      <c r="A383" s="66"/>
      <c r="B383" s="67"/>
      <c r="C383" s="68"/>
      <c r="D383" s="69"/>
      <c r="E383" s="70"/>
      <c r="F383" s="71"/>
      <c r="G383" s="72"/>
      <c r="H383" s="73"/>
      <c r="I383" s="70"/>
      <c r="J383" s="71"/>
      <c r="K383" s="72"/>
      <c r="L383" s="69"/>
      <c r="M383" s="70"/>
      <c r="N383" s="71"/>
      <c r="O383" s="72"/>
      <c r="P383" s="69"/>
      <c r="Q383" s="70"/>
      <c r="R383" s="67"/>
      <c r="S383" s="72"/>
      <c r="T383" s="73"/>
      <c r="U383" s="72"/>
      <c r="X383" s="25"/>
      <c r="Y383" s="25"/>
      <c r="Z383" s="25"/>
      <c r="AA383" s="25"/>
      <c r="AB383" s="25"/>
      <c r="AC383" s="25"/>
      <c r="AD383" s="25"/>
      <c r="AE383" s="25"/>
    </row>
    <row r="384" spans="1:31">
      <c r="A384" s="66"/>
      <c r="B384" s="67"/>
      <c r="C384" s="68"/>
      <c r="D384" s="69"/>
      <c r="E384" s="70"/>
      <c r="F384" s="71"/>
      <c r="G384" s="72"/>
      <c r="H384" s="73"/>
      <c r="I384" s="70"/>
      <c r="J384" s="71"/>
      <c r="K384" s="72"/>
      <c r="L384" s="69"/>
      <c r="M384" s="70"/>
      <c r="N384" s="71"/>
      <c r="O384" s="72"/>
      <c r="P384" s="69"/>
      <c r="Q384" s="70"/>
      <c r="R384" s="67"/>
      <c r="S384" s="72"/>
      <c r="T384" s="73"/>
      <c r="U384" s="72"/>
      <c r="X384" s="25"/>
      <c r="Y384" s="25"/>
      <c r="Z384" s="25"/>
      <c r="AA384" s="25"/>
      <c r="AB384" s="25"/>
      <c r="AC384" s="25"/>
      <c r="AD384" s="25"/>
      <c r="AE384" s="25"/>
    </row>
    <row r="385" spans="1:31">
      <c r="A385" s="66"/>
      <c r="B385" s="67"/>
      <c r="C385" s="68"/>
      <c r="D385" s="69"/>
      <c r="E385" s="70"/>
      <c r="F385" s="71"/>
      <c r="G385" s="72"/>
      <c r="H385" s="73"/>
      <c r="I385" s="70"/>
      <c r="J385" s="71"/>
      <c r="K385" s="72"/>
      <c r="L385" s="69"/>
      <c r="M385" s="70"/>
      <c r="N385" s="71"/>
      <c r="O385" s="72"/>
      <c r="P385" s="69"/>
      <c r="Q385" s="70"/>
      <c r="R385" s="67"/>
      <c r="S385" s="72"/>
      <c r="T385" s="73"/>
      <c r="U385" s="72"/>
      <c r="X385" s="25"/>
      <c r="Y385" s="25"/>
      <c r="Z385" s="25"/>
      <c r="AA385" s="25"/>
      <c r="AB385" s="25"/>
      <c r="AC385" s="25"/>
      <c r="AD385" s="25"/>
      <c r="AE385" s="25"/>
    </row>
    <row r="386" spans="1:31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X386" s="25"/>
      <c r="Y386" s="25"/>
      <c r="Z386" s="25"/>
      <c r="AA386" s="25"/>
      <c r="AB386" s="25"/>
      <c r="AC386" s="25"/>
      <c r="AD386" s="25"/>
      <c r="AE386" s="25"/>
    </row>
    <row r="387" spans="1:31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X387" s="25"/>
      <c r="Y387" s="25"/>
      <c r="Z387" s="25"/>
      <c r="AA387" s="25"/>
      <c r="AB387" s="25"/>
      <c r="AC387" s="25"/>
      <c r="AD387" s="25"/>
      <c r="AE387" s="25"/>
    </row>
    <row r="388" spans="1:31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X388" s="25"/>
      <c r="Y388" s="25"/>
      <c r="Z388" s="25"/>
      <c r="AA388" s="25"/>
      <c r="AB388" s="25"/>
      <c r="AC388" s="25"/>
      <c r="AD388" s="25"/>
      <c r="AE388" s="25"/>
    </row>
    <row r="389" spans="1:31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X389" s="12" t="s">
        <v>21</v>
      </c>
      <c r="Y389" s="12" t="s">
        <v>78</v>
      </c>
      <c r="Z389" s="12" t="s">
        <v>22</v>
      </c>
      <c r="AA389" s="25"/>
      <c r="AB389" s="25"/>
      <c r="AC389" s="25"/>
      <c r="AD389" s="25"/>
      <c r="AE389" s="25"/>
    </row>
    <row r="390" spans="1:31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W390" s="19" t="str">
        <f>IF(入力!$C$4="","",入力!$C$4)</f>
        <v>2016.01.01</v>
      </c>
      <c r="X390" s="24" t="str">
        <f>IF(特定項目一覧_60!AL15="","",特定項目一覧_60!AL15)</f>
        <v/>
      </c>
      <c r="Y390" s="31" t="str">
        <f>IF(特定項目一覧_60!AK15="","",特定項目一覧_60!AK15)</f>
        <v/>
      </c>
      <c r="Z390" s="32" t="str">
        <f>IF(特定項目一覧_60!AM15="","",特定項目一覧_60!AM15)</f>
        <v/>
      </c>
      <c r="AA390" s="25"/>
      <c r="AB390" s="25"/>
      <c r="AC390" s="25"/>
      <c r="AD390" s="25"/>
      <c r="AE390" s="25"/>
    </row>
    <row r="391" spans="1:31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W391" s="19"/>
      <c r="X391" s="24"/>
      <c r="Y391" s="24"/>
      <c r="Z391" s="24"/>
      <c r="AA391" s="25"/>
      <c r="AB391" s="25"/>
      <c r="AC391" s="25"/>
      <c r="AD391" s="25"/>
      <c r="AE391" s="25"/>
    </row>
    <row r="392" spans="1:31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W392" s="19"/>
      <c r="X392" s="34"/>
      <c r="Y392" s="34"/>
      <c r="Z392" s="35"/>
      <c r="AA392" s="25"/>
      <c r="AB392" s="25"/>
      <c r="AC392" s="25"/>
      <c r="AD392" s="25"/>
      <c r="AE392" s="25"/>
    </row>
    <row r="393" spans="1:31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X393" s="25"/>
      <c r="Y393" s="25"/>
      <c r="Z393" s="25"/>
      <c r="AA393" s="25"/>
      <c r="AB393" s="25"/>
      <c r="AC393" s="25"/>
      <c r="AD393" s="25"/>
      <c r="AE393" s="25"/>
    </row>
    <row r="394" spans="1:31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X394" s="25"/>
      <c r="Y394" s="25"/>
      <c r="Z394" s="25"/>
      <c r="AA394" s="25"/>
      <c r="AB394" s="25"/>
      <c r="AC394" s="25"/>
      <c r="AD394" s="25"/>
      <c r="AE394" s="25"/>
    </row>
    <row r="395" spans="1:31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X395" s="25"/>
      <c r="Y395" s="25"/>
      <c r="Z395" s="25"/>
      <c r="AA395" s="25"/>
      <c r="AB395" s="25"/>
      <c r="AC395" s="25"/>
      <c r="AD395" s="25"/>
      <c r="AE395" s="25"/>
    </row>
    <row r="396" spans="1:31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X396" s="25"/>
      <c r="Y396" s="25"/>
      <c r="Z396" s="25"/>
      <c r="AA396" s="25"/>
      <c r="AB396" s="25"/>
      <c r="AC396" s="25"/>
      <c r="AD396" s="25"/>
      <c r="AE396" s="25"/>
    </row>
    <row r="397" spans="1:31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X397" s="25"/>
      <c r="Y397" s="25"/>
      <c r="Z397" s="25"/>
      <c r="AA397" s="25"/>
      <c r="AB397" s="25"/>
      <c r="AC397" s="25"/>
      <c r="AD397" s="25"/>
      <c r="AE397" s="25"/>
    </row>
    <row r="398" spans="1:31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X398" s="25"/>
      <c r="Y398" s="25"/>
      <c r="Z398" s="25"/>
      <c r="AA398" s="25"/>
      <c r="AB398" s="25"/>
      <c r="AC398" s="25"/>
      <c r="AD398" s="25"/>
      <c r="AE398" s="25"/>
    </row>
    <row r="399" spans="1:31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X399" s="25"/>
      <c r="Y399" s="25"/>
      <c r="Z399" s="25"/>
      <c r="AA399" s="25"/>
      <c r="AB399" s="25"/>
      <c r="AC399" s="25"/>
      <c r="AD399" s="25"/>
      <c r="AE399" s="25"/>
    </row>
    <row r="400" spans="1:31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X400" s="25"/>
      <c r="Y400" s="25"/>
      <c r="Z400" s="25"/>
      <c r="AA400" s="25"/>
      <c r="AB400" s="25"/>
      <c r="AC400" s="25"/>
      <c r="AD400" s="25"/>
      <c r="AE400" s="25"/>
    </row>
    <row r="401" spans="1:31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X401" s="25"/>
      <c r="Y401" s="25"/>
      <c r="Z401" s="25"/>
      <c r="AA401" s="25"/>
      <c r="AB401" s="25"/>
      <c r="AC401" s="25"/>
      <c r="AD401" s="25"/>
      <c r="AE401" s="25"/>
    </row>
    <row r="402" spans="1:31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X402" s="25"/>
      <c r="Y402" s="25"/>
      <c r="Z402" s="25"/>
      <c r="AA402" s="25"/>
      <c r="AB402" s="25"/>
      <c r="AC402" s="25"/>
      <c r="AD402" s="25"/>
      <c r="AE402" s="25"/>
    </row>
    <row r="403" spans="1:31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X403" s="459" t="s">
        <v>270</v>
      </c>
      <c r="Y403" s="25"/>
      <c r="Z403" s="25"/>
      <c r="AA403" s="25"/>
      <c r="AB403" s="25"/>
      <c r="AC403" s="25"/>
      <c r="AD403" s="25"/>
      <c r="AE403" s="25"/>
    </row>
    <row r="404" spans="1:31">
      <c r="X404" s="458" t="str">
        <f>IF(全体項目一覧_60!AN103="","",全体項目一覧_60!AN103)</f>
        <v/>
      </c>
      <c r="Y404" s="25"/>
      <c r="Z404" s="25"/>
      <c r="AA404" s="25"/>
      <c r="AB404" s="25"/>
      <c r="AC404" s="25"/>
      <c r="AD404" s="25"/>
      <c r="AE404" s="25"/>
    </row>
    <row r="405" spans="1:31">
      <c r="X405" s="25"/>
      <c r="Y405" s="25"/>
      <c r="Z405" s="25"/>
      <c r="AA405" s="25"/>
      <c r="AB405" s="25"/>
      <c r="AC405" s="25"/>
      <c r="AD405" s="25"/>
      <c r="AE405" s="25"/>
    </row>
    <row r="406" spans="1:31">
      <c r="X406" s="25"/>
      <c r="Y406" s="25"/>
      <c r="Z406" s="25"/>
      <c r="AA406" s="25"/>
      <c r="AB406" s="25"/>
      <c r="AC406" s="25"/>
      <c r="AD406" s="25"/>
      <c r="AE406" s="25"/>
    </row>
    <row r="407" spans="1:31">
      <c r="A407" s="675"/>
      <c r="B407" s="676"/>
      <c r="C407" s="676"/>
      <c r="D407" s="676"/>
      <c r="E407" s="676"/>
      <c r="F407" s="676"/>
      <c r="G407" s="676"/>
      <c r="H407" s="676"/>
      <c r="I407" s="676"/>
      <c r="J407" s="676"/>
      <c r="K407" s="677"/>
      <c r="L407" s="12" t="s">
        <v>18</v>
      </c>
      <c r="M407" s="669" t="s">
        <v>29</v>
      </c>
      <c r="N407" s="669"/>
      <c r="O407" s="669"/>
      <c r="P407" s="669"/>
      <c r="Q407" s="669"/>
      <c r="R407" s="669"/>
      <c r="S407" s="669"/>
      <c r="T407" s="670" t="s">
        <v>269</v>
      </c>
      <c r="U407" s="670"/>
      <c r="X407" s="12"/>
      <c r="Y407" s="150"/>
      <c r="Z407" s="150"/>
      <c r="AA407" s="150"/>
      <c r="AB407" s="150"/>
      <c r="AC407" s="150"/>
      <c r="AD407" s="150"/>
      <c r="AE407" s="150"/>
    </row>
    <row r="408" spans="1:31">
      <c r="A408" s="678"/>
      <c r="B408" s="679"/>
      <c r="C408" s="679"/>
      <c r="D408" s="679"/>
      <c r="E408" s="679"/>
      <c r="F408" s="679"/>
      <c r="G408" s="679"/>
      <c r="H408" s="679"/>
      <c r="I408" s="679"/>
      <c r="J408" s="679"/>
      <c r="K408" s="680"/>
      <c r="L408" s="12" t="s">
        <v>18</v>
      </c>
      <c r="M408" s="665" t="s">
        <v>30</v>
      </c>
      <c r="N408" s="665"/>
      <c r="O408" s="665"/>
      <c r="P408" s="665"/>
      <c r="Q408" s="665"/>
      <c r="R408" s="665"/>
      <c r="S408" s="665"/>
      <c r="T408" s="666" t="str">
        <f>X404</f>
        <v/>
      </c>
      <c r="U408" s="667"/>
      <c r="X408" s="12"/>
      <c r="Y408" s="151"/>
      <c r="Z408" s="151"/>
      <c r="AA408" s="151"/>
      <c r="AB408" s="151"/>
      <c r="AC408" s="151"/>
      <c r="AD408" s="151"/>
      <c r="AE408" s="151"/>
    </row>
    <row r="409" spans="1:31" ht="14.25">
      <c r="A409" s="691" t="str">
        <f>$A$40</f>
        <v>フォーマット作成者　：　Komuro Consulting Group　小室匡史</v>
      </c>
      <c r="B409" s="691"/>
      <c r="C409" s="691"/>
      <c r="D409" s="691"/>
      <c r="E409" s="691"/>
      <c r="F409" s="691"/>
      <c r="G409" s="691"/>
      <c r="H409" s="691"/>
      <c r="I409" s="691"/>
      <c r="J409" s="691"/>
      <c r="K409" s="691"/>
      <c r="L409" s="414" t="s">
        <v>18</v>
      </c>
      <c r="M409" s="668" t="s">
        <v>90</v>
      </c>
      <c r="N409" s="668"/>
      <c r="O409" s="668"/>
      <c r="P409" s="668"/>
      <c r="Q409" s="668"/>
      <c r="R409" s="668"/>
      <c r="S409" s="668"/>
      <c r="T409" s="667"/>
      <c r="U409" s="667"/>
      <c r="X409" s="12"/>
      <c r="Y409" s="152"/>
      <c r="Z409" s="152"/>
      <c r="AA409" s="152"/>
      <c r="AB409" s="152"/>
      <c r="AC409" s="152"/>
      <c r="AD409" s="152"/>
      <c r="AE409" s="152"/>
    </row>
    <row r="411" spans="1:31" ht="30" customHeight="1">
      <c r="A411" s="671" t="str">
        <f>$A$1</f>
        <v>●●チームバレーボール体力指数　レーダーチャート</v>
      </c>
      <c r="B411" s="671"/>
      <c r="C411" s="671"/>
      <c r="D411" s="671"/>
      <c r="E411" s="671"/>
      <c r="F411" s="671"/>
      <c r="G411" s="671"/>
      <c r="H411" s="671"/>
      <c r="I411" s="671"/>
      <c r="J411" s="671"/>
      <c r="K411" s="671"/>
      <c r="L411" s="671"/>
      <c r="M411" s="671"/>
      <c r="N411" s="671"/>
      <c r="O411" s="671"/>
      <c r="P411" s="671"/>
      <c r="Q411" s="671"/>
      <c r="R411" s="671"/>
      <c r="S411" s="671"/>
      <c r="T411" s="671"/>
      <c r="U411" s="671"/>
      <c r="X411" s="25"/>
      <c r="Y411" s="25"/>
      <c r="Z411" s="25"/>
      <c r="AA411" s="25"/>
      <c r="AB411" s="25"/>
      <c r="AC411" s="25"/>
      <c r="AD411" s="25"/>
      <c r="AE411" s="25"/>
    </row>
    <row r="412" spans="1:31" ht="22.5" customHeight="1">
      <c r="A412" s="369" t="s">
        <v>10</v>
      </c>
      <c r="B412" s="672" t="str">
        <f>IF(表示変換!B16="","",表示変換!B16)</f>
        <v/>
      </c>
      <c r="C412" s="672"/>
      <c r="D412" s="9"/>
      <c r="E412" s="369" t="s">
        <v>11</v>
      </c>
      <c r="F412" s="673" t="str">
        <f>IF(表示変換!I16="","",表示変換!I16)</f>
        <v/>
      </c>
      <c r="G412" s="673"/>
      <c r="H412" s="370" t="s">
        <v>12</v>
      </c>
      <c r="I412" s="14"/>
      <c r="J412" s="370" t="s">
        <v>13</v>
      </c>
      <c r="K412" s="673" t="str">
        <f>IF(表示変換!J16="","",表示変換!J16)</f>
        <v/>
      </c>
      <c r="L412" s="673"/>
      <c r="M412" s="369" t="s">
        <v>14</v>
      </c>
      <c r="N412" s="6"/>
      <c r="O412" s="672" t="s">
        <v>15</v>
      </c>
      <c r="P412" s="672"/>
      <c r="Q412" s="672" t="str">
        <f>IF(表示変換!H16="","",表示変換!H16)</f>
        <v/>
      </c>
      <c r="R412" s="672"/>
      <c r="S412" s="674" t="str">
        <f>IF(入力!$C$4="","",入力!$C$4)</f>
        <v>2016.01.01</v>
      </c>
      <c r="T412" s="674"/>
      <c r="U412" s="9" t="s">
        <v>84</v>
      </c>
      <c r="X412" s="25"/>
      <c r="Y412" s="25"/>
      <c r="Z412" s="25"/>
      <c r="AA412" s="25"/>
      <c r="AB412" s="25"/>
      <c r="AC412" s="25"/>
      <c r="AD412" s="25"/>
      <c r="AE412" s="25"/>
    </row>
    <row r="413" spans="1:31" ht="12" customHeight="1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X413" s="25"/>
      <c r="Y413" s="25"/>
      <c r="Z413" s="25"/>
      <c r="AA413" s="25"/>
      <c r="AB413" s="25"/>
      <c r="AC413" s="25"/>
      <c r="AD413" s="25"/>
      <c r="AE413" s="25"/>
    </row>
    <row r="414" spans="1:31" ht="22.5" customHeight="1">
      <c r="A414" s="685" t="s">
        <v>5</v>
      </c>
      <c r="B414" s="688" t="s">
        <v>6</v>
      </c>
      <c r="C414" s="692" t="s">
        <v>0</v>
      </c>
      <c r="D414" s="683" t="s">
        <v>31</v>
      </c>
      <c r="E414" s="684"/>
      <c r="F414" s="683" t="s">
        <v>43</v>
      </c>
      <c r="G414" s="684"/>
      <c r="H414" s="683" t="s">
        <v>297</v>
      </c>
      <c r="I414" s="684"/>
      <c r="J414" s="683" t="s">
        <v>27</v>
      </c>
      <c r="K414" s="684"/>
      <c r="L414" s="681" t="s">
        <v>44</v>
      </c>
      <c r="M414" s="682"/>
      <c r="N414" s="681" t="s">
        <v>45</v>
      </c>
      <c r="O414" s="682"/>
      <c r="P414" s="681" t="s">
        <v>28</v>
      </c>
      <c r="Q414" s="682"/>
      <c r="R414" s="683" t="s">
        <v>32</v>
      </c>
      <c r="S414" s="684"/>
      <c r="T414" s="156" t="s">
        <v>1</v>
      </c>
      <c r="U414" s="157" t="s">
        <v>2</v>
      </c>
      <c r="X414" s="25"/>
      <c r="Y414" s="25"/>
      <c r="Z414" s="25"/>
      <c r="AA414" s="25"/>
      <c r="AB414" s="25"/>
      <c r="AC414" s="25"/>
      <c r="AD414" s="25"/>
      <c r="AE414" s="25"/>
    </row>
    <row r="415" spans="1:31">
      <c r="A415" s="686"/>
      <c r="B415" s="689"/>
      <c r="C415" s="693"/>
      <c r="D415" s="1" t="s">
        <v>3</v>
      </c>
      <c r="E415" s="3" t="s">
        <v>4</v>
      </c>
      <c r="F415" s="1" t="s">
        <v>3</v>
      </c>
      <c r="G415" s="3" t="s">
        <v>4</v>
      </c>
      <c r="H415" s="1" t="s">
        <v>3</v>
      </c>
      <c r="I415" s="3" t="s">
        <v>4</v>
      </c>
      <c r="J415" s="1" t="s">
        <v>3</v>
      </c>
      <c r="K415" s="3" t="s">
        <v>4</v>
      </c>
      <c r="L415" s="1" t="s">
        <v>3</v>
      </c>
      <c r="M415" s="3" t="s">
        <v>4</v>
      </c>
      <c r="N415" s="1" t="s">
        <v>3</v>
      </c>
      <c r="O415" s="3" t="s">
        <v>4</v>
      </c>
      <c r="P415" s="1" t="s">
        <v>3</v>
      </c>
      <c r="Q415" s="3" t="s">
        <v>4</v>
      </c>
      <c r="R415" s="1" t="s">
        <v>3</v>
      </c>
      <c r="S415" s="3" t="s">
        <v>4</v>
      </c>
      <c r="T415" s="7"/>
      <c r="U415" s="8"/>
      <c r="X415" s="25"/>
      <c r="Y415" s="25"/>
      <c r="Z415" s="25"/>
      <c r="AA415" s="25"/>
      <c r="AB415" s="25"/>
      <c r="AC415" s="25"/>
      <c r="AD415" s="25"/>
      <c r="AE415" s="25"/>
    </row>
    <row r="416" spans="1:31">
      <c r="A416" s="687"/>
      <c r="B416" s="690"/>
      <c r="C416" s="694"/>
      <c r="D416" s="2" t="str">
        <f>IF(表示変換!$N$5="","",表示変換!$N$5)</f>
        <v>sec</v>
      </c>
      <c r="E416" s="4" t="s">
        <v>7</v>
      </c>
      <c r="F416" s="2" t="str">
        <f>IF(表示変換!$O$5="","",表示変換!$O$5)</f>
        <v>sec</v>
      </c>
      <c r="G416" s="4" t="s">
        <v>7</v>
      </c>
      <c r="H416" s="2" t="str">
        <f>IF(表示変換!$P$5="","",表示変換!$P$5)</f>
        <v>m</v>
      </c>
      <c r="I416" s="4" t="s">
        <v>7</v>
      </c>
      <c r="J416" s="2" t="str">
        <f>IF(表示変換!$Q$5="","",表示変換!$Q$5)</f>
        <v>cm</v>
      </c>
      <c r="K416" s="4" t="s">
        <v>7</v>
      </c>
      <c r="L416" s="2" t="str">
        <f>IF(表示変換!$R$5="","",表示変換!$R$5)</f>
        <v>cm</v>
      </c>
      <c r="M416" s="4" t="s">
        <v>7</v>
      </c>
      <c r="N416" s="2" t="str">
        <f>IF(表示変換!$S$5="","",表示変換!$S$5)</f>
        <v>m</v>
      </c>
      <c r="O416" s="4" t="s">
        <v>7</v>
      </c>
      <c r="P416" s="2" t="str">
        <f>IF(表示変換!$T$5="","",表示変換!$T$5)</f>
        <v>回</v>
      </c>
      <c r="Q416" s="4" t="s">
        <v>7</v>
      </c>
      <c r="R416" s="2" t="str">
        <f>IF(表示変換!$U$5="","",表示変換!$U$5)</f>
        <v>m</v>
      </c>
      <c r="S416" s="4" t="s">
        <v>7</v>
      </c>
      <c r="T416" s="2" t="s">
        <v>8</v>
      </c>
      <c r="U416" s="5" t="s">
        <v>9</v>
      </c>
      <c r="X416" s="26" t="s">
        <v>16</v>
      </c>
      <c r="Y416" s="26" t="s">
        <v>17</v>
      </c>
      <c r="Z416" s="26" t="s">
        <v>276</v>
      </c>
      <c r="AA416" s="26" t="s">
        <v>24</v>
      </c>
      <c r="AB416" s="26" t="s">
        <v>59</v>
      </c>
      <c r="AC416" s="26" t="s">
        <v>51</v>
      </c>
      <c r="AD416" s="26" t="s">
        <v>62</v>
      </c>
      <c r="AE416" s="11" t="s">
        <v>61</v>
      </c>
    </row>
    <row r="417" spans="1:31">
      <c r="A417" s="17" t="str">
        <f>IF(入力!$C$4="","",入力!$C$4)</f>
        <v>2016.01.01</v>
      </c>
      <c r="B417" s="20">
        <f>IF(表示変換!A16="","",表示変換!A16)</f>
        <v>11</v>
      </c>
      <c r="C417" s="18" t="str">
        <f>IF(表示変換!B16="","",表示変換!B16)</f>
        <v/>
      </c>
      <c r="D417" s="21" t="str">
        <f>IF(特定項目一覧_60!G16="","",特定項目一覧_60!G16)</f>
        <v/>
      </c>
      <c r="E417" s="27" t="str">
        <f>IF(特定項目一覧_60!H16="","",特定項目一覧_60!H16)</f>
        <v/>
      </c>
      <c r="F417" s="21" t="str">
        <f>IF(特定項目一覧_60!I16="","",特定項目一覧_60!I16)</f>
        <v/>
      </c>
      <c r="G417" s="22" t="str">
        <f>IF(特定項目一覧_60!J16="","",特定項目一覧_60!J16)</f>
        <v/>
      </c>
      <c r="H417" s="29" t="str">
        <f>IF(特定項目一覧_60!K16="","",特定項目一覧_60!K16)</f>
        <v/>
      </c>
      <c r="I417" s="27" t="str">
        <f>IF(特定項目一覧_60!L16="","",特定項目一覧_60!L16)</f>
        <v/>
      </c>
      <c r="J417" s="20" t="str">
        <f>IF(特定項目一覧_60!M16="","",特定項目一覧_60!M16)</f>
        <v/>
      </c>
      <c r="K417" s="22" t="str">
        <f>IF(特定項目一覧_60!N16="","",特定項目一覧_60!N16)</f>
        <v/>
      </c>
      <c r="L417" s="28" t="str">
        <f>IF(特定項目一覧_60!O16="","",特定項目一覧_60!O16)</f>
        <v/>
      </c>
      <c r="M417" s="27" t="str">
        <f>IF(特定項目一覧_60!P16="","",特定項目一覧_60!P16)</f>
        <v/>
      </c>
      <c r="N417" s="21" t="str">
        <f>IF(特定項目一覧_60!Q16="","",特定項目一覧_60!Q16)</f>
        <v/>
      </c>
      <c r="O417" s="22" t="str">
        <f>IF(特定項目一覧_60!R16="","",特定項目一覧_60!R16)</f>
        <v/>
      </c>
      <c r="P417" s="28" t="str">
        <f>IF(特定項目一覧_60!S16="","",特定項目一覧_60!S16)</f>
        <v/>
      </c>
      <c r="Q417" s="27" t="str">
        <f>IF(特定項目一覧_60!T16="","",特定項目一覧_60!T16)</f>
        <v/>
      </c>
      <c r="R417" s="20" t="str">
        <f>IF(特定項目一覧_60!U16="","",特定項目一覧_60!U16)</f>
        <v/>
      </c>
      <c r="S417" s="22" t="str">
        <f>IF(特定項目一覧_60!V16="","",特定項目一覧_60!V16)</f>
        <v/>
      </c>
      <c r="T417" s="28" t="str">
        <f>IF(特定項目一覧_60!W16="","",特定項目一覧_60!W16)</f>
        <v/>
      </c>
      <c r="U417" s="22" t="str">
        <f>IF(特定項目一覧_60!X16="","",特定項目一覧_60!X16)</f>
        <v/>
      </c>
      <c r="W417" s="19" t="str">
        <f>IF(入力!$C$4="","",入力!$C$4)</f>
        <v>2016.01.01</v>
      </c>
      <c r="X417" s="30" t="str">
        <f>E417</f>
        <v/>
      </c>
      <c r="Y417" s="30" t="str">
        <f>G417</f>
        <v/>
      </c>
      <c r="Z417" s="30" t="str">
        <f>I417</f>
        <v/>
      </c>
      <c r="AA417" s="30" t="str">
        <f>K417</f>
        <v/>
      </c>
      <c r="AB417" s="30" t="str">
        <f>M417</f>
        <v/>
      </c>
      <c r="AC417" s="30" t="str">
        <f>O417</f>
        <v/>
      </c>
      <c r="AD417" s="30" t="str">
        <f>Q417</f>
        <v/>
      </c>
      <c r="AE417" s="30" t="str">
        <f>S417</f>
        <v/>
      </c>
    </row>
    <row r="418" spans="1:31">
      <c r="A418" s="66"/>
      <c r="B418" s="67"/>
      <c r="C418" s="68"/>
      <c r="D418" s="69"/>
      <c r="E418" s="70"/>
      <c r="F418" s="71"/>
      <c r="G418" s="72"/>
      <c r="H418" s="73"/>
      <c r="I418" s="70"/>
      <c r="J418" s="71"/>
      <c r="K418" s="72"/>
      <c r="L418" s="69"/>
      <c r="M418" s="70"/>
      <c r="N418" s="71"/>
      <c r="O418" s="72"/>
      <c r="P418" s="69"/>
      <c r="Q418" s="70"/>
      <c r="R418" s="67"/>
      <c r="S418" s="72"/>
      <c r="T418" s="73"/>
      <c r="U418" s="72"/>
      <c r="W418" s="19"/>
      <c r="X418" s="23"/>
      <c r="Y418" s="23"/>
      <c r="Z418" s="23"/>
      <c r="AA418" s="23"/>
      <c r="AB418" s="23"/>
      <c r="AC418" s="23"/>
      <c r="AD418" s="23"/>
      <c r="AE418" s="23"/>
    </row>
    <row r="419" spans="1:31">
      <c r="A419" s="74"/>
      <c r="B419" s="67"/>
      <c r="C419" s="72"/>
      <c r="D419" s="71"/>
      <c r="E419" s="72"/>
      <c r="F419" s="71"/>
      <c r="G419" s="72"/>
      <c r="H419" s="67"/>
      <c r="I419" s="72"/>
      <c r="J419" s="71"/>
      <c r="K419" s="72"/>
      <c r="L419" s="71"/>
      <c r="M419" s="72"/>
      <c r="N419" s="71"/>
      <c r="O419" s="72"/>
      <c r="P419" s="71"/>
      <c r="Q419" s="72"/>
      <c r="R419" s="67"/>
      <c r="S419" s="72"/>
      <c r="T419" s="67"/>
      <c r="U419" s="72"/>
      <c r="W419" s="19"/>
      <c r="X419" s="23"/>
      <c r="Y419" s="23"/>
      <c r="Z419" s="23"/>
      <c r="AA419" s="23"/>
      <c r="AB419" s="23"/>
      <c r="AC419" s="23"/>
      <c r="AD419" s="23"/>
      <c r="AE419" s="23"/>
    </row>
    <row r="420" spans="1:31">
      <c r="A420" s="74"/>
      <c r="B420" s="75"/>
      <c r="C420" s="76"/>
      <c r="D420" s="71"/>
      <c r="E420" s="70"/>
      <c r="F420" s="71"/>
      <c r="G420" s="72"/>
      <c r="H420" s="73"/>
      <c r="I420" s="70"/>
      <c r="J420" s="71"/>
      <c r="K420" s="72"/>
      <c r="L420" s="69"/>
      <c r="M420" s="70"/>
      <c r="N420" s="71"/>
      <c r="O420" s="72"/>
      <c r="P420" s="69"/>
      <c r="Q420" s="70"/>
      <c r="R420" s="67"/>
      <c r="S420" s="72"/>
      <c r="T420" s="73"/>
      <c r="U420" s="72"/>
      <c r="X420" s="25"/>
      <c r="Y420" s="25"/>
      <c r="Z420" s="25"/>
      <c r="AA420" s="25"/>
      <c r="AB420" s="25"/>
      <c r="AC420" s="25"/>
      <c r="AD420" s="25"/>
      <c r="AE420" s="25"/>
    </row>
    <row r="421" spans="1:31">
      <c r="A421" s="66"/>
      <c r="B421" s="67"/>
      <c r="C421" s="68"/>
      <c r="D421" s="69"/>
      <c r="E421" s="70"/>
      <c r="F421" s="71"/>
      <c r="G421" s="72"/>
      <c r="H421" s="73"/>
      <c r="I421" s="70"/>
      <c r="J421" s="71"/>
      <c r="K421" s="72"/>
      <c r="L421" s="69"/>
      <c r="M421" s="70"/>
      <c r="N421" s="71"/>
      <c r="O421" s="72"/>
      <c r="P421" s="69"/>
      <c r="Q421" s="70"/>
      <c r="R421" s="67"/>
      <c r="S421" s="72"/>
      <c r="T421" s="73"/>
      <c r="U421" s="72"/>
      <c r="X421" s="25"/>
      <c r="Y421" s="25"/>
      <c r="Z421" s="25"/>
      <c r="AA421" s="25"/>
      <c r="AB421" s="25"/>
      <c r="AC421" s="25"/>
      <c r="AD421" s="25"/>
      <c r="AE421" s="25"/>
    </row>
    <row r="422" spans="1:31">
      <c r="A422" s="74"/>
      <c r="B422" s="67"/>
      <c r="C422" s="72"/>
      <c r="D422" s="71"/>
      <c r="E422" s="72"/>
      <c r="F422" s="71"/>
      <c r="G422" s="72"/>
      <c r="H422" s="67"/>
      <c r="I422" s="72"/>
      <c r="J422" s="71"/>
      <c r="K422" s="72"/>
      <c r="L422" s="71"/>
      <c r="M422" s="72"/>
      <c r="N422" s="71"/>
      <c r="O422" s="72"/>
      <c r="P422" s="71"/>
      <c r="Q422" s="72"/>
      <c r="R422" s="67"/>
      <c r="S422" s="72"/>
      <c r="T422" s="67"/>
      <c r="U422" s="72"/>
      <c r="X422" s="25"/>
      <c r="Y422" s="25"/>
      <c r="Z422" s="25"/>
      <c r="AA422" s="25"/>
      <c r="AB422" s="25"/>
      <c r="AC422" s="25"/>
      <c r="AD422" s="25"/>
      <c r="AE422" s="25"/>
    </row>
    <row r="423" spans="1:31">
      <c r="A423" s="66"/>
      <c r="B423" s="67"/>
      <c r="C423" s="68"/>
      <c r="D423" s="69"/>
      <c r="E423" s="70"/>
      <c r="F423" s="71"/>
      <c r="G423" s="72"/>
      <c r="H423" s="73"/>
      <c r="I423" s="70"/>
      <c r="J423" s="71"/>
      <c r="K423" s="72"/>
      <c r="L423" s="69"/>
      <c r="M423" s="70"/>
      <c r="N423" s="71"/>
      <c r="O423" s="72"/>
      <c r="P423" s="69"/>
      <c r="Q423" s="70"/>
      <c r="R423" s="67"/>
      <c r="S423" s="72"/>
      <c r="T423" s="73"/>
      <c r="U423" s="72"/>
      <c r="X423" s="25"/>
      <c r="Y423" s="25"/>
      <c r="Z423" s="25"/>
      <c r="AA423" s="25"/>
      <c r="AB423" s="25"/>
      <c r="AC423" s="25"/>
      <c r="AD423" s="25"/>
      <c r="AE423" s="25"/>
    </row>
    <row r="424" spans="1:31">
      <c r="A424" s="66"/>
      <c r="B424" s="67"/>
      <c r="C424" s="68"/>
      <c r="D424" s="69"/>
      <c r="E424" s="70"/>
      <c r="F424" s="71"/>
      <c r="G424" s="72"/>
      <c r="H424" s="73"/>
      <c r="I424" s="70"/>
      <c r="J424" s="71"/>
      <c r="K424" s="72"/>
      <c r="L424" s="69"/>
      <c r="M424" s="70"/>
      <c r="N424" s="71"/>
      <c r="O424" s="72"/>
      <c r="P424" s="69"/>
      <c r="Q424" s="70"/>
      <c r="R424" s="67"/>
      <c r="S424" s="72"/>
      <c r="T424" s="73"/>
      <c r="U424" s="72"/>
      <c r="X424" s="25"/>
      <c r="Y424" s="25"/>
      <c r="Z424" s="25"/>
      <c r="AA424" s="25"/>
      <c r="AB424" s="25"/>
      <c r="AC424" s="25"/>
      <c r="AD424" s="25"/>
      <c r="AE424" s="25"/>
    </row>
    <row r="425" spans="1:31">
      <c r="A425" s="66"/>
      <c r="B425" s="67"/>
      <c r="C425" s="68"/>
      <c r="D425" s="69"/>
      <c r="E425" s="70"/>
      <c r="F425" s="71"/>
      <c r="G425" s="72"/>
      <c r="H425" s="73"/>
      <c r="I425" s="70"/>
      <c r="J425" s="71"/>
      <c r="K425" s="72"/>
      <c r="L425" s="69"/>
      <c r="M425" s="70"/>
      <c r="N425" s="71"/>
      <c r="O425" s="72"/>
      <c r="P425" s="69"/>
      <c r="Q425" s="70"/>
      <c r="R425" s="67"/>
      <c r="S425" s="72"/>
      <c r="T425" s="73"/>
      <c r="U425" s="72"/>
      <c r="X425" s="25"/>
      <c r="Y425" s="25"/>
      <c r="Z425" s="25"/>
      <c r="AA425" s="25"/>
      <c r="AB425" s="25"/>
      <c r="AC425" s="25"/>
      <c r="AD425" s="25"/>
      <c r="AE425" s="25"/>
    </row>
    <row r="426" spans="1:31">
      <c r="A426" s="66"/>
      <c r="B426" s="67"/>
      <c r="C426" s="68"/>
      <c r="D426" s="69"/>
      <c r="E426" s="70"/>
      <c r="F426" s="71"/>
      <c r="G426" s="72"/>
      <c r="H426" s="73"/>
      <c r="I426" s="70"/>
      <c r="J426" s="71"/>
      <c r="K426" s="72"/>
      <c r="L426" s="69"/>
      <c r="M426" s="70"/>
      <c r="N426" s="71"/>
      <c r="O426" s="72"/>
      <c r="P426" s="69"/>
      <c r="Q426" s="70"/>
      <c r="R426" s="67"/>
      <c r="S426" s="72"/>
      <c r="T426" s="73"/>
      <c r="U426" s="72"/>
      <c r="X426" s="25"/>
      <c r="Y426" s="25"/>
      <c r="Z426" s="25"/>
      <c r="AA426" s="25"/>
      <c r="AB426" s="25"/>
      <c r="AC426" s="25"/>
      <c r="AD426" s="25"/>
      <c r="AE426" s="25"/>
    </row>
    <row r="427" spans="1:31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X427" s="25"/>
      <c r="Y427" s="25"/>
      <c r="Z427" s="25"/>
      <c r="AA427" s="25"/>
      <c r="AB427" s="25"/>
      <c r="AC427" s="25"/>
      <c r="AD427" s="25"/>
      <c r="AE427" s="25"/>
    </row>
    <row r="428" spans="1:31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X428" s="25"/>
      <c r="Y428" s="25"/>
      <c r="Z428" s="25"/>
      <c r="AA428" s="25"/>
      <c r="AB428" s="25"/>
      <c r="AC428" s="25"/>
      <c r="AD428" s="25"/>
      <c r="AE428" s="25"/>
    </row>
    <row r="429" spans="1:31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X429" s="25"/>
      <c r="Y429" s="25"/>
      <c r="Z429" s="25"/>
      <c r="AA429" s="25"/>
      <c r="AB429" s="25"/>
      <c r="AC429" s="25"/>
      <c r="AD429" s="25"/>
      <c r="AE429" s="25"/>
    </row>
    <row r="430" spans="1:31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X430" s="12" t="s">
        <v>21</v>
      </c>
      <c r="Y430" s="12" t="s">
        <v>78</v>
      </c>
      <c r="Z430" s="12" t="s">
        <v>22</v>
      </c>
      <c r="AA430" s="25"/>
      <c r="AB430" s="25"/>
      <c r="AC430" s="25"/>
      <c r="AD430" s="25"/>
      <c r="AE430" s="25"/>
    </row>
    <row r="431" spans="1:31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W431" s="19" t="str">
        <f>IF(入力!$C$4="","",入力!$C$4)</f>
        <v>2016.01.01</v>
      </c>
      <c r="X431" s="24" t="str">
        <f>IF(特定項目一覧_60!AL16="","",特定項目一覧_60!AL16)</f>
        <v/>
      </c>
      <c r="Y431" s="31" t="str">
        <f>IF(特定項目一覧_60!AK16="","",特定項目一覧_60!AK16)</f>
        <v/>
      </c>
      <c r="Z431" s="32" t="str">
        <f>IF(特定項目一覧_60!AM16="","",特定項目一覧_60!AM16)</f>
        <v/>
      </c>
      <c r="AA431" s="25"/>
      <c r="AB431" s="25"/>
      <c r="AC431" s="25"/>
      <c r="AD431" s="25"/>
      <c r="AE431" s="25"/>
    </row>
    <row r="432" spans="1:31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W432" s="19"/>
      <c r="X432" s="24"/>
      <c r="Y432" s="24"/>
      <c r="Z432" s="24"/>
      <c r="AA432" s="25"/>
      <c r="AB432" s="25"/>
      <c r="AC432" s="25"/>
      <c r="AD432" s="25"/>
      <c r="AE432" s="25"/>
    </row>
    <row r="433" spans="1:31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W433" s="19"/>
      <c r="X433" s="34"/>
      <c r="Y433" s="34"/>
      <c r="Z433" s="35"/>
      <c r="AA433" s="25"/>
      <c r="AB433" s="25"/>
      <c r="AC433" s="25"/>
      <c r="AD433" s="25"/>
      <c r="AE433" s="25"/>
    </row>
    <row r="434" spans="1:31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X434" s="25"/>
      <c r="Y434" s="25"/>
      <c r="Z434" s="25"/>
      <c r="AA434" s="25"/>
      <c r="AB434" s="25"/>
      <c r="AC434" s="25"/>
      <c r="AD434" s="25"/>
      <c r="AE434" s="25"/>
    </row>
    <row r="435" spans="1:31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X435" s="25"/>
      <c r="Y435" s="25"/>
      <c r="Z435" s="25"/>
      <c r="AA435" s="25"/>
      <c r="AB435" s="25"/>
      <c r="AC435" s="25"/>
      <c r="AD435" s="25"/>
      <c r="AE435" s="25"/>
    </row>
    <row r="436" spans="1:31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X436" s="25"/>
      <c r="Y436" s="25"/>
      <c r="Z436" s="25"/>
      <c r="AA436" s="25"/>
      <c r="AB436" s="25"/>
      <c r="AC436" s="25"/>
      <c r="AD436" s="25"/>
      <c r="AE436" s="25"/>
    </row>
    <row r="437" spans="1:31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X437" s="25"/>
      <c r="Y437" s="25"/>
      <c r="Z437" s="25"/>
      <c r="AA437" s="25"/>
      <c r="AB437" s="25"/>
      <c r="AC437" s="25"/>
      <c r="AD437" s="25"/>
      <c r="AE437" s="25"/>
    </row>
    <row r="438" spans="1:31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X438" s="25"/>
      <c r="Y438" s="25"/>
      <c r="Z438" s="25"/>
      <c r="AA438" s="25"/>
      <c r="AB438" s="25"/>
      <c r="AC438" s="25"/>
      <c r="AD438" s="25"/>
      <c r="AE438" s="25"/>
    </row>
    <row r="439" spans="1:31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X439" s="25"/>
      <c r="Y439" s="25"/>
      <c r="Z439" s="25"/>
      <c r="AA439" s="25"/>
      <c r="AB439" s="25"/>
      <c r="AC439" s="25"/>
      <c r="AD439" s="25"/>
      <c r="AE439" s="25"/>
    </row>
    <row r="440" spans="1:31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X440" s="25"/>
      <c r="Y440" s="25"/>
      <c r="Z440" s="25"/>
      <c r="AA440" s="25"/>
      <c r="AB440" s="25"/>
      <c r="AC440" s="25"/>
      <c r="AD440" s="25"/>
      <c r="AE440" s="25"/>
    </row>
    <row r="441" spans="1:31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X441" s="25"/>
      <c r="Y441" s="25"/>
      <c r="Z441" s="25"/>
      <c r="AA441" s="25"/>
      <c r="AB441" s="25"/>
      <c r="AC441" s="25"/>
      <c r="AD441" s="25"/>
      <c r="AE441" s="25"/>
    </row>
    <row r="442" spans="1:31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X442" s="25"/>
      <c r="Y442" s="25"/>
      <c r="Z442" s="25"/>
      <c r="AA442" s="25"/>
      <c r="AB442" s="25"/>
      <c r="AC442" s="25"/>
      <c r="AD442" s="25"/>
      <c r="AE442" s="25"/>
    </row>
    <row r="443" spans="1:31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X443" s="25"/>
      <c r="Y443" s="25"/>
      <c r="Z443" s="25"/>
      <c r="AA443" s="25"/>
      <c r="AB443" s="25"/>
      <c r="AC443" s="25"/>
      <c r="AD443" s="25"/>
      <c r="AE443" s="25"/>
    </row>
    <row r="444" spans="1:31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X444" s="459" t="s">
        <v>270</v>
      </c>
      <c r="Y444" s="25"/>
      <c r="Z444" s="25"/>
      <c r="AA444" s="25"/>
      <c r="AB444" s="25"/>
      <c r="AC444" s="25"/>
      <c r="AD444" s="25"/>
      <c r="AE444" s="25"/>
    </row>
    <row r="445" spans="1:31">
      <c r="X445" s="458" t="str">
        <f>IF(全体項目一覧_60!AN104="","",全体項目一覧_60!AN104)</f>
        <v/>
      </c>
      <c r="Y445" s="25"/>
      <c r="Z445" s="25"/>
      <c r="AA445" s="25"/>
      <c r="AB445" s="25"/>
      <c r="AC445" s="25"/>
      <c r="AD445" s="25"/>
      <c r="AE445" s="25"/>
    </row>
    <row r="446" spans="1:31">
      <c r="X446" s="25"/>
      <c r="Y446" s="25"/>
      <c r="Z446" s="25"/>
      <c r="AA446" s="25"/>
      <c r="AB446" s="25"/>
      <c r="AC446" s="25"/>
      <c r="AD446" s="25"/>
      <c r="AE446" s="25"/>
    </row>
    <row r="447" spans="1:31">
      <c r="X447" s="25"/>
      <c r="Y447" s="25"/>
      <c r="Z447" s="25"/>
      <c r="AA447" s="25"/>
      <c r="AB447" s="25"/>
      <c r="AC447" s="25"/>
      <c r="AD447" s="25"/>
      <c r="AE447" s="25"/>
    </row>
    <row r="448" spans="1:31">
      <c r="A448" s="675"/>
      <c r="B448" s="676"/>
      <c r="C448" s="676"/>
      <c r="D448" s="676"/>
      <c r="E448" s="676"/>
      <c r="F448" s="676"/>
      <c r="G448" s="676"/>
      <c r="H448" s="676"/>
      <c r="I448" s="676"/>
      <c r="J448" s="676"/>
      <c r="K448" s="677"/>
      <c r="L448" s="12" t="s">
        <v>18</v>
      </c>
      <c r="M448" s="669" t="s">
        <v>29</v>
      </c>
      <c r="N448" s="669"/>
      <c r="O448" s="669"/>
      <c r="P448" s="669"/>
      <c r="Q448" s="669"/>
      <c r="R448" s="669"/>
      <c r="S448" s="669"/>
      <c r="T448" s="670" t="s">
        <v>269</v>
      </c>
      <c r="U448" s="670"/>
      <c r="X448" s="12"/>
      <c r="Y448" s="150"/>
      <c r="Z448" s="150"/>
      <c r="AA448" s="150"/>
      <c r="AB448" s="150"/>
      <c r="AC448" s="150"/>
      <c r="AD448" s="150"/>
      <c r="AE448" s="150"/>
    </row>
    <row r="449" spans="1:31">
      <c r="A449" s="678"/>
      <c r="B449" s="679"/>
      <c r="C449" s="679"/>
      <c r="D449" s="679"/>
      <c r="E449" s="679"/>
      <c r="F449" s="679"/>
      <c r="G449" s="679"/>
      <c r="H449" s="679"/>
      <c r="I449" s="679"/>
      <c r="J449" s="679"/>
      <c r="K449" s="680"/>
      <c r="L449" s="12" t="s">
        <v>18</v>
      </c>
      <c r="M449" s="665" t="s">
        <v>30</v>
      </c>
      <c r="N449" s="665"/>
      <c r="O449" s="665"/>
      <c r="P449" s="665"/>
      <c r="Q449" s="665"/>
      <c r="R449" s="665"/>
      <c r="S449" s="665"/>
      <c r="T449" s="666" t="str">
        <f>X445</f>
        <v/>
      </c>
      <c r="U449" s="667"/>
      <c r="X449" s="12"/>
      <c r="Y449" s="151"/>
      <c r="Z449" s="151"/>
      <c r="AA449" s="151"/>
      <c r="AB449" s="151"/>
      <c r="AC449" s="151"/>
      <c r="AD449" s="151"/>
      <c r="AE449" s="151"/>
    </row>
    <row r="450" spans="1:31" ht="14.25">
      <c r="A450" s="691" t="str">
        <f>$A$40</f>
        <v>フォーマット作成者　：　Komuro Consulting Group　小室匡史</v>
      </c>
      <c r="B450" s="691"/>
      <c r="C450" s="691"/>
      <c r="D450" s="691"/>
      <c r="E450" s="691"/>
      <c r="F450" s="691"/>
      <c r="G450" s="691"/>
      <c r="H450" s="691"/>
      <c r="I450" s="691"/>
      <c r="J450" s="691"/>
      <c r="K450" s="691"/>
      <c r="L450" s="414" t="s">
        <v>18</v>
      </c>
      <c r="M450" s="668" t="s">
        <v>90</v>
      </c>
      <c r="N450" s="668"/>
      <c r="O450" s="668"/>
      <c r="P450" s="668"/>
      <c r="Q450" s="668"/>
      <c r="R450" s="668"/>
      <c r="S450" s="668"/>
      <c r="T450" s="667"/>
      <c r="U450" s="667"/>
      <c r="X450" s="12"/>
      <c r="Y450" s="152"/>
      <c r="Z450" s="152"/>
      <c r="AA450" s="152"/>
      <c r="AB450" s="152"/>
      <c r="AC450" s="152"/>
      <c r="AD450" s="152"/>
      <c r="AE450" s="152"/>
    </row>
    <row r="452" spans="1:31" ht="30" customHeight="1">
      <c r="A452" s="671" t="str">
        <f>$A$1</f>
        <v>●●チームバレーボール体力指数　レーダーチャート</v>
      </c>
      <c r="B452" s="671"/>
      <c r="C452" s="671"/>
      <c r="D452" s="671"/>
      <c r="E452" s="671"/>
      <c r="F452" s="671"/>
      <c r="G452" s="671"/>
      <c r="H452" s="671"/>
      <c r="I452" s="671"/>
      <c r="J452" s="671"/>
      <c r="K452" s="671"/>
      <c r="L452" s="671"/>
      <c r="M452" s="671"/>
      <c r="N452" s="671"/>
      <c r="O452" s="671"/>
      <c r="P452" s="671"/>
      <c r="Q452" s="671"/>
      <c r="R452" s="671"/>
      <c r="S452" s="671"/>
      <c r="T452" s="671"/>
      <c r="U452" s="671"/>
      <c r="X452" s="25"/>
      <c r="Y452" s="25"/>
      <c r="Z452" s="25"/>
      <c r="AA452" s="25"/>
      <c r="AB452" s="25"/>
      <c r="AC452" s="25"/>
      <c r="AD452" s="25"/>
      <c r="AE452" s="25"/>
    </row>
    <row r="453" spans="1:31" ht="22.5" customHeight="1">
      <c r="A453" s="369" t="s">
        <v>10</v>
      </c>
      <c r="B453" s="672" t="str">
        <f>IF(表示変換!B17="","",表示変換!B17)</f>
        <v/>
      </c>
      <c r="C453" s="672"/>
      <c r="D453" s="9"/>
      <c r="E453" s="369" t="s">
        <v>11</v>
      </c>
      <c r="F453" s="673" t="str">
        <f>IF(表示変換!I17="","",表示変換!I17)</f>
        <v/>
      </c>
      <c r="G453" s="673"/>
      <c r="H453" s="370" t="s">
        <v>12</v>
      </c>
      <c r="I453" s="14"/>
      <c r="J453" s="370" t="s">
        <v>13</v>
      </c>
      <c r="K453" s="673" t="str">
        <f>IF(表示変換!J17="","",表示変換!J17)</f>
        <v/>
      </c>
      <c r="L453" s="673"/>
      <c r="M453" s="369"/>
      <c r="N453" s="6"/>
      <c r="O453" s="672" t="s">
        <v>15</v>
      </c>
      <c r="P453" s="672"/>
      <c r="Q453" s="672" t="str">
        <f>IF(表示変換!H17="","",表示変換!H17)</f>
        <v/>
      </c>
      <c r="R453" s="672"/>
      <c r="S453" s="674" t="str">
        <f>IF(入力!$C$4="","",入力!$C$4)</f>
        <v>2016.01.01</v>
      </c>
      <c r="T453" s="674"/>
      <c r="U453" s="9" t="s">
        <v>84</v>
      </c>
      <c r="X453" s="25"/>
      <c r="Y453" s="25"/>
      <c r="Z453" s="25"/>
      <c r="AA453" s="25"/>
      <c r="AB453" s="25"/>
      <c r="AC453" s="25"/>
      <c r="AD453" s="25"/>
      <c r="AE453" s="25"/>
    </row>
    <row r="454" spans="1:31" ht="12" customHeight="1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X454" s="25"/>
      <c r="Y454" s="25"/>
      <c r="Z454" s="25"/>
      <c r="AA454" s="25"/>
      <c r="AB454" s="25"/>
      <c r="AC454" s="25"/>
      <c r="AD454" s="25"/>
      <c r="AE454" s="25"/>
    </row>
    <row r="455" spans="1:31" ht="22.5" customHeight="1">
      <c r="A455" s="685" t="s">
        <v>5</v>
      </c>
      <c r="B455" s="688" t="s">
        <v>6</v>
      </c>
      <c r="C455" s="692" t="s">
        <v>0</v>
      </c>
      <c r="D455" s="683" t="s">
        <v>31</v>
      </c>
      <c r="E455" s="684"/>
      <c r="F455" s="683" t="s">
        <v>43</v>
      </c>
      <c r="G455" s="684"/>
      <c r="H455" s="683" t="s">
        <v>297</v>
      </c>
      <c r="I455" s="684"/>
      <c r="J455" s="683" t="s">
        <v>27</v>
      </c>
      <c r="K455" s="684"/>
      <c r="L455" s="681" t="s">
        <v>44</v>
      </c>
      <c r="M455" s="682"/>
      <c r="N455" s="681" t="s">
        <v>45</v>
      </c>
      <c r="O455" s="682"/>
      <c r="P455" s="681" t="s">
        <v>28</v>
      </c>
      <c r="Q455" s="682"/>
      <c r="R455" s="683" t="s">
        <v>32</v>
      </c>
      <c r="S455" s="684"/>
      <c r="T455" s="156" t="s">
        <v>1</v>
      </c>
      <c r="U455" s="157" t="s">
        <v>2</v>
      </c>
      <c r="X455" s="25"/>
      <c r="Y455" s="25"/>
      <c r="Z455" s="25"/>
      <c r="AA455" s="25"/>
      <c r="AB455" s="25"/>
      <c r="AC455" s="25"/>
      <c r="AD455" s="25"/>
      <c r="AE455" s="25"/>
    </row>
    <row r="456" spans="1:31">
      <c r="A456" s="686"/>
      <c r="B456" s="689"/>
      <c r="C456" s="693"/>
      <c r="D456" s="1" t="s">
        <v>3</v>
      </c>
      <c r="E456" s="3" t="s">
        <v>4</v>
      </c>
      <c r="F456" s="1" t="s">
        <v>3</v>
      </c>
      <c r="G456" s="3" t="s">
        <v>4</v>
      </c>
      <c r="H456" s="1" t="s">
        <v>3</v>
      </c>
      <c r="I456" s="3" t="s">
        <v>4</v>
      </c>
      <c r="J456" s="1" t="s">
        <v>3</v>
      </c>
      <c r="K456" s="3" t="s">
        <v>4</v>
      </c>
      <c r="L456" s="1" t="s">
        <v>3</v>
      </c>
      <c r="M456" s="3" t="s">
        <v>4</v>
      </c>
      <c r="N456" s="1" t="s">
        <v>3</v>
      </c>
      <c r="O456" s="3" t="s">
        <v>4</v>
      </c>
      <c r="P456" s="1" t="s">
        <v>3</v>
      </c>
      <c r="Q456" s="3" t="s">
        <v>4</v>
      </c>
      <c r="R456" s="1" t="s">
        <v>3</v>
      </c>
      <c r="S456" s="3" t="s">
        <v>4</v>
      </c>
      <c r="T456" s="7"/>
      <c r="U456" s="8"/>
      <c r="X456" s="25"/>
      <c r="Y456" s="25"/>
      <c r="Z456" s="25"/>
      <c r="AA456" s="25"/>
      <c r="AB456" s="25"/>
      <c r="AC456" s="25"/>
      <c r="AD456" s="25"/>
      <c r="AE456" s="25"/>
    </row>
    <row r="457" spans="1:31">
      <c r="A457" s="687"/>
      <c r="B457" s="690"/>
      <c r="C457" s="694"/>
      <c r="D457" s="2" t="str">
        <f>IF(表示変換!$N$5="","",表示変換!$N$5)</f>
        <v>sec</v>
      </c>
      <c r="E457" s="4" t="s">
        <v>7</v>
      </c>
      <c r="F457" s="2" t="str">
        <f>IF(表示変換!$O$5="","",表示変換!$O$5)</f>
        <v>sec</v>
      </c>
      <c r="G457" s="4" t="s">
        <v>7</v>
      </c>
      <c r="H457" s="2" t="str">
        <f>IF(表示変換!$P$5="","",表示変換!$P$5)</f>
        <v>m</v>
      </c>
      <c r="I457" s="4" t="s">
        <v>7</v>
      </c>
      <c r="J457" s="2" t="str">
        <f>IF(表示変換!$Q$5="","",表示変換!$Q$5)</f>
        <v>cm</v>
      </c>
      <c r="K457" s="4" t="s">
        <v>7</v>
      </c>
      <c r="L457" s="2" t="str">
        <f>IF(表示変換!$R$5="","",表示変換!$R$5)</f>
        <v>cm</v>
      </c>
      <c r="M457" s="4" t="s">
        <v>7</v>
      </c>
      <c r="N457" s="2" t="str">
        <f>IF(表示変換!$S$5="","",表示変換!$S$5)</f>
        <v>m</v>
      </c>
      <c r="O457" s="4" t="s">
        <v>7</v>
      </c>
      <c r="P457" s="2" t="str">
        <f>IF(表示変換!$T$5="","",表示変換!$T$5)</f>
        <v>回</v>
      </c>
      <c r="Q457" s="4" t="s">
        <v>7</v>
      </c>
      <c r="R457" s="2" t="str">
        <f>IF(表示変換!$U$5="","",表示変換!$U$5)</f>
        <v>m</v>
      </c>
      <c r="S457" s="4" t="s">
        <v>7</v>
      </c>
      <c r="T457" s="2" t="s">
        <v>8</v>
      </c>
      <c r="U457" s="5" t="s">
        <v>9</v>
      </c>
      <c r="X457" s="26" t="s">
        <v>16</v>
      </c>
      <c r="Y457" s="26" t="s">
        <v>17</v>
      </c>
      <c r="Z457" s="26" t="s">
        <v>276</v>
      </c>
      <c r="AA457" s="26" t="s">
        <v>24</v>
      </c>
      <c r="AB457" s="26" t="s">
        <v>59</v>
      </c>
      <c r="AC457" s="26" t="s">
        <v>51</v>
      </c>
      <c r="AD457" s="26" t="s">
        <v>62</v>
      </c>
      <c r="AE457" s="11" t="s">
        <v>61</v>
      </c>
    </row>
    <row r="458" spans="1:31">
      <c r="A458" s="17" t="str">
        <f>IF(入力!$C$4="","",入力!$C$4)</f>
        <v>2016.01.01</v>
      </c>
      <c r="B458" s="20">
        <f>IF(表示変換!A17="","",表示変換!A17)</f>
        <v>12</v>
      </c>
      <c r="C458" s="18" t="str">
        <f>IF(表示変換!B17="","",表示変換!B17)</f>
        <v/>
      </c>
      <c r="D458" s="21" t="str">
        <f>IF(特定項目一覧_60!G17="","",特定項目一覧_60!G17)</f>
        <v/>
      </c>
      <c r="E458" s="27" t="str">
        <f>IF(特定項目一覧_60!H17="","",特定項目一覧_60!H17)</f>
        <v/>
      </c>
      <c r="F458" s="21" t="str">
        <f>IF(特定項目一覧_60!I17="","",特定項目一覧_60!I17)</f>
        <v/>
      </c>
      <c r="G458" s="22" t="str">
        <f>IF(特定項目一覧_60!J17="","",特定項目一覧_60!J17)</f>
        <v/>
      </c>
      <c r="H458" s="29" t="str">
        <f>IF(特定項目一覧_60!K17="","",特定項目一覧_60!K17)</f>
        <v/>
      </c>
      <c r="I458" s="27" t="str">
        <f>IF(特定項目一覧_60!L17="","",特定項目一覧_60!L17)</f>
        <v/>
      </c>
      <c r="J458" s="20" t="str">
        <f>IF(特定項目一覧_60!M17="","",特定項目一覧_60!M17)</f>
        <v/>
      </c>
      <c r="K458" s="22" t="str">
        <f>IF(特定項目一覧_60!N17="","",特定項目一覧_60!N17)</f>
        <v/>
      </c>
      <c r="L458" s="28" t="str">
        <f>IF(特定項目一覧_60!O17="","",特定項目一覧_60!O17)</f>
        <v/>
      </c>
      <c r="M458" s="27" t="str">
        <f>IF(特定項目一覧_60!P17="","",特定項目一覧_60!P17)</f>
        <v/>
      </c>
      <c r="N458" s="21" t="str">
        <f>IF(特定項目一覧_60!Q17="","",特定項目一覧_60!Q17)</f>
        <v/>
      </c>
      <c r="O458" s="22" t="str">
        <f>IF(特定項目一覧_60!R17="","",特定項目一覧_60!R17)</f>
        <v/>
      </c>
      <c r="P458" s="28" t="str">
        <f>IF(特定項目一覧_60!S17="","",特定項目一覧_60!S17)</f>
        <v/>
      </c>
      <c r="Q458" s="27" t="str">
        <f>IF(特定項目一覧_60!T17="","",特定項目一覧_60!T17)</f>
        <v/>
      </c>
      <c r="R458" s="20" t="str">
        <f>IF(特定項目一覧_60!U17="","",特定項目一覧_60!U17)</f>
        <v/>
      </c>
      <c r="S458" s="22" t="str">
        <f>IF(特定項目一覧_60!V17="","",特定項目一覧_60!V17)</f>
        <v/>
      </c>
      <c r="T458" s="28" t="str">
        <f>IF(特定項目一覧_60!W17="","",特定項目一覧_60!W17)</f>
        <v/>
      </c>
      <c r="U458" s="22" t="str">
        <f>IF(特定項目一覧_60!X17="","",特定項目一覧_60!X17)</f>
        <v/>
      </c>
      <c r="W458" s="19" t="str">
        <f>IF(入力!$C$4="","",入力!$C$4)</f>
        <v>2016.01.01</v>
      </c>
      <c r="X458" s="30" t="str">
        <f>E458</f>
        <v/>
      </c>
      <c r="Y458" s="30" t="str">
        <f>G458</f>
        <v/>
      </c>
      <c r="Z458" s="30" t="str">
        <f>I458</f>
        <v/>
      </c>
      <c r="AA458" s="30" t="str">
        <f>K458</f>
        <v/>
      </c>
      <c r="AB458" s="30" t="str">
        <f>M458</f>
        <v/>
      </c>
      <c r="AC458" s="30" t="str">
        <f>O458</f>
        <v/>
      </c>
      <c r="AD458" s="30" t="str">
        <f>Q458</f>
        <v/>
      </c>
      <c r="AE458" s="30" t="str">
        <f>S458</f>
        <v/>
      </c>
    </row>
    <row r="459" spans="1:31">
      <c r="A459" s="66"/>
      <c r="B459" s="67"/>
      <c r="C459" s="68"/>
      <c r="D459" s="69"/>
      <c r="E459" s="70"/>
      <c r="F459" s="71"/>
      <c r="G459" s="72"/>
      <c r="H459" s="73"/>
      <c r="I459" s="70"/>
      <c r="J459" s="71"/>
      <c r="K459" s="72"/>
      <c r="L459" s="69"/>
      <c r="M459" s="70"/>
      <c r="N459" s="71"/>
      <c r="O459" s="72"/>
      <c r="P459" s="69"/>
      <c r="Q459" s="70"/>
      <c r="R459" s="67"/>
      <c r="S459" s="72"/>
      <c r="T459" s="73"/>
      <c r="U459" s="72"/>
      <c r="W459" s="19"/>
      <c r="X459" s="23"/>
      <c r="Y459" s="23"/>
      <c r="Z459" s="23"/>
      <c r="AA459" s="23"/>
      <c r="AB459" s="23"/>
      <c r="AC459" s="23"/>
      <c r="AD459" s="23"/>
      <c r="AE459" s="23"/>
    </row>
    <row r="460" spans="1:31">
      <c r="A460" s="74"/>
      <c r="B460" s="67"/>
      <c r="C460" s="72"/>
      <c r="D460" s="71"/>
      <c r="E460" s="72"/>
      <c r="F460" s="71"/>
      <c r="G460" s="72"/>
      <c r="H460" s="67"/>
      <c r="I460" s="72"/>
      <c r="J460" s="71"/>
      <c r="K460" s="72"/>
      <c r="L460" s="71"/>
      <c r="M460" s="72"/>
      <c r="N460" s="71"/>
      <c r="O460" s="72"/>
      <c r="P460" s="71"/>
      <c r="Q460" s="72"/>
      <c r="R460" s="67"/>
      <c r="S460" s="72"/>
      <c r="T460" s="67"/>
      <c r="U460" s="72"/>
      <c r="W460" s="19"/>
      <c r="X460" s="23"/>
      <c r="Y460" s="23"/>
      <c r="Z460" s="23"/>
      <c r="AA460" s="23"/>
      <c r="AB460" s="23"/>
      <c r="AC460" s="23"/>
      <c r="AD460" s="23"/>
      <c r="AE460" s="23"/>
    </row>
    <row r="461" spans="1:31">
      <c r="A461" s="74"/>
      <c r="B461" s="75"/>
      <c r="C461" s="76"/>
      <c r="D461" s="71"/>
      <c r="E461" s="70"/>
      <c r="F461" s="71"/>
      <c r="G461" s="72"/>
      <c r="H461" s="73"/>
      <c r="I461" s="70"/>
      <c r="J461" s="71"/>
      <c r="K461" s="72"/>
      <c r="L461" s="69"/>
      <c r="M461" s="70"/>
      <c r="N461" s="71"/>
      <c r="O461" s="72"/>
      <c r="P461" s="69"/>
      <c r="Q461" s="70"/>
      <c r="R461" s="67"/>
      <c r="S461" s="72"/>
      <c r="T461" s="73"/>
      <c r="U461" s="72"/>
      <c r="X461" s="25"/>
      <c r="Y461" s="25"/>
      <c r="Z461" s="25"/>
      <c r="AA461" s="25"/>
      <c r="AB461" s="25"/>
      <c r="AC461" s="25"/>
      <c r="AD461" s="25"/>
      <c r="AE461" s="25"/>
    </row>
    <row r="462" spans="1:31">
      <c r="A462" s="66"/>
      <c r="B462" s="67"/>
      <c r="C462" s="68"/>
      <c r="D462" s="69"/>
      <c r="E462" s="70"/>
      <c r="F462" s="71"/>
      <c r="G462" s="72"/>
      <c r="H462" s="73"/>
      <c r="I462" s="70"/>
      <c r="J462" s="71"/>
      <c r="K462" s="72"/>
      <c r="L462" s="69"/>
      <c r="M462" s="70"/>
      <c r="N462" s="71"/>
      <c r="O462" s="72"/>
      <c r="P462" s="69"/>
      <c r="Q462" s="70"/>
      <c r="R462" s="67"/>
      <c r="S462" s="72"/>
      <c r="T462" s="73"/>
      <c r="U462" s="72"/>
      <c r="X462" s="25"/>
      <c r="Y462" s="25"/>
      <c r="Z462" s="25"/>
      <c r="AA462" s="25"/>
      <c r="AB462" s="25"/>
      <c r="AC462" s="25"/>
      <c r="AD462" s="25"/>
      <c r="AE462" s="25"/>
    </row>
    <row r="463" spans="1:31">
      <c r="A463" s="74"/>
      <c r="B463" s="67"/>
      <c r="C463" s="72"/>
      <c r="D463" s="71"/>
      <c r="E463" s="72"/>
      <c r="F463" s="71"/>
      <c r="G463" s="72"/>
      <c r="H463" s="67"/>
      <c r="I463" s="72"/>
      <c r="J463" s="71"/>
      <c r="K463" s="72"/>
      <c r="L463" s="71"/>
      <c r="M463" s="72"/>
      <c r="N463" s="71"/>
      <c r="O463" s="72"/>
      <c r="P463" s="71"/>
      <c r="Q463" s="72"/>
      <c r="R463" s="67"/>
      <c r="S463" s="72"/>
      <c r="T463" s="67"/>
      <c r="U463" s="72"/>
      <c r="X463" s="25"/>
      <c r="Y463" s="25"/>
      <c r="Z463" s="25"/>
      <c r="AA463" s="25"/>
      <c r="AB463" s="25"/>
      <c r="AC463" s="25"/>
      <c r="AD463" s="25"/>
      <c r="AE463" s="25"/>
    </row>
    <row r="464" spans="1:31">
      <c r="A464" s="66"/>
      <c r="B464" s="67"/>
      <c r="C464" s="68"/>
      <c r="D464" s="69"/>
      <c r="E464" s="70"/>
      <c r="F464" s="71"/>
      <c r="G464" s="72"/>
      <c r="H464" s="73"/>
      <c r="I464" s="70"/>
      <c r="J464" s="71"/>
      <c r="K464" s="72"/>
      <c r="L464" s="69"/>
      <c r="M464" s="70"/>
      <c r="N464" s="71"/>
      <c r="O464" s="72"/>
      <c r="P464" s="69"/>
      <c r="Q464" s="70"/>
      <c r="R464" s="67"/>
      <c r="S464" s="72"/>
      <c r="T464" s="73"/>
      <c r="U464" s="72"/>
      <c r="X464" s="25"/>
      <c r="Y464" s="25"/>
      <c r="Z464" s="25"/>
      <c r="AA464" s="25"/>
      <c r="AB464" s="25"/>
      <c r="AC464" s="25"/>
      <c r="AD464" s="25"/>
      <c r="AE464" s="25"/>
    </row>
    <row r="465" spans="1:31">
      <c r="A465" s="66"/>
      <c r="B465" s="67"/>
      <c r="C465" s="68"/>
      <c r="D465" s="69"/>
      <c r="E465" s="70"/>
      <c r="F465" s="71"/>
      <c r="G465" s="72"/>
      <c r="H465" s="73"/>
      <c r="I465" s="70"/>
      <c r="J465" s="71"/>
      <c r="K465" s="72"/>
      <c r="L465" s="69"/>
      <c r="M465" s="70"/>
      <c r="N465" s="71"/>
      <c r="O465" s="72"/>
      <c r="P465" s="69"/>
      <c r="Q465" s="70"/>
      <c r="R465" s="67"/>
      <c r="S465" s="72"/>
      <c r="T465" s="73"/>
      <c r="U465" s="72"/>
      <c r="X465" s="25"/>
      <c r="Y465" s="25"/>
      <c r="Z465" s="25"/>
      <c r="AA465" s="25"/>
      <c r="AB465" s="25"/>
      <c r="AC465" s="25"/>
      <c r="AD465" s="25"/>
      <c r="AE465" s="25"/>
    </row>
    <row r="466" spans="1:31">
      <c r="A466" s="66"/>
      <c r="B466" s="67"/>
      <c r="C466" s="68"/>
      <c r="D466" s="69"/>
      <c r="E466" s="70"/>
      <c r="F466" s="71"/>
      <c r="G466" s="72"/>
      <c r="H466" s="73"/>
      <c r="I466" s="70"/>
      <c r="J466" s="71"/>
      <c r="K466" s="72"/>
      <c r="L466" s="69"/>
      <c r="M466" s="70"/>
      <c r="N466" s="71"/>
      <c r="O466" s="72"/>
      <c r="P466" s="69"/>
      <c r="Q466" s="70"/>
      <c r="R466" s="67"/>
      <c r="S466" s="72"/>
      <c r="T466" s="73"/>
      <c r="U466" s="72"/>
      <c r="X466" s="25"/>
      <c r="Y466" s="25"/>
      <c r="Z466" s="25"/>
      <c r="AA466" s="25"/>
      <c r="AB466" s="25"/>
      <c r="AC466" s="25"/>
      <c r="AD466" s="25"/>
      <c r="AE466" s="25"/>
    </row>
    <row r="467" spans="1:31">
      <c r="A467" s="66"/>
      <c r="B467" s="67"/>
      <c r="C467" s="68"/>
      <c r="D467" s="69"/>
      <c r="E467" s="70"/>
      <c r="F467" s="71"/>
      <c r="G467" s="72"/>
      <c r="H467" s="73"/>
      <c r="I467" s="70"/>
      <c r="J467" s="71"/>
      <c r="K467" s="72"/>
      <c r="L467" s="69"/>
      <c r="M467" s="70"/>
      <c r="N467" s="71"/>
      <c r="O467" s="72"/>
      <c r="P467" s="69"/>
      <c r="Q467" s="70"/>
      <c r="R467" s="67"/>
      <c r="S467" s="72"/>
      <c r="T467" s="73"/>
      <c r="U467" s="72"/>
      <c r="X467" s="25"/>
      <c r="Y467" s="25"/>
      <c r="Z467" s="25"/>
      <c r="AA467" s="25"/>
      <c r="AB467" s="25"/>
      <c r="AC467" s="25"/>
      <c r="AD467" s="25"/>
      <c r="AE467" s="25"/>
    </row>
    <row r="468" spans="1:31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X468" s="25"/>
      <c r="Y468" s="25"/>
      <c r="Z468" s="25"/>
      <c r="AA468" s="25"/>
      <c r="AB468" s="25"/>
      <c r="AC468" s="25"/>
      <c r="AD468" s="25"/>
      <c r="AE468" s="25"/>
    </row>
    <row r="469" spans="1:31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X469" s="25"/>
      <c r="Y469" s="25"/>
      <c r="Z469" s="25"/>
      <c r="AA469" s="25"/>
      <c r="AB469" s="25"/>
      <c r="AC469" s="25"/>
      <c r="AD469" s="25"/>
      <c r="AE469" s="25"/>
    </row>
    <row r="470" spans="1:31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X470" s="25"/>
      <c r="Y470" s="25"/>
      <c r="Z470" s="25"/>
      <c r="AA470" s="25"/>
      <c r="AB470" s="25"/>
      <c r="AC470" s="25"/>
      <c r="AD470" s="25"/>
      <c r="AE470" s="25"/>
    </row>
    <row r="471" spans="1:31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X471" s="12" t="s">
        <v>21</v>
      </c>
      <c r="Y471" s="12" t="s">
        <v>78</v>
      </c>
      <c r="Z471" s="12" t="s">
        <v>22</v>
      </c>
      <c r="AA471" s="25"/>
      <c r="AB471" s="25"/>
      <c r="AC471" s="25"/>
      <c r="AD471" s="25"/>
      <c r="AE471" s="25"/>
    </row>
    <row r="472" spans="1:31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W472" s="19" t="str">
        <f>IF(入力!$C$4="","",入力!$C$4)</f>
        <v>2016.01.01</v>
      </c>
      <c r="X472" s="24" t="str">
        <f>IF(特定項目一覧_60!AL17="","",特定項目一覧_60!AL17)</f>
        <v/>
      </c>
      <c r="Y472" s="31" t="str">
        <f>IF(特定項目一覧_60!AK17="","",特定項目一覧_60!AK17)</f>
        <v/>
      </c>
      <c r="Z472" s="32" t="str">
        <f>IF(特定項目一覧_60!AM17="","",特定項目一覧_60!AM17)</f>
        <v/>
      </c>
      <c r="AA472" s="25"/>
      <c r="AB472" s="25"/>
      <c r="AC472" s="25"/>
      <c r="AD472" s="25"/>
      <c r="AE472" s="25"/>
    </row>
    <row r="473" spans="1:31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W473" s="19"/>
      <c r="X473" s="24"/>
      <c r="Y473" s="24"/>
      <c r="Z473" s="24"/>
      <c r="AA473" s="25"/>
      <c r="AB473" s="25"/>
      <c r="AC473" s="25"/>
      <c r="AD473" s="25"/>
      <c r="AE473" s="25"/>
    </row>
    <row r="474" spans="1:31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W474" s="19"/>
      <c r="X474" s="34"/>
      <c r="Y474" s="34"/>
      <c r="Z474" s="35"/>
      <c r="AA474" s="25"/>
      <c r="AB474" s="25"/>
      <c r="AC474" s="25"/>
      <c r="AD474" s="25"/>
      <c r="AE474" s="25"/>
    </row>
    <row r="475" spans="1:31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X475" s="25"/>
      <c r="Y475" s="25"/>
      <c r="Z475" s="25"/>
      <c r="AA475" s="25"/>
      <c r="AB475" s="25"/>
      <c r="AC475" s="25"/>
      <c r="AD475" s="25"/>
      <c r="AE475" s="25"/>
    </row>
    <row r="476" spans="1:31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X476" s="25"/>
      <c r="Y476" s="25"/>
      <c r="Z476" s="25"/>
      <c r="AA476" s="25"/>
      <c r="AB476" s="25"/>
      <c r="AC476" s="25"/>
      <c r="AD476" s="25"/>
      <c r="AE476" s="25"/>
    </row>
    <row r="477" spans="1:31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X477" s="25"/>
      <c r="Y477" s="25"/>
      <c r="Z477" s="25"/>
      <c r="AA477" s="25"/>
      <c r="AB477" s="25"/>
      <c r="AC477" s="25"/>
      <c r="AD477" s="25"/>
      <c r="AE477" s="25"/>
    </row>
    <row r="478" spans="1:31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X478" s="25"/>
      <c r="Y478" s="25"/>
      <c r="Z478" s="25"/>
      <c r="AA478" s="25"/>
      <c r="AB478" s="25"/>
      <c r="AC478" s="25"/>
      <c r="AD478" s="25"/>
      <c r="AE478" s="25"/>
    </row>
    <row r="479" spans="1:31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X479" s="25"/>
      <c r="Y479" s="25"/>
      <c r="Z479" s="25"/>
      <c r="AA479" s="25"/>
      <c r="AB479" s="25"/>
      <c r="AC479" s="25"/>
      <c r="AD479" s="25"/>
      <c r="AE479" s="25"/>
    </row>
    <row r="480" spans="1:31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X480" s="25"/>
      <c r="Y480" s="25"/>
      <c r="Z480" s="25"/>
      <c r="AA480" s="25"/>
      <c r="AB480" s="25"/>
      <c r="AC480" s="25"/>
      <c r="AD480" s="25"/>
      <c r="AE480" s="25"/>
    </row>
    <row r="481" spans="1:31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X481" s="25"/>
      <c r="Y481" s="25"/>
      <c r="Z481" s="25"/>
      <c r="AA481" s="25"/>
      <c r="AB481" s="25"/>
      <c r="AC481" s="25"/>
      <c r="AD481" s="25"/>
      <c r="AE481" s="25"/>
    </row>
    <row r="482" spans="1:31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X482" s="25"/>
      <c r="Y482" s="25"/>
      <c r="Z482" s="25"/>
      <c r="AA482" s="25"/>
      <c r="AB482" s="25"/>
      <c r="AC482" s="25"/>
      <c r="AD482" s="25"/>
      <c r="AE482" s="25"/>
    </row>
    <row r="483" spans="1:31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X483" s="25"/>
      <c r="Y483" s="25"/>
      <c r="Z483" s="25"/>
      <c r="AA483" s="25"/>
      <c r="AB483" s="25"/>
      <c r="AC483" s="25"/>
      <c r="AD483" s="25"/>
      <c r="AE483" s="25"/>
    </row>
    <row r="484" spans="1:31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X484" s="25"/>
      <c r="Y484" s="25"/>
      <c r="Z484" s="25"/>
      <c r="AA484" s="25"/>
      <c r="AB484" s="25"/>
      <c r="AC484" s="25"/>
      <c r="AD484" s="25"/>
      <c r="AE484" s="25"/>
    </row>
    <row r="485" spans="1:31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X485" s="459" t="s">
        <v>270</v>
      </c>
      <c r="Y485" s="25"/>
      <c r="Z485" s="25"/>
      <c r="AA485" s="25"/>
      <c r="AB485" s="25"/>
      <c r="AC485" s="25"/>
      <c r="AD485" s="25"/>
      <c r="AE485" s="25"/>
    </row>
    <row r="486" spans="1:31">
      <c r="X486" s="458" t="str">
        <f>IF(全体項目一覧_60!AN105="","",全体項目一覧_60!AN105)</f>
        <v/>
      </c>
      <c r="Y486" s="25"/>
      <c r="Z486" s="25"/>
      <c r="AA486" s="25"/>
      <c r="AB486" s="25"/>
      <c r="AC486" s="25"/>
      <c r="AD486" s="25"/>
      <c r="AE486" s="25"/>
    </row>
    <row r="487" spans="1:31">
      <c r="X487" s="25"/>
      <c r="Y487" s="25"/>
      <c r="Z487" s="25"/>
      <c r="AA487" s="25"/>
      <c r="AB487" s="25"/>
      <c r="AC487" s="25"/>
      <c r="AD487" s="25"/>
      <c r="AE487" s="25"/>
    </row>
    <row r="488" spans="1:31">
      <c r="X488" s="25"/>
      <c r="Y488" s="25"/>
      <c r="Z488" s="25"/>
      <c r="AA488" s="25"/>
      <c r="AB488" s="25"/>
      <c r="AC488" s="25"/>
      <c r="AD488" s="25"/>
      <c r="AE488" s="25"/>
    </row>
    <row r="489" spans="1:31">
      <c r="A489" s="675"/>
      <c r="B489" s="676"/>
      <c r="C489" s="676"/>
      <c r="D489" s="676"/>
      <c r="E489" s="676"/>
      <c r="F489" s="676"/>
      <c r="G489" s="676"/>
      <c r="H489" s="676"/>
      <c r="I489" s="676"/>
      <c r="J489" s="676"/>
      <c r="K489" s="677"/>
      <c r="L489" s="12" t="s">
        <v>18</v>
      </c>
      <c r="M489" s="669" t="s">
        <v>29</v>
      </c>
      <c r="N489" s="669"/>
      <c r="O489" s="669"/>
      <c r="P489" s="669"/>
      <c r="Q489" s="669"/>
      <c r="R489" s="669"/>
      <c r="S489" s="669"/>
      <c r="T489" s="670" t="s">
        <v>269</v>
      </c>
      <c r="U489" s="670"/>
      <c r="X489" s="12"/>
      <c r="Y489" s="150"/>
      <c r="Z489" s="150"/>
      <c r="AA489" s="150"/>
      <c r="AB489" s="150"/>
      <c r="AC489" s="150"/>
      <c r="AD489" s="150"/>
      <c r="AE489" s="150"/>
    </row>
    <row r="490" spans="1:31">
      <c r="A490" s="678"/>
      <c r="B490" s="679"/>
      <c r="C490" s="679"/>
      <c r="D490" s="679"/>
      <c r="E490" s="679"/>
      <c r="F490" s="679"/>
      <c r="G490" s="679"/>
      <c r="H490" s="679"/>
      <c r="I490" s="679"/>
      <c r="J490" s="679"/>
      <c r="K490" s="680"/>
      <c r="L490" s="12" t="s">
        <v>18</v>
      </c>
      <c r="M490" s="665" t="s">
        <v>30</v>
      </c>
      <c r="N490" s="665"/>
      <c r="O490" s="665"/>
      <c r="P490" s="665"/>
      <c r="Q490" s="665"/>
      <c r="R490" s="665"/>
      <c r="S490" s="665"/>
      <c r="T490" s="666" t="str">
        <f>X486</f>
        <v/>
      </c>
      <c r="U490" s="667"/>
      <c r="X490" s="12"/>
      <c r="Y490" s="151"/>
      <c r="Z490" s="151"/>
      <c r="AA490" s="151"/>
      <c r="AB490" s="151"/>
      <c r="AC490" s="151"/>
      <c r="AD490" s="151"/>
      <c r="AE490" s="151"/>
    </row>
    <row r="491" spans="1:31" ht="14.25">
      <c r="A491" s="691" t="str">
        <f>$A$40</f>
        <v>フォーマット作成者　：　Komuro Consulting Group　小室匡史</v>
      </c>
      <c r="B491" s="691"/>
      <c r="C491" s="691"/>
      <c r="D491" s="691"/>
      <c r="E491" s="691"/>
      <c r="F491" s="691"/>
      <c r="G491" s="691"/>
      <c r="H491" s="691"/>
      <c r="I491" s="691"/>
      <c r="J491" s="691"/>
      <c r="K491" s="691"/>
      <c r="L491" s="414" t="s">
        <v>18</v>
      </c>
      <c r="M491" s="668" t="s">
        <v>90</v>
      </c>
      <c r="N491" s="668"/>
      <c r="O491" s="668"/>
      <c r="P491" s="668"/>
      <c r="Q491" s="668"/>
      <c r="R491" s="668"/>
      <c r="S491" s="668"/>
      <c r="T491" s="667"/>
      <c r="U491" s="667"/>
      <c r="X491" s="12"/>
      <c r="Y491" s="152"/>
      <c r="Z491" s="152"/>
      <c r="AA491" s="152"/>
      <c r="AB491" s="152"/>
      <c r="AC491" s="152"/>
      <c r="AD491" s="152"/>
      <c r="AE491" s="152"/>
    </row>
    <row r="493" spans="1:31" ht="30" customHeight="1">
      <c r="A493" s="671" t="str">
        <f>$A$1</f>
        <v>●●チームバレーボール体力指数　レーダーチャート</v>
      </c>
      <c r="B493" s="671"/>
      <c r="C493" s="671"/>
      <c r="D493" s="671"/>
      <c r="E493" s="671"/>
      <c r="F493" s="671"/>
      <c r="G493" s="671"/>
      <c r="H493" s="671"/>
      <c r="I493" s="671"/>
      <c r="J493" s="671"/>
      <c r="K493" s="671"/>
      <c r="L493" s="671"/>
      <c r="M493" s="671"/>
      <c r="N493" s="671"/>
      <c r="O493" s="671"/>
      <c r="P493" s="671"/>
      <c r="Q493" s="671"/>
      <c r="R493" s="671"/>
      <c r="S493" s="671"/>
      <c r="T493" s="671"/>
      <c r="U493" s="671"/>
      <c r="X493" s="25"/>
      <c r="Y493" s="25"/>
      <c r="Z493" s="25"/>
      <c r="AA493" s="25"/>
      <c r="AB493" s="25"/>
      <c r="AC493" s="25"/>
      <c r="AD493" s="25"/>
      <c r="AE493" s="25"/>
    </row>
    <row r="494" spans="1:31" ht="22.5" customHeight="1">
      <c r="A494" s="369" t="s">
        <v>10</v>
      </c>
      <c r="B494" s="672" t="str">
        <f>IF(表示変換!B18="","",表示変換!B18)</f>
        <v/>
      </c>
      <c r="C494" s="672"/>
      <c r="D494" s="9"/>
      <c r="E494" s="369" t="s">
        <v>11</v>
      </c>
      <c r="F494" s="673" t="str">
        <f>IF(表示変換!I18="","",表示変換!I18)</f>
        <v/>
      </c>
      <c r="G494" s="673"/>
      <c r="H494" s="370" t="s">
        <v>12</v>
      </c>
      <c r="I494" s="14"/>
      <c r="J494" s="370" t="s">
        <v>13</v>
      </c>
      <c r="K494" s="673" t="str">
        <f>IF(表示変換!J18="","",表示変換!J18)</f>
        <v/>
      </c>
      <c r="L494" s="673"/>
      <c r="M494" s="369" t="s">
        <v>14</v>
      </c>
      <c r="N494" s="6"/>
      <c r="O494" s="672" t="s">
        <v>15</v>
      </c>
      <c r="P494" s="672"/>
      <c r="Q494" s="672" t="str">
        <f>IF(表示変換!H18="","",表示変換!H18)</f>
        <v/>
      </c>
      <c r="R494" s="672"/>
      <c r="S494" s="674" t="str">
        <f>IF(入力!$C$4="","",入力!$C$4)</f>
        <v>2016.01.01</v>
      </c>
      <c r="T494" s="674"/>
      <c r="U494" s="9" t="s">
        <v>84</v>
      </c>
      <c r="X494" s="25"/>
      <c r="Y494" s="25"/>
      <c r="Z494" s="25"/>
      <c r="AA494" s="25"/>
      <c r="AB494" s="25"/>
      <c r="AC494" s="25"/>
      <c r="AD494" s="25"/>
      <c r="AE494" s="25"/>
    </row>
    <row r="495" spans="1:31" ht="12" customHeight="1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X495" s="25"/>
      <c r="Y495" s="25"/>
      <c r="Z495" s="25"/>
      <c r="AA495" s="25"/>
      <c r="AB495" s="25"/>
      <c r="AC495" s="25"/>
      <c r="AD495" s="25"/>
      <c r="AE495" s="25"/>
    </row>
    <row r="496" spans="1:31" ht="22.5" customHeight="1">
      <c r="A496" s="685" t="s">
        <v>5</v>
      </c>
      <c r="B496" s="688" t="s">
        <v>6</v>
      </c>
      <c r="C496" s="692" t="s">
        <v>0</v>
      </c>
      <c r="D496" s="683" t="s">
        <v>31</v>
      </c>
      <c r="E496" s="684"/>
      <c r="F496" s="683" t="s">
        <v>43</v>
      </c>
      <c r="G496" s="684"/>
      <c r="H496" s="683" t="s">
        <v>297</v>
      </c>
      <c r="I496" s="684"/>
      <c r="J496" s="683" t="s">
        <v>27</v>
      </c>
      <c r="K496" s="684"/>
      <c r="L496" s="681" t="s">
        <v>44</v>
      </c>
      <c r="M496" s="682"/>
      <c r="N496" s="681" t="s">
        <v>45</v>
      </c>
      <c r="O496" s="682"/>
      <c r="P496" s="681" t="s">
        <v>28</v>
      </c>
      <c r="Q496" s="682"/>
      <c r="R496" s="683" t="s">
        <v>32</v>
      </c>
      <c r="S496" s="684"/>
      <c r="T496" s="156" t="s">
        <v>1</v>
      </c>
      <c r="U496" s="157" t="s">
        <v>2</v>
      </c>
      <c r="X496" s="25"/>
      <c r="Y496" s="25"/>
      <c r="Z496" s="25"/>
      <c r="AA496" s="25"/>
      <c r="AB496" s="25"/>
      <c r="AC496" s="25"/>
      <c r="AD496" s="25"/>
      <c r="AE496" s="25"/>
    </row>
    <row r="497" spans="1:31">
      <c r="A497" s="686"/>
      <c r="B497" s="689"/>
      <c r="C497" s="693"/>
      <c r="D497" s="1" t="s">
        <v>3</v>
      </c>
      <c r="E497" s="3" t="s">
        <v>4</v>
      </c>
      <c r="F497" s="1" t="s">
        <v>3</v>
      </c>
      <c r="G497" s="3" t="s">
        <v>4</v>
      </c>
      <c r="H497" s="1" t="s">
        <v>3</v>
      </c>
      <c r="I497" s="3" t="s">
        <v>4</v>
      </c>
      <c r="J497" s="1" t="s">
        <v>3</v>
      </c>
      <c r="K497" s="3" t="s">
        <v>4</v>
      </c>
      <c r="L497" s="1" t="s">
        <v>3</v>
      </c>
      <c r="M497" s="3" t="s">
        <v>4</v>
      </c>
      <c r="N497" s="1" t="s">
        <v>3</v>
      </c>
      <c r="O497" s="3" t="s">
        <v>4</v>
      </c>
      <c r="P497" s="1" t="s">
        <v>3</v>
      </c>
      <c r="Q497" s="3" t="s">
        <v>4</v>
      </c>
      <c r="R497" s="1" t="s">
        <v>3</v>
      </c>
      <c r="S497" s="3" t="s">
        <v>4</v>
      </c>
      <c r="T497" s="7"/>
      <c r="U497" s="8"/>
      <c r="X497" s="25"/>
      <c r="Y497" s="25"/>
      <c r="Z497" s="25"/>
      <c r="AA497" s="25"/>
      <c r="AB497" s="25"/>
      <c r="AC497" s="25"/>
      <c r="AD497" s="25"/>
      <c r="AE497" s="25"/>
    </row>
    <row r="498" spans="1:31">
      <c r="A498" s="687"/>
      <c r="B498" s="690"/>
      <c r="C498" s="694"/>
      <c r="D498" s="2" t="str">
        <f>IF(表示変換!$N$5="","",表示変換!$N$5)</f>
        <v>sec</v>
      </c>
      <c r="E498" s="4" t="s">
        <v>7</v>
      </c>
      <c r="F498" s="2" t="str">
        <f>IF(表示変換!$O$5="","",表示変換!$O$5)</f>
        <v>sec</v>
      </c>
      <c r="G498" s="4" t="s">
        <v>7</v>
      </c>
      <c r="H498" s="2" t="str">
        <f>IF(表示変換!$P$5="","",表示変換!$P$5)</f>
        <v>m</v>
      </c>
      <c r="I498" s="4" t="s">
        <v>7</v>
      </c>
      <c r="J498" s="2" t="str">
        <f>IF(表示変換!$Q$5="","",表示変換!$Q$5)</f>
        <v>cm</v>
      </c>
      <c r="K498" s="4" t="s">
        <v>7</v>
      </c>
      <c r="L498" s="2" t="str">
        <f>IF(表示変換!$R$5="","",表示変換!$R$5)</f>
        <v>cm</v>
      </c>
      <c r="M498" s="4" t="s">
        <v>7</v>
      </c>
      <c r="N498" s="2" t="str">
        <f>IF(表示変換!$S$5="","",表示変換!$S$5)</f>
        <v>m</v>
      </c>
      <c r="O498" s="4" t="s">
        <v>7</v>
      </c>
      <c r="P498" s="2" t="str">
        <f>IF(表示変換!$T$5="","",表示変換!$T$5)</f>
        <v>回</v>
      </c>
      <c r="Q498" s="4" t="s">
        <v>7</v>
      </c>
      <c r="R498" s="2" t="str">
        <f>IF(表示変換!$U$5="","",表示変換!$U$5)</f>
        <v>m</v>
      </c>
      <c r="S498" s="4" t="s">
        <v>7</v>
      </c>
      <c r="T498" s="2" t="s">
        <v>8</v>
      </c>
      <c r="U498" s="5" t="s">
        <v>9</v>
      </c>
      <c r="X498" s="26" t="s">
        <v>16</v>
      </c>
      <c r="Y498" s="26" t="s">
        <v>17</v>
      </c>
      <c r="Z498" s="26" t="s">
        <v>276</v>
      </c>
      <c r="AA498" s="26" t="s">
        <v>24</v>
      </c>
      <c r="AB498" s="26" t="s">
        <v>59</v>
      </c>
      <c r="AC498" s="26" t="s">
        <v>51</v>
      </c>
      <c r="AD498" s="26" t="s">
        <v>62</v>
      </c>
      <c r="AE498" s="11" t="s">
        <v>61</v>
      </c>
    </row>
    <row r="499" spans="1:31">
      <c r="A499" s="17" t="str">
        <f>IF(入力!$C$4="","",入力!$C$4)</f>
        <v>2016.01.01</v>
      </c>
      <c r="B499" s="20">
        <f>IF(表示変換!A18="","",表示変換!A18)</f>
        <v>13</v>
      </c>
      <c r="C499" s="18" t="str">
        <f>IF(表示変換!B18="","",表示変換!B18)</f>
        <v/>
      </c>
      <c r="D499" s="21" t="str">
        <f>IF(特定項目一覧_60!G18="","",特定項目一覧_60!G18)</f>
        <v/>
      </c>
      <c r="E499" s="27" t="str">
        <f>IF(特定項目一覧_60!H18="","",特定項目一覧_60!H18)</f>
        <v/>
      </c>
      <c r="F499" s="21" t="str">
        <f>IF(特定項目一覧_60!I18="","",特定項目一覧_60!I18)</f>
        <v/>
      </c>
      <c r="G499" s="22" t="str">
        <f>IF(特定項目一覧_60!J18="","",特定項目一覧_60!J18)</f>
        <v/>
      </c>
      <c r="H499" s="29" t="str">
        <f>IF(特定項目一覧_60!K18="","",特定項目一覧_60!K18)</f>
        <v/>
      </c>
      <c r="I499" s="27" t="str">
        <f>IF(特定項目一覧_60!L18="","",特定項目一覧_60!L18)</f>
        <v/>
      </c>
      <c r="J499" s="20" t="str">
        <f>IF(特定項目一覧_60!M18="","",特定項目一覧_60!M18)</f>
        <v/>
      </c>
      <c r="K499" s="22" t="str">
        <f>IF(特定項目一覧_60!N18="","",特定項目一覧_60!N18)</f>
        <v/>
      </c>
      <c r="L499" s="28" t="str">
        <f>IF(特定項目一覧_60!O18="","",特定項目一覧_60!O18)</f>
        <v/>
      </c>
      <c r="M499" s="27" t="str">
        <f>IF(特定項目一覧_60!P18="","",特定項目一覧_60!P18)</f>
        <v/>
      </c>
      <c r="N499" s="21" t="str">
        <f>IF(特定項目一覧_60!Q18="","",特定項目一覧_60!Q18)</f>
        <v/>
      </c>
      <c r="O499" s="22" t="str">
        <f>IF(特定項目一覧_60!R18="","",特定項目一覧_60!R18)</f>
        <v/>
      </c>
      <c r="P499" s="28" t="str">
        <f>IF(特定項目一覧_60!S18="","",特定項目一覧_60!S18)</f>
        <v/>
      </c>
      <c r="Q499" s="27" t="str">
        <f>IF(特定項目一覧_60!T18="","",特定項目一覧_60!T18)</f>
        <v/>
      </c>
      <c r="R499" s="20" t="str">
        <f>IF(特定項目一覧_60!U18="","",特定項目一覧_60!U18)</f>
        <v/>
      </c>
      <c r="S499" s="22" t="str">
        <f>IF(特定項目一覧_60!V18="","",特定項目一覧_60!V18)</f>
        <v/>
      </c>
      <c r="T499" s="28" t="str">
        <f>IF(特定項目一覧_60!W18="","",特定項目一覧_60!W18)</f>
        <v/>
      </c>
      <c r="U499" s="22" t="str">
        <f>IF(特定項目一覧_60!X18="","",特定項目一覧_60!X18)</f>
        <v/>
      </c>
      <c r="W499" s="19" t="str">
        <f>IF(入力!$C$4="","",入力!$C$4)</f>
        <v>2016.01.01</v>
      </c>
      <c r="X499" s="30" t="str">
        <f>E499</f>
        <v/>
      </c>
      <c r="Y499" s="30" t="str">
        <f>G499</f>
        <v/>
      </c>
      <c r="Z499" s="30" t="str">
        <f>I499</f>
        <v/>
      </c>
      <c r="AA499" s="30" t="str">
        <f>K499</f>
        <v/>
      </c>
      <c r="AB499" s="30" t="str">
        <f>M499</f>
        <v/>
      </c>
      <c r="AC499" s="30" t="str">
        <f>O499</f>
        <v/>
      </c>
      <c r="AD499" s="30" t="str">
        <f>Q499</f>
        <v/>
      </c>
      <c r="AE499" s="30" t="str">
        <f>S499</f>
        <v/>
      </c>
    </row>
    <row r="500" spans="1:31">
      <c r="A500" s="66"/>
      <c r="B500" s="67"/>
      <c r="C500" s="68"/>
      <c r="D500" s="69"/>
      <c r="E500" s="70"/>
      <c r="F500" s="71"/>
      <c r="G500" s="72"/>
      <c r="H500" s="73"/>
      <c r="I500" s="70"/>
      <c r="J500" s="71"/>
      <c r="K500" s="72"/>
      <c r="L500" s="69"/>
      <c r="M500" s="70"/>
      <c r="N500" s="71"/>
      <c r="O500" s="72"/>
      <c r="P500" s="69"/>
      <c r="Q500" s="70"/>
      <c r="R500" s="67"/>
      <c r="S500" s="72"/>
      <c r="T500" s="73"/>
      <c r="U500" s="72"/>
      <c r="W500" s="19"/>
      <c r="X500" s="23"/>
      <c r="Y500" s="23"/>
      <c r="Z500" s="23"/>
      <c r="AA500" s="23"/>
      <c r="AB500" s="23"/>
      <c r="AC500" s="23"/>
      <c r="AD500" s="23"/>
      <c r="AE500" s="23"/>
    </row>
    <row r="501" spans="1:31">
      <c r="A501" s="74"/>
      <c r="B501" s="67"/>
      <c r="C501" s="72"/>
      <c r="D501" s="71"/>
      <c r="E501" s="72"/>
      <c r="F501" s="71"/>
      <c r="G501" s="72"/>
      <c r="H501" s="67"/>
      <c r="I501" s="72"/>
      <c r="J501" s="71"/>
      <c r="K501" s="72"/>
      <c r="L501" s="71"/>
      <c r="M501" s="72"/>
      <c r="N501" s="71"/>
      <c r="O501" s="72"/>
      <c r="P501" s="71"/>
      <c r="Q501" s="72"/>
      <c r="R501" s="67"/>
      <c r="S501" s="72"/>
      <c r="T501" s="67"/>
      <c r="U501" s="72"/>
      <c r="W501" s="19"/>
      <c r="X501" s="23"/>
      <c r="Y501" s="23"/>
      <c r="Z501" s="23"/>
      <c r="AA501" s="23"/>
      <c r="AB501" s="23"/>
      <c r="AC501" s="23"/>
      <c r="AD501" s="23"/>
      <c r="AE501" s="23"/>
    </row>
    <row r="502" spans="1:31">
      <c r="A502" s="74"/>
      <c r="B502" s="75"/>
      <c r="C502" s="76"/>
      <c r="D502" s="71"/>
      <c r="E502" s="70"/>
      <c r="F502" s="71"/>
      <c r="G502" s="72"/>
      <c r="H502" s="73"/>
      <c r="I502" s="70"/>
      <c r="J502" s="71"/>
      <c r="K502" s="72"/>
      <c r="L502" s="69"/>
      <c r="M502" s="70"/>
      <c r="N502" s="71"/>
      <c r="O502" s="72"/>
      <c r="P502" s="69"/>
      <c r="Q502" s="70"/>
      <c r="R502" s="67"/>
      <c r="S502" s="72"/>
      <c r="T502" s="73"/>
      <c r="U502" s="72"/>
      <c r="X502" s="25"/>
      <c r="Y502" s="25"/>
      <c r="Z502" s="25"/>
      <c r="AA502" s="25"/>
      <c r="AB502" s="25"/>
      <c r="AC502" s="25"/>
      <c r="AD502" s="25"/>
      <c r="AE502" s="25"/>
    </row>
    <row r="503" spans="1:31">
      <c r="A503" s="66"/>
      <c r="B503" s="67"/>
      <c r="C503" s="68"/>
      <c r="D503" s="69"/>
      <c r="E503" s="70"/>
      <c r="F503" s="71"/>
      <c r="G503" s="72"/>
      <c r="H503" s="73"/>
      <c r="I503" s="70"/>
      <c r="J503" s="71"/>
      <c r="K503" s="72"/>
      <c r="L503" s="69"/>
      <c r="M503" s="70"/>
      <c r="N503" s="71"/>
      <c r="O503" s="72"/>
      <c r="P503" s="69"/>
      <c r="Q503" s="70"/>
      <c r="R503" s="67"/>
      <c r="S503" s="72"/>
      <c r="T503" s="73"/>
      <c r="U503" s="72"/>
      <c r="X503" s="25"/>
      <c r="Y503" s="25"/>
      <c r="Z503" s="25"/>
      <c r="AA503" s="25"/>
      <c r="AB503" s="25"/>
      <c r="AC503" s="25"/>
      <c r="AD503" s="25"/>
      <c r="AE503" s="25"/>
    </row>
    <row r="504" spans="1:31">
      <c r="A504" s="74"/>
      <c r="B504" s="67"/>
      <c r="C504" s="72"/>
      <c r="D504" s="71"/>
      <c r="E504" s="72"/>
      <c r="F504" s="71"/>
      <c r="G504" s="72"/>
      <c r="H504" s="67"/>
      <c r="I504" s="72"/>
      <c r="J504" s="71"/>
      <c r="K504" s="72"/>
      <c r="L504" s="71"/>
      <c r="M504" s="72"/>
      <c r="N504" s="71"/>
      <c r="O504" s="72"/>
      <c r="P504" s="71"/>
      <c r="Q504" s="72"/>
      <c r="R504" s="67"/>
      <c r="S504" s="72"/>
      <c r="T504" s="67"/>
      <c r="U504" s="72"/>
      <c r="X504" s="25"/>
      <c r="Y504" s="25"/>
      <c r="Z504" s="25"/>
      <c r="AA504" s="25"/>
      <c r="AB504" s="25"/>
      <c r="AC504" s="25"/>
      <c r="AD504" s="25"/>
      <c r="AE504" s="25"/>
    </row>
    <row r="505" spans="1:31">
      <c r="A505" s="66"/>
      <c r="B505" s="67"/>
      <c r="C505" s="68"/>
      <c r="D505" s="69"/>
      <c r="E505" s="70"/>
      <c r="F505" s="71"/>
      <c r="G505" s="72"/>
      <c r="H505" s="73"/>
      <c r="I505" s="70"/>
      <c r="J505" s="71"/>
      <c r="K505" s="72"/>
      <c r="L505" s="69"/>
      <c r="M505" s="70"/>
      <c r="N505" s="71"/>
      <c r="O505" s="72"/>
      <c r="P505" s="69"/>
      <c r="Q505" s="70"/>
      <c r="R505" s="67"/>
      <c r="S505" s="72"/>
      <c r="T505" s="73"/>
      <c r="U505" s="72"/>
      <c r="X505" s="25"/>
      <c r="Y505" s="25"/>
      <c r="Z505" s="25"/>
      <c r="AA505" s="25"/>
      <c r="AB505" s="25"/>
      <c r="AC505" s="25"/>
      <c r="AD505" s="25"/>
      <c r="AE505" s="25"/>
    </row>
    <row r="506" spans="1:31">
      <c r="A506" s="66"/>
      <c r="B506" s="67"/>
      <c r="C506" s="68"/>
      <c r="D506" s="69"/>
      <c r="E506" s="70"/>
      <c r="F506" s="71"/>
      <c r="G506" s="72"/>
      <c r="H506" s="73"/>
      <c r="I506" s="70"/>
      <c r="J506" s="71"/>
      <c r="K506" s="72"/>
      <c r="L506" s="69"/>
      <c r="M506" s="70"/>
      <c r="N506" s="71"/>
      <c r="O506" s="72"/>
      <c r="P506" s="69"/>
      <c r="Q506" s="70"/>
      <c r="R506" s="67"/>
      <c r="S506" s="72"/>
      <c r="T506" s="73"/>
      <c r="U506" s="72"/>
      <c r="X506" s="25"/>
      <c r="Y506" s="25"/>
      <c r="Z506" s="25"/>
      <c r="AA506" s="25"/>
      <c r="AB506" s="25"/>
      <c r="AC506" s="25"/>
      <c r="AD506" s="25"/>
      <c r="AE506" s="25"/>
    </row>
    <row r="507" spans="1:31">
      <c r="A507" s="66"/>
      <c r="B507" s="67"/>
      <c r="C507" s="68"/>
      <c r="D507" s="69"/>
      <c r="E507" s="70"/>
      <c r="F507" s="71"/>
      <c r="G507" s="72"/>
      <c r="H507" s="73"/>
      <c r="I507" s="70"/>
      <c r="J507" s="71"/>
      <c r="K507" s="72"/>
      <c r="L507" s="69"/>
      <c r="M507" s="70"/>
      <c r="N507" s="71"/>
      <c r="O507" s="72"/>
      <c r="P507" s="69"/>
      <c r="Q507" s="70"/>
      <c r="R507" s="67"/>
      <c r="S507" s="72"/>
      <c r="T507" s="73"/>
      <c r="U507" s="72"/>
      <c r="X507" s="25"/>
      <c r="Y507" s="25"/>
      <c r="Z507" s="25"/>
      <c r="AA507" s="25"/>
      <c r="AB507" s="25"/>
      <c r="AC507" s="25"/>
      <c r="AD507" s="25"/>
      <c r="AE507" s="25"/>
    </row>
    <row r="508" spans="1:31">
      <c r="A508" s="66"/>
      <c r="B508" s="67"/>
      <c r="C508" s="68"/>
      <c r="D508" s="69"/>
      <c r="E508" s="70"/>
      <c r="F508" s="71"/>
      <c r="G508" s="72"/>
      <c r="H508" s="73"/>
      <c r="I508" s="70"/>
      <c r="J508" s="71"/>
      <c r="K508" s="72"/>
      <c r="L508" s="69"/>
      <c r="M508" s="70"/>
      <c r="N508" s="71"/>
      <c r="O508" s="72"/>
      <c r="P508" s="69"/>
      <c r="Q508" s="70"/>
      <c r="R508" s="67"/>
      <c r="S508" s="72"/>
      <c r="T508" s="73"/>
      <c r="U508" s="72"/>
      <c r="X508" s="25"/>
      <c r="Y508" s="25"/>
      <c r="Z508" s="25"/>
      <c r="AA508" s="25"/>
      <c r="AB508" s="25"/>
      <c r="AC508" s="25"/>
      <c r="AD508" s="25"/>
      <c r="AE508" s="25"/>
    </row>
    <row r="509" spans="1:31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X509" s="25"/>
      <c r="Y509" s="25"/>
      <c r="Z509" s="25"/>
      <c r="AA509" s="25"/>
      <c r="AB509" s="25"/>
      <c r="AC509" s="25"/>
      <c r="AD509" s="25"/>
      <c r="AE509" s="25"/>
    </row>
    <row r="510" spans="1:31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X510" s="25"/>
      <c r="Y510" s="25"/>
      <c r="Z510" s="25"/>
      <c r="AA510" s="25"/>
      <c r="AB510" s="25"/>
      <c r="AC510" s="25"/>
      <c r="AD510" s="25"/>
      <c r="AE510" s="25"/>
    </row>
    <row r="511" spans="1:31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X511" s="25"/>
      <c r="Y511" s="25"/>
      <c r="Z511" s="25"/>
      <c r="AA511" s="25"/>
      <c r="AB511" s="25"/>
      <c r="AC511" s="25"/>
      <c r="AD511" s="25"/>
      <c r="AE511" s="25"/>
    </row>
    <row r="512" spans="1:31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X512" s="12" t="s">
        <v>21</v>
      </c>
      <c r="Y512" s="12" t="s">
        <v>78</v>
      </c>
      <c r="Z512" s="12" t="s">
        <v>22</v>
      </c>
      <c r="AA512" s="25"/>
      <c r="AB512" s="25"/>
      <c r="AC512" s="25"/>
      <c r="AD512" s="25"/>
      <c r="AE512" s="25"/>
    </row>
    <row r="513" spans="1:31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W513" s="19" t="str">
        <f>IF(入力!$C$4="","",入力!$C$4)</f>
        <v>2016.01.01</v>
      </c>
      <c r="X513" s="24" t="str">
        <f>IF(特定項目一覧_60!AL18="","",特定項目一覧_60!AL18)</f>
        <v/>
      </c>
      <c r="Y513" s="31" t="str">
        <f>IF(特定項目一覧_60!AK18="","",特定項目一覧_60!AK18)</f>
        <v/>
      </c>
      <c r="Z513" s="32" t="str">
        <f>IF(特定項目一覧_60!AM18="","",特定項目一覧_60!AM18)</f>
        <v/>
      </c>
      <c r="AA513" s="25"/>
      <c r="AB513" s="25"/>
      <c r="AC513" s="25"/>
      <c r="AD513" s="25"/>
      <c r="AE513" s="25"/>
    </row>
    <row r="514" spans="1:31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W514" s="19"/>
      <c r="X514" s="24"/>
      <c r="Y514" s="24"/>
      <c r="Z514" s="24"/>
      <c r="AA514" s="25"/>
      <c r="AB514" s="25"/>
      <c r="AC514" s="25"/>
      <c r="AD514" s="25"/>
      <c r="AE514" s="25"/>
    </row>
    <row r="515" spans="1:31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W515" s="19"/>
      <c r="X515" s="34"/>
      <c r="Y515" s="34"/>
      <c r="Z515" s="35"/>
      <c r="AA515" s="25"/>
      <c r="AB515" s="25"/>
      <c r="AC515" s="25"/>
      <c r="AD515" s="25"/>
      <c r="AE515" s="25"/>
    </row>
    <row r="516" spans="1:31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X516" s="25"/>
      <c r="Y516" s="25"/>
      <c r="Z516" s="25"/>
      <c r="AA516" s="25"/>
      <c r="AB516" s="25"/>
      <c r="AC516" s="25"/>
      <c r="AD516" s="25"/>
      <c r="AE516" s="25"/>
    </row>
    <row r="517" spans="1:31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X517" s="25"/>
      <c r="Y517" s="25"/>
      <c r="Z517" s="25"/>
      <c r="AA517" s="25"/>
      <c r="AB517" s="25"/>
      <c r="AC517" s="25"/>
      <c r="AD517" s="25"/>
      <c r="AE517" s="25"/>
    </row>
    <row r="518" spans="1:31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X518" s="25"/>
      <c r="Y518" s="25"/>
      <c r="Z518" s="25"/>
      <c r="AA518" s="25"/>
      <c r="AB518" s="25"/>
      <c r="AC518" s="25"/>
      <c r="AD518" s="25"/>
      <c r="AE518" s="25"/>
    </row>
    <row r="519" spans="1:31">
      <c r="A519" s="6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X519" s="25"/>
      <c r="Y519" s="25"/>
      <c r="Z519" s="25"/>
      <c r="AA519" s="25"/>
      <c r="AB519" s="25"/>
      <c r="AC519" s="25"/>
      <c r="AD519" s="25"/>
      <c r="AE519" s="25"/>
    </row>
    <row r="520" spans="1:31">
      <c r="A520" s="6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X520" s="25"/>
      <c r="Y520" s="25"/>
      <c r="Z520" s="25"/>
      <c r="AA520" s="25"/>
      <c r="AB520" s="25"/>
      <c r="AC520" s="25"/>
      <c r="AD520" s="25"/>
      <c r="AE520" s="25"/>
    </row>
    <row r="521" spans="1:31">
      <c r="A521" s="6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X521" s="25"/>
      <c r="Y521" s="25"/>
      <c r="Z521" s="25"/>
      <c r="AA521" s="25"/>
      <c r="AB521" s="25"/>
      <c r="AC521" s="25"/>
      <c r="AD521" s="25"/>
      <c r="AE521" s="25"/>
    </row>
    <row r="522" spans="1:31">
      <c r="A522" s="6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X522" s="25"/>
      <c r="Y522" s="25"/>
      <c r="Z522" s="25"/>
      <c r="AA522" s="25"/>
      <c r="AB522" s="25"/>
      <c r="AC522" s="25"/>
      <c r="AD522" s="25"/>
      <c r="AE522" s="25"/>
    </row>
    <row r="523" spans="1:31">
      <c r="A523" s="6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X523" s="25"/>
      <c r="Y523" s="25"/>
      <c r="Z523" s="25"/>
      <c r="AA523" s="25"/>
      <c r="AB523" s="25"/>
      <c r="AC523" s="25"/>
      <c r="AD523" s="25"/>
      <c r="AE523" s="25"/>
    </row>
    <row r="524" spans="1:31">
      <c r="A524" s="6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X524" s="25"/>
      <c r="Y524" s="25"/>
      <c r="Z524" s="25"/>
      <c r="AA524" s="25"/>
      <c r="AB524" s="25"/>
      <c r="AC524" s="25"/>
      <c r="AD524" s="25"/>
      <c r="AE524" s="25"/>
    </row>
    <row r="525" spans="1:31">
      <c r="A525" s="6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X525" s="25"/>
      <c r="Y525" s="25"/>
      <c r="Z525" s="25"/>
      <c r="AA525" s="25"/>
      <c r="AB525" s="25"/>
      <c r="AC525" s="25"/>
      <c r="AD525" s="25"/>
      <c r="AE525" s="25"/>
    </row>
    <row r="526" spans="1:31">
      <c r="A526" s="6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X526" s="459" t="s">
        <v>270</v>
      </c>
      <c r="Y526" s="25"/>
      <c r="Z526" s="25"/>
      <c r="AA526" s="25"/>
      <c r="AB526" s="25"/>
      <c r="AC526" s="25"/>
      <c r="AD526" s="25"/>
      <c r="AE526" s="25"/>
    </row>
    <row r="527" spans="1:31">
      <c r="X527" s="458" t="str">
        <f>IF(全体項目一覧_60!AN106="","",全体項目一覧_60!AN106)</f>
        <v/>
      </c>
      <c r="Y527" s="25"/>
      <c r="Z527" s="25"/>
      <c r="AA527" s="25"/>
      <c r="AB527" s="25"/>
      <c r="AC527" s="25"/>
      <c r="AD527" s="25"/>
      <c r="AE527" s="25"/>
    </row>
    <row r="528" spans="1:31">
      <c r="X528" s="25"/>
      <c r="Y528" s="25"/>
      <c r="Z528" s="25"/>
      <c r="AA528" s="25"/>
      <c r="AB528" s="25"/>
      <c r="AC528" s="25"/>
      <c r="AD528" s="25"/>
      <c r="AE528" s="25"/>
    </row>
    <row r="529" spans="1:31">
      <c r="X529" s="25"/>
      <c r="Y529" s="25"/>
      <c r="Z529" s="25"/>
      <c r="AA529" s="25"/>
      <c r="AB529" s="25"/>
      <c r="AC529" s="25"/>
      <c r="AD529" s="25"/>
      <c r="AE529" s="25"/>
    </row>
    <row r="530" spans="1:31">
      <c r="A530" s="675"/>
      <c r="B530" s="676"/>
      <c r="C530" s="676"/>
      <c r="D530" s="676"/>
      <c r="E530" s="676"/>
      <c r="F530" s="676"/>
      <c r="G530" s="676"/>
      <c r="H530" s="676"/>
      <c r="I530" s="676"/>
      <c r="J530" s="676"/>
      <c r="K530" s="677"/>
      <c r="L530" s="12" t="s">
        <v>18</v>
      </c>
      <c r="M530" s="669" t="s">
        <v>29</v>
      </c>
      <c r="N530" s="669"/>
      <c r="O530" s="669"/>
      <c r="P530" s="669"/>
      <c r="Q530" s="669"/>
      <c r="R530" s="669"/>
      <c r="S530" s="669"/>
      <c r="T530" s="670" t="s">
        <v>269</v>
      </c>
      <c r="U530" s="670"/>
      <c r="X530" s="12"/>
      <c r="Y530" s="150"/>
      <c r="Z530" s="150"/>
      <c r="AA530" s="150"/>
      <c r="AB530" s="150"/>
      <c r="AC530" s="150"/>
      <c r="AD530" s="150"/>
      <c r="AE530" s="150"/>
    </row>
    <row r="531" spans="1:31">
      <c r="A531" s="678"/>
      <c r="B531" s="679"/>
      <c r="C531" s="679"/>
      <c r="D531" s="679"/>
      <c r="E531" s="679"/>
      <c r="F531" s="679"/>
      <c r="G531" s="679"/>
      <c r="H531" s="679"/>
      <c r="I531" s="679"/>
      <c r="J531" s="679"/>
      <c r="K531" s="680"/>
      <c r="L531" s="12" t="s">
        <v>18</v>
      </c>
      <c r="M531" s="665" t="s">
        <v>30</v>
      </c>
      <c r="N531" s="665"/>
      <c r="O531" s="665"/>
      <c r="P531" s="665"/>
      <c r="Q531" s="665"/>
      <c r="R531" s="665"/>
      <c r="S531" s="665"/>
      <c r="T531" s="666" t="str">
        <f>X527</f>
        <v/>
      </c>
      <c r="U531" s="667"/>
      <c r="X531" s="12"/>
      <c r="Y531" s="151"/>
      <c r="Z531" s="151"/>
      <c r="AA531" s="151"/>
      <c r="AB531" s="151"/>
      <c r="AC531" s="151"/>
      <c r="AD531" s="151"/>
      <c r="AE531" s="151"/>
    </row>
    <row r="532" spans="1:31" ht="14.25">
      <c r="A532" s="691" t="str">
        <f>$A$40</f>
        <v>フォーマット作成者　：　Komuro Consulting Group　小室匡史</v>
      </c>
      <c r="B532" s="691"/>
      <c r="C532" s="691"/>
      <c r="D532" s="691"/>
      <c r="E532" s="691"/>
      <c r="F532" s="691"/>
      <c r="G532" s="691"/>
      <c r="H532" s="691"/>
      <c r="I532" s="691"/>
      <c r="J532" s="691"/>
      <c r="K532" s="691"/>
      <c r="L532" s="414" t="s">
        <v>18</v>
      </c>
      <c r="M532" s="668" t="s">
        <v>90</v>
      </c>
      <c r="N532" s="668"/>
      <c r="O532" s="668"/>
      <c r="P532" s="668"/>
      <c r="Q532" s="668"/>
      <c r="R532" s="668"/>
      <c r="S532" s="668"/>
      <c r="T532" s="667"/>
      <c r="U532" s="667"/>
      <c r="X532" s="12"/>
      <c r="Y532" s="152"/>
      <c r="Z532" s="152"/>
      <c r="AA532" s="152"/>
      <c r="AB532" s="152"/>
      <c r="AC532" s="152"/>
      <c r="AD532" s="152"/>
      <c r="AE532" s="152"/>
    </row>
    <row r="534" spans="1:31" ht="30" customHeight="1">
      <c r="A534" s="671" t="str">
        <f>$A$1</f>
        <v>●●チームバレーボール体力指数　レーダーチャート</v>
      </c>
      <c r="B534" s="671"/>
      <c r="C534" s="671"/>
      <c r="D534" s="671"/>
      <c r="E534" s="671"/>
      <c r="F534" s="671"/>
      <c r="G534" s="671"/>
      <c r="H534" s="671"/>
      <c r="I534" s="671"/>
      <c r="J534" s="671"/>
      <c r="K534" s="671"/>
      <c r="L534" s="671"/>
      <c r="M534" s="671"/>
      <c r="N534" s="671"/>
      <c r="O534" s="671"/>
      <c r="P534" s="671"/>
      <c r="Q534" s="671"/>
      <c r="R534" s="671"/>
      <c r="S534" s="671"/>
      <c r="T534" s="671"/>
      <c r="U534" s="671"/>
      <c r="X534" s="25"/>
      <c r="Y534" s="25"/>
      <c r="Z534" s="25"/>
      <c r="AA534" s="25"/>
      <c r="AB534" s="25"/>
      <c r="AC534" s="25"/>
      <c r="AD534" s="25"/>
      <c r="AE534" s="25"/>
    </row>
    <row r="535" spans="1:31" ht="22.5" customHeight="1">
      <c r="A535" s="369" t="s">
        <v>10</v>
      </c>
      <c r="B535" s="672" t="str">
        <f>IF(表示変換!B19="","",表示変換!B19)</f>
        <v/>
      </c>
      <c r="C535" s="672"/>
      <c r="D535" s="9"/>
      <c r="E535" s="369" t="s">
        <v>11</v>
      </c>
      <c r="F535" s="673" t="str">
        <f>IF(表示変換!I19="","",表示変換!I19)</f>
        <v/>
      </c>
      <c r="G535" s="673"/>
      <c r="H535" s="370" t="s">
        <v>12</v>
      </c>
      <c r="I535" s="14"/>
      <c r="J535" s="370" t="s">
        <v>13</v>
      </c>
      <c r="K535" s="673" t="str">
        <f>IF(表示変換!J19="","",表示変換!J19)</f>
        <v/>
      </c>
      <c r="L535" s="673"/>
      <c r="M535" s="369" t="s">
        <v>14</v>
      </c>
      <c r="N535" s="6"/>
      <c r="O535" s="672" t="s">
        <v>15</v>
      </c>
      <c r="P535" s="672"/>
      <c r="Q535" s="672" t="str">
        <f>IF(表示変換!H19="","",表示変換!H19)</f>
        <v/>
      </c>
      <c r="R535" s="672"/>
      <c r="S535" s="674" t="str">
        <f>IF(入力!$C$4="","",入力!$C$4)</f>
        <v>2016.01.01</v>
      </c>
      <c r="T535" s="674"/>
      <c r="U535" s="9" t="s">
        <v>84</v>
      </c>
      <c r="X535" s="25"/>
      <c r="Y535" s="25"/>
      <c r="Z535" s="25"/>
      <c r="AA535" s="25"/>
      <c r="AB535" s="25"/>
      <c r="AC535" s="25"/>
      <c r="AD535" s="25"/>
      <c r="AE535" s="25"/>
    </row>
    <row r="536" spans="1:31" ht="12" customHeight="1">
      <c r="A536" s="6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X536" s="25"/>
      <c r="Y536" s="25"/>
      <c r="Z536" s="25"/>
      <c r="AA536" s="25"/>
      <c r="AB536" s="25"/>
      <c r="AC536" s="25"/>
      <c r="AD536" s="25"/>
      <c r="AE536" s="25"/>
    </row>
    <row r="537" spans="1:31" ht="22.5" customHeight="1">
      <c r="A537" s="685" t="s">
        <v>5</v>
      </c>
      <c r="B537" s="688" t="s">
        <v>6</v>
      </c>
      <c r="C537" s="692" t="s">
        <v>0</v>
      </c>
      <c r="D537" s="683" t="s">
        <v>31</v>
      </c>
      <c r="E537" s="684"/>
      <c r="F537" s="683" t="s">
        <v>43</v>
      </c>
      <c r="G537" s="684"/>
      <c r="H537" s="683" t="s">
        <v>297</v>
      </c>
      <c r="I537" s="684"/>
      <c r="J537" s="683" t="s">
        <v>27</v>
      </c>
      <c r="K537" s="684"/>
      <c r="L537" s="681" t="s">
        <v>44</v>
      </c>
      <c r="M537" s="682"/>
      <c r="N537" s="681" t="s">
        <v>45</v>
      </c>
      <c r="O537" s="682"/>
      <c r="P537" s="681" t="s">
        <v>28</v>
      </c>
      <c r="Q537" s="682"/>
      <c r="R537" s="683" t="s">
        <v>32</v>
      </c>
      <c r="S537" s="684"/>
      <c r="T537" s="156" t="s">
        <v>1</v>
      </c>
      <c r="U537" s="157" t="s">
        <v>2</v>
      </c>
      <c r="X537" s="25"/>
      <c r="Y537" s="25"/>
      <c r="Z537" s="25"/>
      <c r="AA537" s="25"/>
      <c r="AB537" s="25"/>
      <c r="AC537" s="25"/>
      <c r="AD537" s="25"/>
      <c r="AE537" s="25"/>
    </row>
    <row r="538" spans="1:31">
      <c r="A538" s="686"/>
      <c r="B538" s="689"/>
      <c r="C538" s="693"/>
      <c r="D538" s="1" t="s">
        <v>3</v>
      </c>
      <c r="E538" s="3" t="s">
        <v>4</v>
      </c>
      <c r="F538" s="1" t="s">
        <v>3</v>
      </c>
      <c r="G538" s="3" t="s">
        <v>4</v>
      </c>
      <c r="H538" s="1" t="s">
        <v>3</v>
      </c>
      <c r="I538" s="3" t="s">
        <v>4</v>
      </c>
      <c r="J538" s="1" t="s">
        <v>3</v>
      </c>
      <c r="K538" s="3" t="s">
        <v>4</v>
      </c>
      <c r="L538" s="1" t="s">
        <v>3</v>
      </c>
      <c r="M538" s="3" t="s">
        <v>4</v>
      </c>
      <c r="N538" s="1" t="s">
        <v>3</v>
      </c>
      <c r="O538" s="3" t="s">
        <v>4</v>
      </c>
      <c r="P538" s="1" t="s">
        <v>3</v>
      </c>
      <c r="Q538" s="3" t="s">
        <v>4</v>
      </c>
      <c r="R538" s="1" t="s">
        <v>3</v>
      </c>
      <c r="S538" s="3" t="s">
        <v>4</v>
      </c>
      <c r="T538" s="7"/>
      <c r="U538" s="8"/>
      <c r="X538" s="25"/>
      <c r="Y538" s="25"/>
      <c r="Z538" s="25"/>
      <c r="AA538" s="25"/>
      <c r="AB538" s="25"/>
      <c r="AC538" s="25"/>
      <c r="AD538" s="25"/>
      <c r="AE538" s="25"/>
    </row>
    <row r="539" spans="1:31">
      <c r="A539" s="687"/>
      <c r="B539" s="690"/>
      <c r="C539" s="694"/>
      <c r="D539" s="2" t="str">
        <f>IF(表示変換!$N$5="","",表示変換!$N$5)</f>
        <v>sec</v>
      </c>
      <c r="E539" s="4" t="s">
        <v>7</v>
      </c>
      <c r="F539" s="2" t="str">
        <f>IF(表示変換!$O$5="","",表示変換!$O$5)</f>
        <v>sec</v>
      </c>
      <c r="G539" s="4" t="s">
        <v>7</v>
      </c>
      <c r="H539" s="2" t="str">
        <f>IF(表示変換!$P$5="","",表示変換!$P$5)</f>
        <v>m</v>
      </c>
      <c r="I539" s="4" t="s">
        <v>7</v>
      </c>
      <c r="J539" s="2" t="str">
        <f>IF(表示変換!$Q$5="","",表示変換!$Q$5)</f>
        <v>cm</v>
      </c>
      <c r="K539" s="4" t="s">
        <v>7</v>
      </c>
      <c r="L539" s="2" t="str">
        <f>IF(表示変換!$R$5="","",表示変換!$R$5)</f>
        <v>cm</v>
      </c>
      <c r="M539" s="4" t="s">
        <v>7</v>
      </c>
      <c r="N539" s="2" t="str">
        <f>IF(表示変換!$S$5="","",表示変換!$S$5)</f>
        <v>m</v>
      </c>
      <c r="O539" s="4" t="s">
        <v>7</v>
      </c>
      <c r="P539" s="2" t="str">
        <f>IF(表示変換!$T$5="","",表示変換!$T$5)</f>
        <v>回</v>
      </c>
      <c r="Q539" s="4" t="s">
        <v>7</v>
      </c>
      <c r="R539" s="2" t="str">
        <f>IF(表示変換!$U$5="","",表示変換!$U$5)</f>
        <v>m</v>
      </c>
      <c r="S539" s="4" t="s">
        <v>7</v>
      </c>
      <c r="T539" s="2" t="s">
        <v>8</v>
      </c>
      <c r="U539" s="5" t="s">
        <v>9</v>
      </c>
      <c r="X539" s="26" t="s">
        <v>16</v>
      </c>
      <c r="Y539" s="26" t="s">
        <v>17</v>
      </c>
      <c r="Z539" s="26" t="s">
        <v>276</v>
      </c>
      <c r="AA539" s="26" t="s">
        <v>24</v>
      </c>
      <c r="AB539" s="26" t="s">
        <v>59</v>
      </c>
      <c r="AC539" s="26" t="s">
        <v>51</v>
      </c>
      <c r="AD539" s="26" t="s">
        <v>62</v>
      </c>
      <c r="AE539" s="11" t="s">
        <v>61</v>
      </c>
    </row>
    <row r="540" spans="1:31">
      <c r="A540" s="17" t="str">
        <f>IF(入力!$C$4="","",入力!$C$4)</f>
        <v>2016.01.01</v>
      </c>
      <c r="B540" s="20">
        <f>IF(表示変換!A19="","",表示変換!A19)</f>
        <v>14</v>
      </c>
      <c r="C540" s="18" t="str">
        <f>IF(表示変換!B19="","",表示変換!B19)</f>
        <v/>
      </c>
      <c r="D540" s="21" t="str">
        <f>IF(特定項目一覧_60!G19="","",特定項目一覧_60!G19)</f>
        <v/>
      </c>
      <c r="E540" s="27" t="str">
        <f>IF(特定項目一覧_60!H19="","",特定項目一覧_60!H19)</f>
        <v/>
      </c>
      <c r="F540" s="21" t="str">
        <f>IF(特定項目一覧_60!I19="","",特定項目一覧_60!I19)</f>
        <v/>
      </c>
      <c r="G540" s="22" t="str">
        <f>IF(特定項目一覧_60!J19="","",特定項目一覧_60!J19)</f>
        <v/>
      </c>
      <c r="H540" s="29" t="str">
        <f>IF(特定項目一覧_60!K19="","",特定項目一覧_60!K19)</f>
        <v/>
      </c>
      <c r="I540" s="27" t="str">
        <f>IF(特定項目一覧_60!L19="","",特定項目一覧_60!L19)</f>
        <v/>
      </c>
      <c r="J540" s="20" t="str">
        <f>IF(特定項目一覧_60!M19="","",特定項目一覧_60!M19)</f>
        <v/>
      </c>
      <c r="K540" s="22" t="str">
        <f>IF(特定項目一覧_60!N19="","",特定項目一覧_60!N19)</f>
        <v/>
      </c>
      <c r="L540" s="28" t="str">
        <f>IF(特定項目一覧_60!O19="","",特定項目一覧_60!O19)</f>
        <v/>
      </c>
      <c r="M540" s="27" t="str">
        <f>IF(特定項目一覧_60!P19="","",特定項目一覧_60!P19)</f>
        <v/>
      </c>
      <c r="N540" s="21" t="str">
        <f>IF(特定項目一覧_60!Q19="","",特定項目一覧_60!Q19)</f>
        <v/>
      </c>
      <c r="O540" s="22" t="str">
        <f>IF(特定項目一覧_60!R19="","",特定項目一覧_60!R19)</f>
        <v/>
      </c>
      <c r="P540" s="28" t="str">
        <f>IF(特定項目一覧_60!S19="","",特定項目一覧_60!S19)</f>
        <v/>
      </c>
      <c r="Q540" s="27" t="str">
        <f>IF(特定項目一覧_60!T19="","",特定項目一覧_60!T19)</f>
        <v/>
      </c>
      <c r="R540" s="20" t="str">
        <f>IF(特定項目一覧_60!U19="","",特定項目一覧_60!U19)</f>
        <v/>
      </c>
      <c r="S540" s="22" t="str">
        <f>IF(特定項目一覧_60!V19="","",特定項目一覧_60!V19)</f>
        <v/>
      </c>
      <c r="T540" s="28" t="str">
        <f>IF(特定項目一覧_60!W19="","",特定項目一覧_60!W19)</f>
        <v/>
      </c>
      <c r="U540" s="22" t="str">
        <f>IF(特定項目一覧_60!X19="","",特定項目一覧_60!X19)</f>
        <v/>
      </c>
      <c r="W540" s="19" t="str">
        <f>IF(入力!$C$4="","",入力!$C$4)</f>
        <v>2016.01.01</v>
      </c>
      <c r="X540" s="30" t="str">
        <f>E540</f>
        <v/>
      </c>
      <c r="Y540" s="30" t="str">
        <f>G540</f>
        <v/>
      </c>
      <c r="Z540" s="30" t="str">
        <f>I540</f>
        <v/>
      </c>
      <c r="AA540" s="30" t="str">
        <f>K540</f>
        <v/>
      </c>
      <c r="AB540" s="30" t="str">
        <f>M540</f>
        <v/>
      </c>
      <c r="AC540" s="30" t="str">
        <f>O540</f>
        <v/>
      </c>
      <c r="AD540" s="30" t="str">
        <f>Q540</f>
        <v/>
      </c>
      <c r="AE540" s="30" t="str">
        <f>S540</f>
        <v/>
      </c>
    </row>
    <row r="541" spans="1:31">
      <c r="A541" s="66"/>
      <c r="B541" s="67"/>
      <c r="C541" s="68"/>
      <c r="D541" s="69"/>
      <c r="E541" s="70"/>
      <c r="F541" s="71"/>
      <c r="G541" s="72"/>
      <c r="H541" s="73"/>
      <c r="I541" s="70"/>
      <c r="J541" s="71"/>
      <c r="K541" s="72"/>
      <c r="L541" s="69"/>
      <c r="M541" s="70"/>
      <c r="N541" s="71"/>
      <c r="O541" s="72"/>
      <c r="P541" s="69"/>
      <c r="Q541" s="70"/>
      <c r="R541" s="67"/>
      <c r="S541" s="72"/>
      <c r="T541" s="73"/>
      <c r="U541" s="72"/>
      <c r="W541" s="19"/>
      <c r="X541" s="23"/>
      <c r="Y541" s="289"/>
      <c r="Z541" s="23"/>
      <c r="AA541" s="23"/>
      <c r="AB541" s="23"/>
      <c r="AC541" s="23"/>
      <c r="AD541" s="23"/>
      <c r="AE541" s="23"/>
    </row>
    <row r="542" spans="1:31">
      <c r="A542" s="74"/>
      <c r="B542" s="67"/>
      <c r="C542" s="72"/>
      <c r="D542" s="71"/>
      <c r="E542" s="72"/>
      <c r="F542" s="71"/>
      <c r="G542" s="72"/>
      <c r="H542" s="67"/>
      <c r="I542" s="72"/>
      <c r="J542" s="71"/>
      <c r="K542" s="72"/>
      <c r="L542" s="71"/>
      <c r="M542" s="72"/>
      <c r="N542" s="71"/>
      <c r="O542" s="72"/>
      <c r="P542" s="71"/>
      <c r="Q542" s="72"/>
      <c r="R542" s="67"/>
      <c r="S542" s="72"/>
      <c r="T542" s="67"/>
      <c r="U542" s="72"/>
      <c r="W542" s="19"/>
      <c r="X542" s="23"/>
      <c r="Y542" s="23"/>
      <c r="Z542" s="23"/>
      <c r="AA542" s="23"/>
      <c r="AB542" s="23"/>
      <c r="AC542" s="23"/>
      <c r="AD542" s="23"/>
      <c r="AE542" s="23"/>
    </row>
    <row r="543" spans="1:31">
      <c r="A543" s="74"/>
      <c r="B543" s="75"/>
      <c r="C543" s="76"/>
      <c r="D543" s="71"/>
      <c r="E543" s="70"/>
      <c r="F543" s="71"/>
      <c r="G543" s="72"/>
      <c r="H543" s="73"/>
      <c r="I543" s="70"/>
      <c r="J543" s="71"/>
      <c r="K543" s="72"/>
      <c r="L543" s="69"/>
      <c r="M543" s="70"/>
      <c r="N543" s="71"/>
      <c r="O543" s="72"/>
      <c r="P543" s="69"/>
      <c r="Q543" s="70"/>
      <c r="R543" s="67"/>
      <c r="S543" s="72"/>
      <c r="T543" s="73"/>
      <c r="U543" s="72"/>
      <c r="X543" s="25"/>
      <c r="Y543" s="25"/>
      <c r="Z543" s="25"/>
      <c r="AA543" s="25"/>
      <c r="AB543" s="25"/>
      <c r="AC543" s="25"/>
      <c r="AD543" s="25"/>
      <c r="AE543" s="25"/>
    </row>
    <row r="544" spans="1:31">
      <c r="A544" s="66"/>
      <c r="B544" s="67"/>
      <c r="C544" s="68"/>
      <c r="D544" s="69"/>
      <c r="E544" s="70"/>
      <c r="F544" s="71"/>
      <c r="G544" s="72"/>
      <c r="H544" s="73"/>
      <c r="I544" s="70"/>
      <c r="J544" s="71"/>
      <c r="K544" s="72"/>
      <c r="L544" s="69"/>
      <c r="M544" s="70"/>
      <c r="N544" s="71"/>
      <c r="O544" s="72"/>
      <c r="P544" s="69"/>
      <c r="Q544" s="70"/>
      <c r="R544" s="67"/>
      <c r="S544" s="72"/>
      <c r="T544" s="73"/>
      <c r="U544" s="72"/>
      <c r="X544" s="25"/>
      <c r="Y544" s="25"/>
      <c r="Z544" s="25"/>
      <c r="AA544" s="25"/>
      <c r="AB544" s="25"/>
      <c r="AC544" s="25"/>
      <c r="AD544" s="25"/>
      <c r="AE544" s="25"/>
    </row>
    <row r="545" spans="1:31">
      <c r="A545" s="74"/>
      <c r="B545" s="67"/>
      <c r="C545" s="72"/>
      <c r="D545" s="71"/>
      <c r="E545" s="72"/>
      <c r="F545" s="71"/>
      <c r="G545" s="72"/>
      <c r="H545" s="67"/>
      <c r="I545" s="72"/>
      <c r="J545" s="71"/>
      <c r="K545" s="72"/>
      <c r="L545" s="71"/>
      <c r="M545" s="72"/>
      <c r="N545" s="71"/>
      <c r="O545" s="72"/>
      <c r="P545" s="71"/>
      <c r="Q545" s="72"/>
      <c r="R545" s="67"/>
      <c r="S545" s="72"/>
      <c r="T545" s="67"/>
      <c r="U545" s="72"/>
      <c r="X545" s="25"/>
      <c r="Y545" s="25"/>
      <c r="Z545" s="25"/>
      <c r="AA545" s="25"/>
      <c r="AB545" s="25"/>
      <c r="AC545" s="25"/>
      <c r="AD545" s="25"/>
      <c r="AE545" s="25"/>
    </row>
    <row r="546" spans="1:31">
      <c r="A546" s="66"/>
      <c r="B546" s="67"/>
      <c r="C546" s="68"/>
      <c r="D546" s="69"/>
      <c r="E546" s="70"/>
      <c r="F546" s="71"/>
      <c r="G546" s="72"/>
      <c r="H546" s="73"/>
      <c r="I546" s="70"/>
      <c r="J546" s="71"/>
      <c r="K546" s="72"/>
      <c r="L546" s="69"/>
      <c r="M546" s="70"/>
      <c r="N546" s="71"/>
      <c r="O546" s="72"/>
      <c r="P546" s="69"/>
      <c r="Q546" s="70"/>
      <c r="R546" s="67"/>
      <c r="S546" s="72"/>
      <c r="T546" s="73"/>
      <c r="U546" s="72"/>
      <c r="X546" s="25"/>
      <c r="Y546" s="25"/>
      <c r="Z546" s="25"/>
      <c r="AA546" s="25"/>
      <c r="AB546" s="25"/>
      <c r="AC546" s="25"/>
      <c r="AD546" s="25"/>
      <c r="AE546" s="25"/>
    </row>
    <row r="547" spans="1:31">
      <c r="A547" s="66"/>
      <c r="B547" s="67"/>
      <c r="C547" s="68"/>
      <c r="D547" s="69"/>
      <c r="E547" s="70"/>
      <c r="F547" s="71"/>
      <c r="G547" s="72"/>
      <c r="H547" s="73"/>
      <c r="I547" s="70"/>
      <c r="J547" s="71"/>
      <c r="K547" s="72"/>
      <c r="L547" s="69"/>
      <c r="M547" s="70"/>
      <c r="N547" s="71"/>
      <c r="O547" s="72"/>
      <c r="P547" s="69"/>
      <c r="Q547" s="70"/>
      <c r="R547" s="67"/>
      <c r="S547" s="72"/>
      <c r="T547" s="73"/>
      <c r="U547" s="72"/>
      <c r="X547" s="25"/>
      <c r="Y547" s="25"/>
      <c r="Z547" s="25"/>
      <c r="AA547" s="25"/>
      <c r="AB547" s="25"/>
      <c r="AC547" s="25"/>
      <c r="AD547" s="25"/>
      <c r="AE547" s="25"/>
    </row>
    <row r="548" spans="1:31">
      <c r="A548" s="66"/>
      <c r="B548" s="67"/>
      <c r="C548" s="68"/>
      <c r="D548" s="69"/>
      <c r="E548" s="70"/>
      <c r="F548" s="71"/>
      <c r="G548" s="72"/>
      <c r="H548" s="73"/>
      <c r="I548" s="70"/>
      <c r="J548" s="71"/>
      <c r="K548" s="72"/>
      <c r="L548" s="69"/>
      <c r="M548" s="70"/>
      <c r="N548" s="71"/>
      <c r="O548" s="72"/>
      <c r="P548" s="69"/>
      <c r="Q548" s="70"/>
      <c r="R548" s="67"/>
      <c r="S548" s="72"/>
      <c r="T548" s="73"/>
      <c r="U548" s="72"/>
      <c r="X548" s="25"/>
      <c r="Y548" s="25"/>
      <c r="Z548" s="25"/>
      <c r="AA548" s="25"/>
      <c r="AB548" s="25"/>
      <c r="AC548" s="25"/>
      <c r="AD548" s="25"/>
      <c r="AE548" s="25"/>
    </row>
    <row r="549" spans="1:31">
      <c r="A549" s="66"/>
      <c r="B549" s="67"/>
      <c r="C549" s="68"/>
      <c r="D549" s="69"/>
      <c r="E549" s="70"/>
      <c r="F549" s="71"/>
      <c r="G549" s="72"/>
      <c r="H549" s="73"/>
      <c r="I549" s="70"/>
      <c r="J549" s="71"/>
      <c r="K549" s="72"/>
      <c r="L549" s="69"/>
      <c r="M549" s="70"/>
      <c r="N549" s="71"/>
      <c r="O549" s="72"/>
      <c r="P549" s="69"/>
      <c r="Q549" s="70"/>
      <c r="R549" s="67"/>
      <c r="S549" s="72"/>
      <c r="T549" s="73"/>
      <c r="U549" s="72"/>
      <c r="X549" s="25"/>
      <c r="Y549" s="25"/>
      <c r="Z549" s="25"/>
      <c r="AA549" s="25"/>
      <c r="AB549" s="25"/>
      <c r="AC549" s="25"/>
      <c r="AD549" s="25"/>
      <c r="AE549" s="25"/>
    </row>
    <row r="550" spans="1:31">
      <c r="A550" s="6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X550" s="25"/>
      <c r="Y550" s="25"/>
      <c r="Z550" s="25"/>
      <c r="AA550" s="25"/>
      <c r="AB550" s="25"/>
      <c r="AC550" s="25"/>
      <c r="AD550" s="25"/>
      <c r="AE550" s="25"/>
    </row>
    <row r="551" spans="1:31">
      <c r="A551" s="6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X551" s="25"/>
      <c r="Y551" s="25"/>
      <c r="Z551" s="25"/>
      <c r="AA551" s="25"/>
      <c r="AB551" s="25"/>
      <c r="AC551" s="25"/>
      <c r="AD551" s="25"/>
      <c r="AE551" s="25"/>
    </row>
    <row r="552" spans="1:31">
      <c r="A552" s="6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X552" s="25"/>
      <c r="Y552" s="25"/>
      <c r="Z552" s="25"/>
      <c r="AA552" s="25"/>
      <c r="AB552" s="25"/>
      <c r="AC552" s="25"/>
      <c r="AD552" s="25"/>
      <c r="AE552" s="25"/>
    </row>
    <row r="553" spans="1:31">
      <c r="A553" s="6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X553" s="12" t="s">
        <v>21</v>
      </c>
      <c r="Y553" s="12" t="s">
        <v>78</v>
      </c>
      <c r="Z553" s="12" t="s">
        <v>22</v>
      </c>
      <c r="AA553" s="25"/>
      <c r="AB553" s="25"/>
      <c r="AC553" s="25"/>
      <c r="AD553" s="25"/>
      <c r="AE553" s="25"/>
    </row>
    <row r="554" spans="1:31">
      <c r="A554" s="6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W554" s="19" t="str">
        <f>IF(入力!$C$4="","",入力!$C$4)</f>
        <v>2016.01.01</v>
      </c>
      <c r="X554" s="24" t="str">
        <f>IF(特定項目一覧_60!AL19="","",特定項目一覧_60!AL19)</f>
        <v/>
      </c>
      <c r="Y554" s="31" t="str">
        <f>IF(特定項目一覧_60!AK19="","",特定項目一覧_60!AK19)</f>
        <v/>
      </c>
      <c r="Z554" s="32" t="str">
        <f>IF(特定項目一覧_60!AM19="","",特定項目一覧_60!AM19)</f>
        <v/>
      </c>
      <c r="AA554" s="25"/>
      <c r="AB554" s="25"/>
      <c r="AC554" s="25"/>
      <c r="AD554" s="25"/>
      <c r="AE554" s="25"/>
    </row>
    <row r="555" spans="1:31">
      <c r="A555" s="6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W555" s="19"/>
      <c r="X555" s="24"/>
      <c r="Y555" s="24"/>
      <c r="Z555" s="24"/>
      <c r="AA555" s="25"/>
      <c r="AB555" s="25"/>
      <c r="AC555" s="25"/>
      <c r="AD555" s="25"/>
      <c r="AE555" s="25"/>
    </row>
    <row r="556" spans="1:31">
      <c r="A556" s="6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W556" s="19"/>
      <c r="X556" s="34"/>
      <c r="Y556" s="34"/>
      <c r="Z556" s="35"/>
      <c r="AA556" s="25"/>
      <c r="AB556" s="25"/>
      <c r="AC556" s="25"/>
      <c r="AD556" s="25"/>
      <c r="AE556" s="25"/>
    </row>
    <row r="557" spans="1:31">
      <c r="A557" s="6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X557" s="25"/>
      <c r="Y557" s="25"/>
      <c r="Z557" s="25"/>
      <c r="AA557" s="25"/>
      <c r="AB557" s="25"/>
      <c r="AC557" s="25"/>
      <c r="AD557" s="25"/>
      <c r="AE557" s="25"/>
    </row>
    <row r="558" spans="1:31">
      <c r="A558" s="6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X558" s="25"/>
      <c r="Y558" s="25"/>
      <c r="Z558" s="25"/>
      <c r="AA558" s="25"/>
      <c r="AB558" s="25"/>
      <c r="AC558" s="25"/>
      <c r="AD558" s="25"/>
      <c r="AE558" s="25"/>
    </row>
    <row r="559" spans="1:31">
      <c r="A559" s="6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X559" s="25"/>
      <c r="Y559" s="25"/>
      <c r="Z559" s="25"/>
      <c r="AA559" s="25"/>
      <c r="AB559" s="25"/>
      <c r="AC559" s="25"/>
      <c r="AD559" s="25"/>
      <c r="AE559" s="25"/>
    </row>
    <row r="560" spans="1:31">
      <c r="A560" s="6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X560" s="25"/>
      <c r="Y560" s="25"/>
      <c r="Z560" s="25"/>
      <c r="AA560" s="25"/>
      <c r="AB560" s="25"/>
      <c r="AC560" s="25"/>
      <c r="AD560" s="25"/>
      <c r="AE560" s="25"/>
    </row>
    <row r="561" spans="1:31">
      <c r="A561" s="6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X561" s="25"/>
      <c r="Y561" s="25"/>
      <c r="Z561" s="25"/>
      <c r="AA561" s="25"/>
      <c r="AB561" s="25"/>
      <c r="AC561" s="25"/>
      <c r="AD561" s="25"/>
      <c r="AE561" s="25"/>
    </row>
    <row r="562" spans="1:31">
      <c r="A562" s="6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X562" s="25"/>
      <c r="Y562" s="25"/>
      <c r="Z562" s="25"/>
      <c r="AA562" s="25"/>
      <c r="AB562" s="25"/>
      <c r="AC562" s="25"/>
      <c r="AD562" s="25"/>
      <c r="AE562" s="25"/>
    </row>
    <row r="563" spans="1:31">
      <c r="A563" s="6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X563" s="25"/>
      <c r="Y563" s="25"/>
      <c r="Z563" s="25"/>
      <c r="AA563" s="25"/>
      <c r="AB563" s="25"/>
      <c r="AC563" s="25"/>
      <c r="AD563" s="25"/>
      <c r="AE563" s="25"/>
    </row>
    <row r="564" spans="1:31">
      <c r="A564" s="6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X564" s="25"/>
      <c r="Y564" s="25"/>
      <c r="Z564" s="25"/>
      <c r="AA564" s="25"/>
      <c r="AB564" s="25"/>
      <c r="AC564" s="25"/>
      <c r="AD564" s="25"/>
      <c r="AE564" s="25"/>
    </row>
    <row r="565" spans="1:31">
      <c r="A565" s="6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X565" s="25"/>
      <c r="Y565" s="25"/>
      <c r="Z565" s="25"/>
      <c r="AA565" s="25"/>
      <c r="AB565" s="25"/>
      <c r="AC565" s="25"/>
      <c r="AD565" s="25"/>
      <c r="AE565" s="25"/>
    </row>
    <row r="566" spans="1:31">
      <c r="A566" s="6"/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X566" s="25"/>
      <c r="Y566" s="25"/>
      <c r="Z566" s="25"/>
      <c r="AA566" s="25"/>
      <c r="AB566" s="25"/>
      <c r="AC566" s="25"/>
      <c r="AD566" s="25"/>
      <c r="AE566" s="25"/>
    </row>
    <row r="567" spans="1:31">
      <c r="A567" s="6"/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X567" s="459" t="s">
        <v>270</v>
      </c>
      <c r="Y567" s="25"/>
      <c r="Z567" s="25"/>
      <c r="AA567" s="25"/>
      <c r="AB567" s="25"/>
      <c r="AC567" s="25"/>
      <c r="AD567" s="25"/>
      <c r="AE567" s="25"/>
    </row>
    <row r="568" spans="1:31">
      <c r="X568" s="458" t="str">
        <f>IF(全体項目一覧_60!AN107="","",全体項目一覧_60!AN107)</f>
        <v/>
      </c>
      <c r="Y568" s="25"/>
      <c r="Z568" s="25"/>
      <c r="AA568" s="25"/>
      <c r="AB568" s="25"/>
      <c r="AC568" s="25"/>
      <c r="AD568" s="25"/>
      <c r="AE568" s="25"/>
    </row>
    <row r="569" spans="1:31">
      <c r="X569" s="25"/>
      <c r="Y569" s="25"/>
      <c r="Z569" s="25"/>
      <c r="AA569" s="25"/>
      <c r="AB569" s="25"/>
      <c r="AC569" s="25"/>
      <c r="AD569" s="25"/>
      <c r="AE569" s="25"/>
    </row>
    <row r="570" spans="1:31">
      <c r="X570" s="25"/>
      <c r="Y570" s="25"/>
      <c r="Z570" s="25"/>
      <c r="AA570" s="25"/>
      <c r="AB570" s="25"/>
      <c r="AC570" s="25"/>
      <c r="AD570" s="25"/>
      <c r="AE570" s="25"/>
    </row>
    <row r="571" spans="1:31">
      <c r="A571" s="675"/>
      <c r="B571" s="676"/>
      <c r="C571" s="676"/>
      <c r="D571" s="676"/>
      <c r="E571" s="676"/>
      <c r="F571" s="676"/>
      <c r="G571" s="676"/>
      <c r="H571" s="676"/>
      <c r="I571" s="676"/>
      <c r="J571" s="676"/>
      <c r="K571" s="677"/>
      <c r="L571" s="12" t="s">
        <v>18</v>
      </c>
      <c r="M571" s="669" t="s">
        <v>29</v>
      </c>
      <c r="N571" s="669"/>
      <c r="O571" s="669"/>
      <c r="P571" s="669"/>
      <c r="Q571" s="669"/>
      <c r="R571" s="669"/>
      <c r="S571" s="669"/>
      <c r="T571" s="670" t="s">
        <v>269</v>
      </c>
      <c r="U571" s="670"/>
      <c r="X571" s="12"/>
      <c r="Y571" s="150"/>
      <c r="Z571" s="150"/>
      <c r="AA571" s="150"/>
      <c r="AB571" s="150"/>
      <c r="AC571" s="150"/>
      <c r="AD571" s="150"/>
      <c r="AE571" s="150"/>
    </row>
    <row r="572" spans="1:31">
      <c r="A572" s="678"/>
      <c r="B572" s="679"/>
      <c r="C572" s="679"/>
      <c r="D572" s="679"/>
      <c r="E572" s="679"/>
      <c r="F572" s="679"/>
      <c r="G572" s="679"/>
      <c r="H572" s="679"/>
      <c r="I572" s="679"/>
      <c r="J572" s="679"/>
      <c r="K572" s="680"/>
      <c r="L572" s="12" t="s">
        <v>18</v>
      </c>
      <c r="M572" s="665" t="s">
        <v>30</v>
      </c>
      <c r="N572" s="665"/>
      <c r="O572" s="665"/>
      <c r="P572" s="665"/>
      <c r="Q572" s="665"/>
      <c r="R572" s="665"/>
      <c r="S572" s="665"/>
      <c r="T572" s="666" t="str">
        <f>X568</f>
        <v/>
      </c>
      <c r="U572" s="667"/>
      <c r="X572" s="12"/>
      <c r="Y572" s="151"/>
      <c r="Z572" s="151"/>
      <c r="AA572" s="151"/>
      <c r="AB572" s="151"/>
      <c r="AC572" s="151"/>
      <c r="AD572" s="151"/>
      <c r="AE572" s="151"/>
    </row>
    <row r="573" spans="1:31" ht="14.25">
      <c r="A573" s="691" t="str">
        <f>$A$40</f>
        <v>フォーマット作成者　：　Komuro Consulting Group　小室匡史</v>
      </c>
      <c r="B573" s="691"/>
      <c r="C573" s="691"/>
      <c r="D573" s="691"/>
      <c r="E573" s="691"/>
      <c r="F573" s="691"/>
      <c r="G573" s="691"/>
      <c r="H573" s="691"/>
      <c r="I573" s="691"/>
      <c r="J573" s="691"/>
      <c r="K573" s="691"/>
      <c r="L573" s="414" t="s">
        <v>18</v>
      </c>
      <c r="M573" s="668" t="s">
        <v>90</v>
      </c>
      <c r="N573" s="668"/>
      <c r="O573" s="668"/>
      <c r="P573" s="668"/>
      <c r="Q573" s="668"/>
      <c r="R573" s="668"/>
      <c r="S573" s="668"/>
      <c r="T573" s="667"/>
      <c r="U573" s="667"/>
      <c r="X573" s="12"/>
      <c r="Y573" s="152"/>
      <c r="Z573" s="152"/>
      <c r="AA573" s="152"/>
      <c r="AB573" s="152"/>
      <c r="AC573" s="152"/>
      <c r="AD573" s="152"/>
      <c r="AE573" s="152"/>
    </row>
    <row r="575" spans="1:31" ht="30" customHeight="1">
      <c r="A575" s="671" t="str">
        <f>$A$1</f>
        <v>●●チームバレーボール体力指数　レーダーチャート</v>
      </c>
      <c r="B575" s="671"/>
      <c r="C575" s="671"/>
      <c r="D575" s="671"/>
      <c r="E575" s="671"/>
      <c r="F575" s="671"/>
      <c r="G575" s="671"/>
      <c r="H575" s="671"/>
      <c r="I575" s="671"/>
      <c r="J575" s="671"/>
      <c r="K575" s="671"/>
      <c r="L575" s="671"/>
      <c r="M575" s="671"/>
      <c r="N575" s="671"/>
      <c r="O575" s="671"/>
      <c r="P575" s="671"/>
      <c r="Q575" s="671"/>
      <c r="R575" s="671"/>
      <c r="S575" s="671"/>
      <c r="T575" s="671"/>
      <c r="U575" s="671"/>
      <c r="X575" s="25"/>
      <c r="Y575" s="25"/>
      <c r="Z575" s="25"/>
      <c r="AA575" s="25"/>
      <c r="AB575" s="25"/>
      <c r="AC575" s="25"/>
      <c r="AD575" s="25"/>
      <c r="AE575" s="25"/>
    </row>
    <row r="576" spans="1:31" ht="22.5" customHeight="1">
      <c r="A576" s="369" t="s">
        <v>10</v>
      </c>
      <c r="B576" s="672" t="str">
        <f>IF(表示変換!B20="","",表示変換!B20)</f>
        <v/>
      </c>
      <c r="C576" s="672"/>
      <c r="D576" s="9"/>
      <c r="E576" s="369" t="s">
        <v>11</v>
      </c>
      <c r="F576" s="673" t="str">
        <f>IF(表示変換!I20="","",表示変換!I20)</f>
        <v/>
      </c>
      <c r="G576" s="673"/>
      <c r="H576" s="370" t="s">
        <v>12</v>
      </c>
      <c r="I576" s="14"/>
      <c r="J576" s="370" t="s">
        <v>13</v>
      </c>
      <c r="K576" s="673" t="str">
        <f>IF(表示変換!J20="","",表示変換!J20)</f>
        <v/>
      </c>
      <c r="L576" s="673"/>
      <c r="M576" s="369" t="s">
        <v>14</v>
      </c>
      <c r="N576" s="6"/>
      <c r="O576" s="672" t="s">
        <v>15</v>
      </c>
      <c r="P576" s="672"/>
      <c r="Q576" s="672" t="str">
        <f>IF(表示変換!H20="","",表示変換!H20)</f>
        <v/>
      </c>
      <c r="R576" s="672"/>
      <c r="S576" s="674" t="str">
        <f>IF(入力!$C$4="","",入力!$C$4)</f>
        <v>2016.01.01</v>
      </c>
      <c r="T576" s="674"/>
      <c r="U576" s="9" t="s">
        <v>84</v>
      </c>
      <c r="X576" s="25"/>
      <c r="Y576" s="25"/>
      <c r="Z576" s="25"/>
      <c r="AA576" s="25"/>
      <c r="AB576" s="25"/>
      <c r="AC576" s="25"/>
      <c r="AD576" s="25"/>
      <c r="AE576" s="25"/>
    </row>
    <row r="577" spans="1:31" ht="12" customHeight="1">
      <c r="A577" s="6"/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X577" s="25"/>
      <c r="Y577" s="25"/>
      <c r="Z577" s="25"/>
      <c r="AA577" s="25"/>
      <c r="AB577" s="25"/>
      <c r="AC577" s="25"/>
      <c r="AD577" s="25"/>
      <c r="AE577" s="25"/>
    </row>
    <row r="578" spans="1:31" ht="22.5" customHeight="1">
      <c r="A578" s="685" t="s">
        <v>5</v>
      </c>
      <c r="B578" s="688" t="s">
        <v>6</v>
      </c>
      <c r="C578" s="692" t="s">
        <v>0</v>
      </c>
      <c r="D578" s="683" t="s">
        <v>31</v>
      </c>
      <c r="E578" s="684"/>
      <c r="F578" s="683" t="s">
        <v>43</v>
      </c>
      <c r="G578" s="684"/>
      <c r="H578" s="683" t="s">
        <v>297</v>
      </c>
      <c r="I578" s="684"/>
      <c r="J578" s="683" t="s">
        <v>27</v>
      </c>
      <c r="K578" s="684"/>
      <c r="L578" s="681" t="s">
        <v>44</v>
      </c>
      <c r="M578" s="682"/>
      <c r="N578" s="681" t="s">
        <v>45</v>
      </c>
      <c r="O578" s="682"/>
      <c r="P578" s="681" t="s">
        <v>28</v>
      </c>
      <c r="Q578" s="682"/>
      <c r="R578" s="683" t="s">
        <v>32</v>
      </c>
      <c r="S578" s="684"/>
      <c r="T578" s="156" t="s">
        <v>1</v>
      </c>
      <c r="U578" s="157" t="s">
        <v>2</v>
      </c>
      <c r="X578" s="25"/>
      <c r="Y578" s="25"/>
      <c r="Z578" s="25"/>
      <c r="AA578" s="25"/>
      <c r="AB578" s="25"/>
      <c r="AC578" s="25"/>
      <c r="AD578" s="25"/>
      <c r="AE578" s="25"/>
    </row>
    <row r="579" spans="1:31">
      <c r="A579" s="686"/>
      <c r="B579" s="689"/>
      <c r="C579" s="693"/>
      <c r="D579" s="1" t="s">
        <v>3</v>
      </c>
      <c r="E579" s="3" t="s">
        <v>4</v>
      </c>
      <c r="F579" s="1" t="s">
        <v>3</v>
      </c>
      <c r="G579" s="3" t="s">
        <v>4</v>
      </c>
      <c r="H579" s="1" t="s">
        <v>3</v>
      </c>
      <c r="I579" s="3" t="s">
        <v>4</v>
      </c>
      <c r="J579" s="1" t="s">
        <v>3</v>
      </c>
      <c r="K579" s="3" t="s">
        <v>4</v>
      </c>
      <c r="L579" s="1" t="s">
        <v>3</v>
      </c>
      <c r="M579" s="3" t="s">
        <v>4</v>
      </c>
      <c r="N579" s="1" t="s">
        <v>3</v>
      </c>
      <c r="O579" s="3" t="s">
        <v>4</v>
      </c>
      <c r="P579" s="1" t="s">
        <v>3</v>
      </c>
      <c r="Q579" s="3" t="s">
        <v>4</v>
      </c>
      <c r="R579" s="1" t="s">
        <v>3</v>
      </c>
      <c r="S579" s="3" t="s">
        <v>4</v>
      </c>
      <c r="T579" s="7"/>
      <c r="U579" s="8"/>
      <c r="X579" s="25"/>
      <c r="Y579" s="25"/>
      <c r="Z579" s="25"/>
      <c r="AA579" s="25"/>
      <c r="AB579" s="25"/>
      <c r="AC579" s="25"/>
      <c r="AD579" s="25"/>
      <c r="AE579" s="25"/>
    </row>
    <row r="580" spans="1:31">
      <c r="A580" s="687"/>
      <c r="B580" s="690"/>
      <c r="C580" s="694"/>
      <c r="D580" s="2" t="str">
        <f>IF(表示変換!$N$5="","",表示変換!$N$5)</f>
        <v>sec</v>
      </c>
      <c r="E580" s="4" t="s">
        <v>7</v>
      </c>
      <c r="F580" s="2" t="str">
        <f>IF(表示変換!$O$5="","",表示変換!$O$5)</f>
        <v>sec</v>
      </c>
      <c r="G580" s="4" t="s">
        <v>7</v>
      </c>
      <c r="H580" s="2" t="str">
        <f>IF(表示変換!$P$5="","",表示変換!$P$5)</f>
        <v>m</v>
      </c>
      <c r="I580" s="4" t="s">
        <v>7</v>
      </c>
      <c r="J580" s="2" t="str">
        <f>IF(表示変換!$Q$5="","",表示変換!$Q$5)</f>
        <v>cm</v>
      </c>
      <c r="K580" s="4" t="s">
        <v>7</v>
      </c>
      <c r="L580" s="2" t="str">
        <f>IF(表示変換!$R$5="","",表示変換!$R$5)</f>
        <v>cm</v>
      </c>
      <c r="M580" s="4" t="s">
        <v>7</v>
      </c>
      <c r="N580" s="2" t="str">
        <f>IF(表示変換!$S$5="","",表示変換!$S$5)</f>
        <v>m</v>
      </c>
      <c r="O580" s="4" t="s">
        <v>7</v>
      </c>
      <c r="P580" s="2" t="str">
        <f>IF(表示変換!$T$5="","",表示変換!$T$5)</f>
        <v>回</v>
      </c>
      <c r="Q580" s="4" t="s">
        <v>7</v>
      </c>
      <c r="R580" s="2" t="str">
        <f>IF(表示変換!$U$5="","",表示変換!$U$5)</f>
        <v>m</v>
      </c>
      <c r="S580" s="4" t="s">
        <v>7</v>
      </c>
      <c r="T580" s="2" t="s">
        <v>8</v>
      </c>
      <c r="U580" s="5" t="s">
        <v>9</v>
      </c>
      <c r="X580" s="26" t="s">
        <v>16</v>
      </c>
      <c r="Y580" s="26" t="s">
        <v>17</v>
      </c>
      <c r="Z580" s="26" t="s">
        <v>276</v>
      </c>
      <c r="AA580" s="26" t="s">
        <v>24</v>
      </c>
      <c r="AB580" s="26" t="s">
        <v>59</v>
      </c>
      <c r="AC580" s="26" t="s">
        <v>51</v>
      </c>
      <c r="AD580" s="26" t="s">
        <v>62</v>
      </c>
      <c r="AE580" s="11" t="s">
        <v>61</v>
      </c>
    </row>
    <row r="581" spans="1:31">
      <c r="A581" s="17" t="str">
        <f>IF(入力!$C$4="","",入力!$C$4)</f>
        <v>2016.01.01</v>
      </c>
      <c r="B581" s="20">
        <f>IF(表示変換!A20="","",表示変換!A20)</f>
        <v>15</v>
      </c>
      <c r="C581" s="18" t="str">
        <f>IF(表示変換!B20="","",表示変換!B20)</f>
        <v/>
      </c>
      <c r="D581" s="21" t="str">
        <f>IF(特定項目一覧_60!G20="","",特定項目一覧_60!G20)</f>
        <v/>
      </c>
      <c r="E581" s="27" t="str">
        <f>IF(特定項目一覧_60!H20="","",特定項目一覧_60!H20)</f>
        <v/>
      </c>
      <c r="F581" s="21" t="str">
        <f>IF(特定項目一覧_60!I20="","",特定項目一覧_60!I20)</f>
        <v/>
      </c>
      <c r="G581" s="22" t="str">
        <f>IF(特定項目一覧_60!J20="","",特定項目一覧_60!J20)</f>
        <v/>
      </c>
      <c r="H581" s="29" t="str">
        <f>IF(特定項目一覧_60!K20="","",特定項目一覧_60!K20)</f>
        <v/>
      </c>
      <c r="I581" s="27" t="str">
        <f>IF(特定項目一覧_60!L20="","",特定項目一覧_60!L20)</f>
        <v/>
      </c>
      <c r="J581" s="20" t="str">
        <f>IF(特定項目一覧_60!M20="","",特定項目一覧_60!M20)</f>
        <v/>
      </c>
      <c r="K581" s="22" t="str">
        <f>IF(特定項目一覧_60!N20="","",特定項目一覧_60!N20)</f>
        <v/>
      </c>
      <c r="L581" s="28" t="str">
        <f>IF(特定項目一覧_60!O20="","",特定項目一覧_60!O20)</f>
        <v/>
      </c>
      <c r="M581" s="27" t="str">
        <f>IF(特定項目一覧_60!P20="","",特定項目一覧_60!P20)</f>
        <v/>
      </c>
      <c r="N581" s="21" t="str">
        <f>IF(特定項目一覧_60!Q20="","",特定項目一覧_60!Q20)</f>
        <v/>
      </c>
      <c r="O581" s="22" t="str">
        <f>IF(特定項目一覧_60!R20="","",特定項目一覧_60!R20)</f>
        <v/>
      </c>
      <c r="P581" s="28" t="str">
        <f>IF(特定項目一覧_60!S20="","",特定項目一覧_60!S20)</f>
        <v/>
      </c>
      <c r="Q581" s="27" t="str">
        <f>IF(特定項目一覧_60!T20="","",特定項目一覧_60!T20)</f>
        <v/>
      </c>
      <c r="R581" s="20" t="str">
        <f>IF(特定項目一覧_60!U20="","",特定項目一覧_60!U20)</f>
        <v/>
      </c>
      <c r="S581" s="22" t="str">
        <f>IF(特定項目一覧_60!V20="","",特定項目一覧_60!V20)</f>
        <v/>
      </c>
      <c r="T581" s="28" t="str">
        <f>IF(特定項目一覧_60!W20="","",特定項目一覧_60!W20)</f>
        <v/>
      </c>
      <c r="U581" s="22" t="str">
        <f>IF(特定項目一覧_60!X20="","",特定項目一覧_60!X20)</f>
        <v/>
      </c>
      <c r="W581" s="19" t="str">
        <f>IF(入力!$C$4="","",入力!$C$4)</f>
        <v>2016.01.01</v>
      </c>
      <c r="X581" s="30" t="str">
        <f>E581</f>
        <v/>
      </c>
      <c r="Y581" s="30" t="str">
        <f>G581</f>
        <v/>
      </c>
      <c r="Z581" s="30" t="str">
        <f>I581</f>
        <v/>
      </c>
      <c r="AA581" s="30" t="str">
        <f>K581</f>
        <v/>
      </c>
      <c r="AB581" s="30" t="str">
        <f>M581</f>
        <v/>
      </c>
      <c r="AC581" s="30" t="str">
        <f>O581</f>
        <v/>
      </c>
      <c r="AD581" s="30" t="str">
        <f>Q581</f>
        <v/>
      </c>
      <c r="AE581" s="30" t="str">
        <f>S581</f>
        <v/>
      </c>
    </row>
    <row r="582" spans="1:31">
      <c r="A582" s="66"/>
      <c r="B582" s="67"/>
      <c r="C582" s="68"/>
      <c r="D582" s="69"/>
      <c r="E582" s="70"/>
      <c r="F582" s="71"/>
      <c r="G582" s="72"/>
      <c r="H582" s="73"/>
      <c r="I582" s="70"/>
      <c r="J582" s="71"/>
      <c r="K582" s="72"/>
      <c r="L582" s="69"/>
      <c r="M582" s="70"/>
      <c r="N582" s="71"/>
      <c r="O582" s="72"/>
      <c r="P582" s="69"/>
      <c r="Q582" s="70"/>
      <c r="R582" s="67"/>
      <c r="S582" s="72"/>
      <c r="T582" s="73"/>
      <c r="U582" s="72"/>
      <c r="W582" s="19"/>
      <c r="X582" s="23"/>
      <c r="Y582" s="23"/>
      <c r="Z582" s="23"/>
      <c r="AA582" s="23"/>
      <c r="AB582" s="23"/>
      <c r="AC582" s="23"/>
      <c r="AD582" s="23"/>
      <c r="AE582" s="23"/>
    </row>
    <row r="583" spans="1:31">
      <c r="A583" s="74"/>
      <c r="B583" s="67"/>
      <c r="C583" s="72"/>
      <c r="D583" s="71"/>
      <c r="E583" s="72"/>
      <c r="F583" s="71"/>
      <c r="G583" s="72"/>
      <c r="H583" s="67"/>
      <c r="I583" s="72"/>
      <c r="J583" s="71"/>
      <c r="K583" s="72"/>
      <c r="L583" s="71"/>
      <c r="M583" s="72"/>
      <c r="N583" s="71"/>
      <c r="O583" s="72"/>
      <c r="P583" s="71"/>
      <c r="Q583" s="72"/>
      <c r="R583" s="67"/>
      <c r="S583" s="72"/>
      <c r="T583" s="67"/>
      <c r="U583" s="72"/>
      <c r="W583" s="19"/>
      <c r="X583" s="23"/>
      <c r="Y583" s="23"/>
      <c r="Z583" s="23"/>
      <c r="AA583" s="23"/>
      <c r="AB583" s="23"/>
      <c r="AC583" s="23"/>
      <c r="AD583" s="23"/>
      <c r="AE583" s="23"/>
    </row>
    <row r="584" spans="1:31">
      <c r="A584" s="74"/>
      <c r="B584" s="75"/>
      <c r="C584" s="76"/>
      <c r="D584" s="71"/>
      <c r="E584" s="70"/>
      <c r="F584" s="71"/>
      <c r="G584" s="72"/>
      <c r="H584" s="73"/>
      <c r="I584" s="70"/>
      <c r="J584" s="71"/>
      <c r="K584" s="72"/>
      <c r="L584" s="69"/>
      <c r="M584" s="70"/>
      <c r="N584" s="71"/>
      <c r="O584" s="72"/>
      <c r="P584" s="69"/>
      <c r="Q584" s="70"/>
      <c r="R584" s="67"/>
      <c r="S584" s="72"/>
      <c r="T584" s="73"/>
      <c r="U584" s="72"/>
      <c r="X584" s="25"/>
      <c r="Y584" s="25"/>
      <c r="Z584" s="25"/>
      <c r="AA584" s="25"/>
      <c r="AB584" s="25"/>
      <c r="AC584" s="25"/>
      <c r="AD584" s="25"/>
      <c r="AE584" s="25"/>
    </row>
    <row r="585" spans="1:31">
      <c r="A585" s="66"/>
      <c r="B585" s="67"/>
      <c r="C585" s="68"/>
      <c r="D585" s="69"/>
      <c r="E585" s="70"/>
      <c r="F585" s="71"/>
      <c r="G585" s="72"/>
      <c r="H585" s="73"/>
      <c r="I585" s="70"/>
      <c r="J585" s="71"/>
      <c r="K585" s="72"/>
      <c r="L585" s="69"/>
      <c r="M585" s="70"/>
      <c r="N585" s="71"/>
      <c r="O585" s="72"/>
      <c r="P585" s="69"/>
      <c r="Q585" s="70"/>
      <c r="R585" s="67"/>
      <c r="S585" s="72"/>
      <c r="T585" s="73"/>
      <c r="U585" s="72"/>
      <c r="X585" s="25"/>
      <c r="Y585" s="25"/>
      <c r="Z585" s="25"/>
      <c r="AA585" s="25"/>
      <c r="AB585" s="25"/>
      <c r="AC585" s="25"/>
      <c r="AD585" s="25"/>
      <c r="AE585" s="25"/>
    </row>
    <row r="586" spans="1:31">
      <c r="A586" s="74"/>
      <c r="B586" s="67"/>
      <c r="C586" s="72"/>
      <c r="D586" s="71"/>
      <c r="E586" s="72"/>
      <c r="F586" s="71"/>
      <c r="G586" s="72"/>
      <c r="H586" s="67"/>
      <c r="I586" s="72"/>
      <c r="J586" s="71"/>
      <c r="K586" s="72"/>
      <c r="L586" s="71"/>
      <c r="M586" s="72"/>
      <c r="N586" s="71"/>
      <c r="O586" s="72"/>
      <c r="P586" s="71"/>
      <c r="Q586" s="72"/>
      <c r="R586" s="67"/>
      <c r="S586" s="72"/>
      <c r="T586" s="67"/>
      <c r="U586" s="72"/>
      <c r="X586" s="25"/>
      <c r="Y586" s="25"/>
      <c r="Z586" s="25"/>
      <c r="AA586" s="25"/>
      <c r="AB586" s="25"/>
      <c r="AC586" s="25"/>
      <c r="AD586" s="25"/>
      <c r="AE586" s="25"/>
    </row>
    <row r="587" spans="1:31">
      <c r="A587" s="66"/>
      <c r="B587" s="67"/>
      <c r="C587" s="68"/>
      <c r="D587" s="69"/>
      <c r="E587" s="70"/>
      <c r="F587" s="71"/>
      <c r="G587" s="72"/>
      <c r="H587" s="73"/>
      <c r="I587" s="70"/>
      <c r="J587" s="71"/>
      <c r="K587" s="72"/>
      <c r="L587" s="69"/>
      <c r="M587" s="70"/>
      <c r="N587" s="71"/>
      <c r="O587" s="72"/>
      <c r="P587" s="69"/>
      <c r="Q587" s="70"/>
      <c r="R587" s="67"/>
      <c r="S587" s="72"/>
      <c r="T587" s="73"/>
      <c r="U587" s="72"/>
      <c r="X587" s="25"/>
      <c r="Y587" s="25"/>
      <c r="Z587" s="25"/>
      <c r="AA587" s="25"/>
      <c r="AB587" s="25"/>
      <c r="AC587" s="25"/>
      <c r="AD587" s="25"/>
      <c r="AE587" s="25"/>
    </row>
    <row r="588" spans="1:31">
      <c r="A588" s="66"/>
      <c r="B588" s="67"/>
      <c r="C588" s="68"/>
      <c r="D588" s="69"/>
      <c r="E588" s="70"/>
      <c r="F588" s="71"/>
      <c r="G588" s="72"/>
      <c r="H588" s="73"/>
      <c r="I588" s="70"/>
      <c r="J588" s="71"/>
      <c r="K588" s="72"/>
      <c r="L588" s="69"/>
      <c r="M588" s="70"/>
      <c r="N588" s="71"/>
      <c r="O588" s="72"/>
      <c r="P588" s="69"/>
      <c r="Q588" s="70"/>
      <c r="R588" s="67"/>
      <c r="S588" s="72"/>
      <c r="T588" s="73"/>
      <c r="U588" s="72"/>
      <c r="X588" s="25"/>
      <c r="Y588" s="25"/>
      <c r="Z588" s="25"/>
      <c r="AA588" s="25"/>
      <c r="AB588" s="25"/>
      <c r="AC588" s="25"/>
      <c r="AD588" s="25"/>
      <c r="AE588" s="25"/>
    </row>
    <row r="589" spans="1:31">
      <c r="A589" s="66"/>
      <c r="B589" s="67"/>
      <c r="C589" s="68"/>
      <c r="D589" s="69"/>
      <c r="E589" s="70"/>
      <c r="F589" s="71"/>
      <c r="G589" s="72"/>
      <c r="H589" s="73"/>
      <c r="I589" s="70"/>
      <c r="J589" s="71"/>
      <c r="K589" s="72"/>
      <c r="L589" s="69"/>
      <c r="M589" s="70"/>
      <c r="N589" s="71"/>
      <c r="O589" s="72"/>
      <c r="P589" s="69"/>
      <c r="Q589" s="70"/>
      <c r="R589" s="67"/>
      <c r="S589" s="72"/>
      <c r="T589" s="73"/>
      <c r="U589" s="72"/>
      <c r="X589" s="25"/>
      <c r="Y589" s="25"/>
      <c r="Z589" s="25"/>
      <c r="AA589" s="25"/>
      <c r="AB589" s="25"/>
      <c r="AC589" s="25"/>
      <c r="AD589" s="25"/>
      <c r="AE589" s="25"/>
    </row>
    <row r="590" spans="1:31">
      <c r="A590" s="66"/>
      <c r="B590" s="67"/>
      <c r="C590" s="68"/>
      <c r="D590" s="69"/>
      <c r="E590" s="70"/>
      <c r="F590" s="71"/>
      <c r="G590" s="72"/>
      <c r="H590" s="73"/>
      <c r="I590" s="70"/>
      <c r="J590" s="71"/>
      <c r="K590" s="72"/>
      <c r="L590" s="69"/>
      <c r="M590" s="70"/>
      <c r="N590" s="71"/>
      <c r="O590" s="72"/>
      <c r="P590" s="69"/>
      <c r="Q590" s="70"/>
      <c r="R590" s="67"/>
      <c r="S590" s="72"/>
      <c r="T590" s="73"/>
      <c r="U590" s="72"/>
      <c r="X590" s="25"/>
      <c r="Y590" s="25"/>
      <c r="Z590" s="25"/>
      <c r="AA590" s="25"/>
      <c r="AB590" s="25"/>
      <c r="AC590" s="25"/>
      <c r="AD590" s="25"/>
      <c r="AE590" s="25"/>
    </row>
    <row r="591" spans="1:31">
      <c r="A591" s="6"/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X591" s="25"/>
      <c r="Y591" s="25"/>
      <c r="Z591" s="25"/>
      <c r="AA591" s="25"/>
      <c r="AB591" s="25"/>
      <c r="AC591" s="25"/>
      <c r="AD591" s="25"/>
      <c r="AE591" s="25"/>
    </row>
    <row r="592" spans="1:31">
      <c r="A592" s="6"/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X592" s="25"/>
      <c r="Y592" s="25"/>
      <c r="Z592" s="25"/>
      <c r="AA592" s="25"/>
      <c r="AB592" s="25"/>
      <c r="AC592" s="25"/>
      <c r="AD592" s="25"/>
      <c r="AE592" s="25"/>
    </row>
    <row r="593" spans="1:31">
      <c r="A593" s="6"/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X593" s="25"/>
      <c r="Y593" s="25"/>
      <c r="Z593" s="25"/>
      <c r="AA593" s="25"/>
      <c r="AB593" s="25"/>
      <c r="AC593" s="25"/>
      <c r="AD593" s="25"/>
      <c r="AE593" s="25"/>
    </row>
    <row r="594" spans="1:31">
      <c r="A594" s="6"/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X594" s="12" t="s">
        <v>21</v>
      </c>
      <c r="Y594" s="12" t="s">
        <v>78</v>
      </c>
      <c r="Z594" s="12" t="s">
        <v>22</v>
      </c>
      <c r="AA594" s="25"/>
      <c r="AB594" s="25"/>
      <c r="AC594" s="25"/>
      <c r="AD594" s="25"/>
      <c r="AE594" s="25"/>
    </row>
    <row r="595" spans="1:31">
      <c r="A595" s="6"/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W595" s="19" t="str">
        <f>IF(入力!$C$4="","",入力!$C$4)</f>
        <v>2016.01.01</v>
      </c>
      <c r="X595" s="24" t="str">
        <f>IF(特定項目一覧_60!AL20="","",特定項目一覧_60!AL20)</f>
        <v/>
      </c>
      <c r="Y595" s="31" t="str">
        <f>IF(特定項目一覧_60!AK20="","",特定項目一覧_60!AK20)</f>
        <v/>
      </c>
      <c r="Z595" s="32" t="str">
        <f>IF(特定項目一覧_60!AM20="","",特定項目一覧_60!AM20)</f>
        <v/>
      </c>
      <c r="AA595" s="25"/>
      <c r="AB595" s="25"/>
      <c r="AC595" s="25"/>
      <c r="AD595" s="25"/>
      <c r="AE595" s="25"/>
    </row>
    <row r="596" spans="1:31">
      <c r="A596" s="6"/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W596" s="19"/>
      <c r="X596" s="24"/>
      <c r="Y596" s="24"/>
      <c r="Z596" s="24"/>
      <c r="AA596" s="25"/>
      <c r="AB596" s="25"/>
      <c r="AC596" s="25"/>
      <c r="AD596" s="25"/>
      <c r="AE596" s="25"/>
    </row>
    <row r="597" spans="1:31">
      <c r="A597" s="6"/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W597" s="19"/>
      <c r="X597" s="34"/>
      <c r="Y597" s="34"/>
      <c r="Z597" s="35"/>
      <c r="AA597" s="25"/>
      <c r="AB597" s="25"/>
      <c r="AC597" s="25"/>
      <c r="AD597" s="25"/>
      <c r="AE597" s="25"/>
    </row>
    <row r="598" spans="1:31">
      <c r="A598" s="6"/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X598" s="25"/>
      <c r="Y598" s="25"/>
      <c r="Z598" s="25"/>
      <c r="AA598" s="25"/>
      <c r="AB598" s="25"/>
      <c r="AC598" s="25"/>
      <c r="AD598" s="25"/>
      <c r="AE598" s="25"/>
    </row>
    <row r="599" spans="1:31">
      <c r="A599" s="6"/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X599" s="25"/>
      <c r="Y599" s="25"/>
      <c r="Z599" s="25"/>
      <c r="AA599" s="25"/>
      <c r="AB599" s="25"/>
      <c r="AC599" s="25"/>
      <c r="AD599" s="25"/>
      <c r="AE599" s="25"/>
    </row>
    <row r="600" spans="1:31">
      <c r="A600" s="6"/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X600" s="25"/>
      <c r="Y600" s="25"/>
      <c r="Z600" s="25"/>
      <c r="AA600" s="25"/>
      <c r="AB600" s="25"/>
      <c r="AC600" s="25"/>
      <c r="AD600" s="25"/>
      <c r="AE600" s="25"/>
    </row>
    <row r="601" spans="1:31">
      <c r="A601" s="6"/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X601" s="25"/>
      <c r="Y601" s="25"/>
      <c r="Z601" s="25"/>
      <c r="AA601" s="25"/>
      <c r="AB601" s="25"/>
      <c r="AC601" s="25"/>
      <c r="AD601" s="25"/>
      <c r="AE601" s="25"/>
    </row>
    <row r="602" spans="1:31">
      <c r="A602" s="6"/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X602" s="25"/>
      <c r="Y602" s="25"/>
      <c r="Z602" s="25"/>
      <c r="AA602" s="25"/>
      <c r="AB602" s="25"/>
      <c r="AC602" s="25"/>
      <c r="AD602" s="25"/>
      <c r="AE602" s="25"/>
    </row>
    <row r="603" spans="1:31">
      <c r="A603" s="6"/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X603" s="25"/>
      <c r="Y603" s="25"/>
      <c r="Z603" s="25"/>
      <c r="AA603" s="25"/>
      <c r="AB603" s="25"/>
      <c r="AC603" s="25"/>
      <c r="AD603" s="25"/>
      <c r="AE603" s="25"/>
    </row>
    <row r="604" spans="1:31">
      <c r="A604" s="6"/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X604" s="25"/>
      <c r="Y604" s="25"/>
      <c r="Z604" s="25"/>
      <c r="AA604" s="25"/>
      <c r="AB604" s="25"/>
      <c r="AC604" s="25"/>
      <c r="AD604" s="25"/>
      <c r="AE604" s="25"/>
    </row>
    <row r="605" spans="1:31">
      <c r="A605" s="6"/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X605" s="25"/>
      <c r="Y605" s="25"/>
      <c r="Z605" s="25"/>
      <c r="AA605" s="25"/>
      <c r="AB605" s="25"/>
      <c r="AC605" s="25"/>
      <c r="AD605" s="25"/>
      <c r="AE605" s="25"/>
    </row>
    <row r="606" spans="1:31">
      <c r="A606" s="6"/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X606" s="25"/>
      <c r="Y606" s="25"/>
      <c r="Z606" s="25"/>
      <c r="AA606" s="25"/>
      <c r="AB606" s="25"/>
      <c r="AC606" s="25"/>
      <c r="AD606" s="25"/>
      <c r="AE606" s="25"/>
    </row>
    <row r="607" spans="1:31">
      <c r="A607" s="6"/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X607" s="25"/>
      <c r="Y607" s="25"/>
      <c r="Z607" s="25"/>
      <c r="AA607" s="25"/>
      <c r="AB607" s="25"/>
      <c r="AC607" s="25"/>
      <c r="AD607" s="25"/>
      <c r="AE607" s="25"/>
    </row>
    <row r="608" spans="1:31">
      <c r="A608" s="6"/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X608" s="459" t="s">
        <v>270</v>
      </c>
      <c r="Y608" s="25"/>
      <c r="Z608" s="25"/>
      <c r="AA608" s="25"/>
      <c r="AB608" s="25"/>
      <c r="AC608" s="25"/>
      <c r="AD608" s="25"/>
      <c r="AE608" s="25"/>
    </row>
    <row r="609" spans="1:31">
      <c r="X609" s="458" t="str">
        <f>IF(全体項目一覧_60!AN108="","",全体項目一覧_60!AN108)</f>
        <v/>
      </c>
      <c r="Y609" s="25"/>
      <c r="Z609" s="25"/>
      <c r="AA609" s="25"/>
      <c r="AB609" s="25"/>
      <c r="AC609" s="25"/>
      <c r="AD609" s="25"/>
      <c r="AE609" s="25"/>
    </row>
    <row r="610" spans="1:31">
      <c r="X610" s="25"/>
      <c r="Y610" s="25"/>
      <c r="Z610" s="25"/>
      <c r="AA610" s="25"/>
      <c r="AB610" s="25"/>
      <c r="AC610" s="25"/>
      <c r="AD610" s="25"/>
      <c r="AE610" s="25"/>
    </row>
    <row r="611" spans="1:31">
      <c r="X611" s="25"/>
      <c r="Y611" s="25"/>
      <c r="Z611" s="25"/>
      <c r="AA611" s="25"/>
      <c r="AB611" s="25"/>
      <c r="AC611" s="25"/>
      <c r="AD611" s="25"/>
      <c r="AE611" s="25"/>
    </row>
    <row r="612" spans="1:31">
      <c r="A612" s="675"/>
      <c r="B612" s="676"/>
      <c r="C612" s="676"/>
      <c r="D612" s="676"/>
      <c r="E612" s="676"/>
      <c r="F612" s="676"/>
      <c r="G612" s="676"/>
      <c r="H612" s="676"/>
      <c r="I612" s="676"/>
      <c r="J612" s="676"/>
      <c r="K612" s="677"/>
      <c r="L612" s="12" t="s">
        <v>18</v>
      </c>
      <c r="M612" s="669" t="s">
        <v>29</v>
      </c>
      <c r="N612" s="669"/>
      <c r="O612" s="669"/>
      <c r="P612" s="669"/>
      <c r="Q612" s="669"/>
      <c r="R612" s="669"/>
      <c r="S612" s="669"/>
      <c r="T612" s="670" t="s">
        <v>269</v>
      </c>
      <c r="U612" s="670"/>
      <c r="X612" s="12"/>
      <c r="Y612" s="150"/>
      <c r="Z612" s="150"/>
      <c r="AA612" s="150"/>
      <c r="AB612" s="150"/>
      <c r="AC612" s="150"/>
      <c r="AD612" s="150"/>
      <c r="AE612" s="150"/>
    </row>
    <row r="613" spans="1:31">
      <c r="A613" s="678"/>
      <c r="B613" s="679"/>
      <c r="C613" s="679"/>
      <c r="D613" s="679"/>
      <c r="E613" s="679"/>
      <c r="F613" s="679"/>
      <c r="G613" s="679"/>
      <c r="H613" s="679"/>
      <c r="I613" s="679"/>
      <c r="J613" s="679"/>
      <c r="K613" s="680"/>
      <c r="L613" s="12" t="s">
        <v>18</v>
      </c>
      <c r="M613" s="665" t="s">
        <v>30</v>
      </c>
      <c r="N613" s="665"/>
      <c r="O613" s="665"/>
      <c r="P613" s="665"/>
      <c r="Q613" s="665"/>
      <c r="R613" s="665"/>
      <c r="S613" s="665"/>
      <c r="T613" s="666" t="str">
        <f>X609</f>
        <v/>
      </c>
      <c r="U613" s="667"/>
      <c r="X613" s="12"/>
      <c r="Y613" s="151"/>
      <c r="Z613" s="151"/>
      <c r="AA613" s="151"/>
      <c r="AB613" s="151"/>
      <c r="AC613" s="151"/>
      <c r="AD613" s="151"/>
      <c r="AE613" s="151"/>
    </row>
    <row r="614" spans="1:31" ht="14.25">
      <c r="A614" s="691" t="str">
        <f>$A$40</f>
        <v>フォーマット作成者　：　Komuro Consulting Group　小室匡史</v>
      </c>
      <c r="B614" s="691"/>
      <c r="C614" s="691"/>
      <c r="D614" s="691"/>
      <c r="E614" s="691"/>
      <c r="F614" s="691"/>
      <c r="G614" s="691"/>
      <c r="H614" s="691"/>
      <c r="I614" s="691"/>
      <c r="J614" s="691"/>
      <c r="K614" s="691"/>
      <c r="L614" s="414" t="s">
        <v>18</v>
      </c>
      <c r="M614" s="668" t="s">
        <v>90</v>
      </c>
      <c r="N614" s="668"/>
      <c r="O614" s="668"/>
      <c r="P614" s="668"/>
      <c r="Q614" s="668"/>
      <c r="R614" s="668"/>
      <c r="S614" s="668"/>
      <c r="T614" s="667"/>
      <c r="U614" s="667"/>
      <c r="X614" s="12"/>
      <c r="Y614" s="152"/>
      <c r="Z614" s="152"/>
      <c r="AA614" s="152"/>
      <c r="AB614" s="152"/>
      <c r="AC614" s="152"/>
      <c r="AD614" s="152"/>
      <c r="AE614" s="152"/>
    </row>
    <row r="616" spans="1:31" ht="30" customHeight="1">
      <c r="A616" s="671" t="str">
        <f>$A$1</f>
        <v>●●チームバレーボール体力指数　レーダーチャート</v>
      </c>
      <c r="B616" s="671"/>
      <c r="C616" s="671"/>
      <c r="D616" s="671"/>
      <c r="E616" s="671"/>
      <c r="F616" s="671"/>
      <c r="G616" s="671"/>
      <c r="H616" s="671"/>
      <c r="I616" s="671"/>
      <c r="J616" s="671"/>
      <c r="K616" s="671"/>
      <c r="L616" s="671"/>
      <c r="M616" s="671"/>
      <c r="N616" s="671"/>
      <c r="O616" s="671"/>
      <c r="P616" s="671"/>
      <c r="Q616" s="671"/>
      <c r="R616" s="671"/>
      <c r="S616" s="671"/>
      <c r="T616" s="671"/>
      <c r="U616" s="671"/>
      <c r="X616" s="25"/>
      <c r="Y616" s="25"/>
      <c r="Z616" s="25"/>
      <c r="AA616" s="25"/>
      <c r="AB616" s="25"/>
      <c r="AC616" s="25"/>
      <c r="AD616" s="25"/>
      <c r="AE616" s="25"/>
    </row>
    <row r="617" spans="1:31" ht="22.5" customHeight="1">
      <c r="A617" s="369" t="s">
        <v>10</v>
      </c>
      <c r="B617" s="672" t="str">
        <f>IF(表示変換!B21="","",表示変換!B21)</f>
        <v/>
      </c>
      <c r="C617" s="672"/>
      <c r="D617" s="9"/>
      <c r="E617" s="369" t="s">
        <v>11</v>
      </c>
      <c r="F617" s="673" t="str">
        <f>IF(表示変換!I21="","",表示変換!I21)</f>
        <v/>
      </c>
      <c r="G617" s="673"/>
      <c r="H617" s="370" t="s">
        <v>12</v>
      </c>
      <c r="I617" s="14"/>
      <c r="J617" s="370" t="s">
        <v>13</v>
      </c>
      <c r="K617" s="673" t="str">
        <f>IF(表示変換!J21="","",表示変換!J21)</f>
        <v/>
      </c>
      <c r="L617" s="673"/>
      <c r="M617" s="369" t="s">
        <v>14</v>
      </c>
      <c r="N617" s="6"/>
      <c r="O617" s="672" t="s">
        <v>15</v>
      </c>
      <c r="P617" s="672"/>
      <c r="Q617" s="672" t="str">
        <f>IF(表示変換!H21="","",表示変換!H21)</f>
        <v/>
      </c>
      <c r="R617" s="672"/>
      <c r="S617" s="674" t="str">
        <f>IF(入力!$C$4="","",入力!$C$4)</f>
        <v>2016.01.01</v>
      </c>
      <c r="T617" s="674"/>
      <c r="U617" s="9" t="s">
        <v>84</v>
      </c>
      <c r="X617" s="25"/>
      <c r="Y617" s="25"/>
      <c r="Z617" s="25"/>
      <c r="AA617" s="25"/>
      <c r="AB617" s="25"/>
      <c r="AC617" s="25"/>
      <c r="AD617" s="25"/>
      <c r="AE617" s="25"/>
    </row>
    <row r="618" spans="1:31" ht="12" customHeight="1">
      <c r="A618" s="6"/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X618" s="25"/>
      <c r="Y618" s="25"/>
      <c r="Z618" s="25"/>
      <c r="AA618" s="25"/>
      <c r="AB618" s="25"/>
      <c r="AC618" s="25"/>
      <c r="AD618" s="25"/>
      <c r="AE618" s="25"/>
    </row>
    <row r="619" spans="1:31" ht="22.5" customHeight="1">
      <c r="A619" s="685" t="s">
        <v>5</v>
      </c>
      <c r="B619" s="688" t="s">
        <v>6</v>
      </c>
      <c r="C619" s="692" t="s">
        <v>0</v>
      </c>
      <c r="D619" s="683" t="s">
        <v>31</v>
      </c>
      <c r="E619" s="684"/>
      <c r="F619" s="683" t="s">
        <v>43</v>
      </c>
      <c r="G619" s="684"/>
      <c r="H619" s="683" t="s">
        <v>297</v>
      </c>
      <c r="I619" s="684"/>
      <c r="J619" s="683" t="s">
        <v>27</v>
      </c>
      <c r="K619" s="684"/>
      <c r="L619" s="681" t="s">
        <v>44</v>
      </c>
      <c r="M619" s="682"/>
      <c r="N619" s="681" t="s">
        <v>45</v>
      </c>
      <c r="O619" s="682"/>
      <c r="P619" s="681" t="s">
        <v>28</v>
      </c>
      <c r="Q619" s="682"/>
      <c r="R619" s="683" t="s">
        <v>32</v>
      </c>
      <c r="S619" s="684"/>
      <c r="T619" s="156" t="s">
        <v>1</v>
      </c>
      <c r="U619" s="157" t="s">
        <v>2</v>
      </c>
      <c r="X619" s="25"/>
      <c r="Y619" s="25"/>
      <c r="Z619" s="25"/>
      <c r="AA619" s="25"/>
      <c r="AB619" s="25"/>
      <c r="AC619" s="25"/>
      <c r="AD619" s="25"/>
      <c r="AE619" s="25"/>
    </row>
    <row r="620" spans="1:31">
      <c r="A620" s="686"/>
      <c r="B620" s="689"/>
      <c r="C620" s="693"/>
      <c r="D620" s="1" t="s">
        <v>3</v>
      </c>
      <c r="E620" s="3" t="s">
        <v>4</v>
      </c>
      <c r="F620" s="1" t="s">
        <v>3</v>
      </c>
      <c r="G620" s="3" t="s">
        <v>4</v>
      </c>
      <c r="H620" s="1" t="s">
        <v>3</v>
      </c>
      <c r="I620" s="3" t="s">
        <v>4</v>
      </c>
      <c r="J620" s="1" t="s">
        <v>3</v>
      </c>
      <c r="K620" s="3" t="s">
        <v>4</v>
      </c>
      <c r="L620" s="1" t="s">
        <v>3</v>
      </c>
      <c r="M620" s="3" t="s">
        <v>4</v>
      </c>
      <c r="N620" s="1" t="s">
        <v>3</v>
      </c>
      <c r="O620" s="3" t="s">
        <v>4</v>
      </c>
      <c r="P620" s="1" t="s">
        <v>3</v>
      </c>
      <c r="Q620" s="3" t="s">
        <v>4</v>
      </c>
      <c r="R620" s="1" t="s">
        <v>3</v>
      </c>
      <c r="S620" s="3" t="s">
        <v>4</v>
      </c>
      <c r="T620" s="7"/>
      <c r="U620" s="8"/>
      <c r="X620" s="25"/>
      <c r="Y620" s="25"/>
      <c r="Z620" s="25"/>
      <c r="AA620" s="25"/>
      <c r="AB620" s="25"/>
      <c r="AC620" s="25"/>
      <c r="AD620" s="25"/>
      <c r="AE620" s="25"/>
    </row>
    <row r="621" spans="1:31">
      <c r="A621" s="687"/>
      <c r="B621" s="690"/>
      <c r="C621" s="694"/>
      <c r="D621" s="2" t="str">
        <f>IF(表示変換!$N$5="","",表示変換!$N$5)</f>
        <v>sec</v>
      </c>
      <c r="E621" s="4" t="s">
        <v>7</v>
      </c>
      <c r="F621" s="2" t="str">
        <f>IF(表示変換!$O$5="","",表示変換!$O$5)</f>
        <v>sec</v>
      </c>
      <c r="G621" s="4" t="s">
        <v>7</v>
      </c>
      <c r="H621" s="2" t="str">
        <f>IF(表示変換!$P$5="","",表示変換!$P$5)</f>
        <v>m</v>
      </c>
      <c r="I621" s="4" t="s">
        <v>7</v>
      </c>
      <c r="J621" s="2" t="str">
        <f>IF(表示変換!$Q$5="","",表示変換!$Q$5)</f>
        <v>cm</v>
      </c>
      <c r="K621" s="4" t="s">
        <v>7</v>
      </c>
      <c r="L621" s="2" t="str">
        <f>IF(表示変換!$R$5="","",表示変換!$R$5)</f>
        <v>cm</v>
      </c>
      <c r="M621" s="4" t="s">
        <v>7</v>
      </c>
      <c r="N621" s="2" t="str">
        <f>IF(表示変換!$S$5="","",表示変換!$S$5)</f>
        <v>m</v>
      </c>
      <c r="O621" s="4" t="s">
        <v>7</v>
      </c>
      <c r="P621" s="2" t="str">
        <f>IF(表示変換!$T$5="","",表示変換!$T$5)</f>
        <v>回</v>
      </c>
      <c r="Q621" s="4" t="s">
        <v>7</v>
      </c>
      <c r="R621" s="2" t="str">
        <f>IF(表示変換!$U$5="","",表示変換!$U$5)</f>
        <v>m</v>
      </c>
      <c r="S621" s="4" t="s">
        <v>7</v>
      </c>
      <c r="T621" s="2" t="s">
        <v>8</v>
      </c>
      <c r="U621" s="5" t="s">
        <v>9</v>
      </c>
      <c r="X621" s="26" t="s">
        <v>16</v>
      </c>
      <c r="Y621" s="26" t="s">
        <v>17</v>
      </c>
      <c r="Z621" s="26" t="s">
        <v>276</v>
      </c>
      <c r="AA621" s="26" t="s">
        <v>24</v>
      </c>
      <c r="AB621" s="26" t="s">
        <v>59</v>
      </c>
      <c r="AC621" s="26" t="s">
        <v>51</v>
      </c>
      <c r="AD621" s="26" t="s">
        <v>62</v>
      </c>
      <c r="AE621" s="11" t="s">
        <v>61</v>
      </c>
    </row>
    <row r="622" spans="1:31">
      <c r="A622" s="17" t="str">
        <f>IF(入力!$C$4="","",入力!$C$4)</f>
        <v>2016.01.01</v>
      </c>
      <c r="B622" s="20">
        <f>IF(表示変換!A21="","",表示変換!A21)</f>
        <v>16</v>
      </c>
      <c r="C622" s="18" t="str">
        <f>IF(表示変換!B21="","",表示変換!B21)</f>
        <v/>
      </c>
      <c r="D622" s="21" t="str">
        <f>IF(特定項目一覧_60!G21="","",特定項目一覧_60!G21)</f>
        <v/>
      </c>
      <c r="E622" s="27" t="str">
        <f>IF(特定項目一覧_60!H21="","",特定項目一覧_60!H21)</f>
        <v/>
      </c>
      <c r="F622" s="21" t="str">
        <f>IF(特定項目一覧_60!I21="","",特定項目一覧_60!I21)</f>
        <v/>
      </c>
      <c r="G622" s="22" t="str">
        <f>IF(特定項目一覧_60!J21="","",特定項目一覧_60!J21)</f>
        <v/>
      </c>
      <c r="H622" s="29" t="str">
        <f>IF(特定項目一覧_60!K21="","",特定項目一覧_60!K21)</f>
        <v/>
      </c>
      <c r="I622" s="27" t="str">
        <f>IF(特定項目一覧_60!L21="","",特定項目一覧_60!L21)</f>
        <v/>
      </c>
      <c r="J622" s="20" t="str">
        <f>IF(特定項目一覧_60!M21="","",特定項目一覧_60!M21)</f>
        <v/>
      </c>
      <c r="K622" s="22" t="str">
        <f>IF(特定項目一覧_60!N21="","",特定項目一覧_60!N21)</f>
        <v/>
      </c>
      <c r="L622" s="28" t="str">
        <f>IF(特定項目一覧_60!O21="","",特定項目一覧_60!O21)</f>
        <v/>
      </c>
      <c r="M622" s="27" t="str">
        <f>IF(特定項目一覧_60!P21="","",特定項目一覧_60!P21)</f>
        <v/>
      </c>
      <c r="N622" s="21" t="str">
        <f>IF(特定項目一覧_60!Q21="","",特定項目一覧_60!Q21)</f>
        <v/>
      </c>
      <c r="O622" s="22" t="str">
        <f>IF(特定項目一覧_60!R21="","",特定項目一覧_60!R21)</f>
        <v/>
      </c>
      <c r="P622" s="28" t="str">
        <f>IF(特定項目一覧_60!S21="","",特定項目一覧_60!S21)</f>
        <v/>
      </c>
      <c r="Q622" s="27" t="str">
        <f>IF(特定項目一覧_60!T21="","",特定項目一覧_60!T21)</f>
        <v/>
      </c>
      <c r="R622" s="20" t="str">
        <f>IF(特定項目一覧_60!U21="","",特定項目一覧_60!U21)</f>
        <v/>
      </c>
      <c r="S622" s="22" t="str">
        <f>IF(特定項目一覧_60!V21="","",特定項目一覧_60!V21)</f>
        <v/>
      </c>
      <c r="T622" s="28" t="str">
        <f>IF(特定項目一覧_60!W21="","",特定項目一覧_60!W21)</f>
        <v/>
      </c>
      <c r="U622" s="22" t="str">
        <f>IF(特定項目一覧_60!X21="","",特定項目一覧_60!X21)</f>
        <v/>
      </c>
      <c r="W622" s="19" t="str">
        <f>IF(入力!$C$4="","",入力!$C$4)</f>
        <v>2016.01.01</v>
      </c>
      <c r="X622" s="30" t="str">
        <f>E622</f>
        <v/>
      </c>
      <c r="Y622" s="30" t="str">
        <f>G622</f>
        <v/>
      </c>
      <c r="Z622" s="30" t="str">
        <f>I622</f>
        <v/>
      </c>
      <c r="AA622" s="30" t="str">
        <f>K622</f>
        <v/>
      </c>
      <c r="AB622" s="30" t="str">
        <f>M622</f>
        <v/>
      </c>
      <c r="AC622" s="30" t="str">
        <f>O622</f>
        <v/>
      </c>
      <c r="AD622" s="30" t="str">
        <f>Q622</f>
        <v/>
      </c>
      <c r="AE622" s="30" t="str">
        <f>S622</f>
        <v/>
      </c>
    </row>
    <row r="623" spans="1:31">
      <c r="A623" s="66"/>
      <c r="B623" s="67"/>
      <c r="C623" s="68"/>
      <c r="D623" s="69"/>
      <c r="E623" s="70"/>
      <c r="F623" s="71"/>
      <c r="G623" s="72"/>
      <c r="H623" s="73"/>
      <c r="I623" s="70"/>
      <c r="J623" s="71"/>
      <c r="K623" s="72"/>
      <c r="L623" s="69"/>
      <c r="M623" s="70"/>
      <c r="N623" s="71"/>
      <c r="O623" s="72"/>
      <c r="P623" s="69"/>
      <c r="Q623" s="70"/>
      <c r="R623" s="67"/>
      <c r="S623" s="72"/>
      <c r="T623" s="73"/>
      <c r="U623" s="72"/>
      <c r="W623" s="19"/>
      <c r="X623" s="23"/>
      <c r="Y623" s="23"/>
      <c r="Z623" s="23"/>
      <c r="AA623" s="23"/>
      <c r="AB623" s="23"/>
      <c r="AC623" s="23"/>
      <c r="AD623" s="23"/>
      <c r="AE623" s="23"/>
    </row>
    <row r="624" spans="1:31">
      <c r="A624" s="74"/>
      <c r="B624" s="67"/>
      <c r="C624" s="72"/>
      <c r="D624" s="71"/>
      <c r="E624" s="72"/>
      <c r="F624" s="71"/>
      <c r="G624" s="72"/>
      <c r="H624" s="67"/>
      <c r="I624" s="72"/>
      <c r="J624" s="71"/>
      <c r="K624" s="72"/>
      <c r="L624" s="71"/>
      <c r="M624" s="72"/>
      <c r="N624" s="71"/>
      <c r="O624" s="72"/>
      <c r="P624" s="71"/>
      <c r="Q624" s="72"/>
      <c r="R624" s="67"/>
      <c r="S624" s="72"/>
      <c r="T624" s="67"/>
      <c r="U624" s="72"/>
      <c r="W624" s="19"/>
      <c r="X624" s="23"/>
      <c r="Y624" s="23"/>
      <c r="Z624" s="23"/>
      <c r="AA624" s="23"/>
      <c r="AB624" s="23"/>
      <c r="AC624" s="23"/>
      <c r="AD624" s="23"/>
      <c r="AE624" s="23"/>
    </row>
    <row r="625" spans="1:31">
      <c r="A625" s="74"/>
      <c r="B625" s="75"/>
      <c r="C625" s="76"/>
      <c r="D625" s="71"/>
      <c r="E625" s="70"/>
      <c r="F625" s="71"/>
      <c r="G625" s="72"/>
      <c r="H625" s="73"/>
      <c r="I625" s="70"/>
      <c r="J625" s="71"/>
      <c r="K625" s="72"/>
      <c r="L625" s="69"/>
      <c r="M625" s="70"/>
      <c r="N625" s="71"/>
      <c r="O625" s="72"/>
      <c r="P625" s="69"/>
      <c r="Q625" s="70"/>
      <c r="R625" s="67"/>
      <c r="S625" s="72"/>
      <c r="T625" s="73"/>
      <c r="U625" s="72"/>
      <c r="X625" s="25"/>
      <c r="Y625" s="25"/>
      <c r="Z625" s="25"/>
      <c r="AA625" s="25"/>
      <c r="AB625" s="25"/>
      <c r="AC625" s="25"/>
      <c r="AD625" s="25"/>
      <c r="AE625" s="25"/>
    </row>
    <row r="626" spans="1:31">
      <c r="A626" s="66"/>
      <c r="B626" s="67"/>
      <c r="C626" s="68"/>
      <c r="D626" s="69"/>
      <c r="E626" s="70"/>
      <c r="F626" s="71"/>
      <c r="G626" s="72"/>
      <c r="H626" s="73"/>
      <c r="I626" s="70"/>
      <c r="J626" s="71"/>
      <c r="K626" s="72"/>
      <c r="L626" s="69"/>
      <c r="M626" s="70"/>
      <c r="N626" s="71"/>
      <c r="O626" s="72"/>
      <c r="P626" s="69"/>
      <c r="Q626" s="70"/>
      <c r="R626" s="67"/>
      <c r="S626" s="72"/>
      <c r="T626" s="73"/>
      <c r="U626" s="72"/>
      <c r="X626" s="25"/>
      <c r="Y626" s="25"/>
      <c r="Z626" s="25"/>
      <c r="AA626" s="25"/>
      <c r="AB626" s="25"/>
      <c r="AC626" s="25"/>
      <c r="AD626" s="25"/>
      <c r="AE626" s="25"/>
    </row>
    <row r="627" spans="1:31">
      <c r="A627" s="74"/>
      <c r="B627" s="67"/>
      <c r="C627" s="72"/>
      <c r="D627" s="71"/>
      <c r="E627" s="72"/>
      <c r="F627" s="71"/>
      <c r="G627" s="72"/>
      <c r="H627" s="67"/>
      <c r="I627" s="72"/>
      <c r="J627" s="71"/>
      <c r="K627" s="72"/>
      <c r="L627" s="71"/>
      <c r="M627" s="72"/>
      <c r="N627" s="71"/>
      <c r="O627" s="72"/>
      <c r="P627" s="71"/>
      <c r="Q627" s="72"/>
      <c r="R627" s="67"/>
      <c r="S627" s="72"/>
      <c r="T627" s="67"/>
      <c r="U627" s="72"/>
      <c r="X627" s="25"/>
      <c r="Y627" s="25"/>
      <c r="Z627" s="25"/>
      <c r="AA627" s="25"/>
      <c r="AB627" s="25"/>
      <c r="AC627" s="25"/>
      <c r="AD627" s="25"/>
      <c r="AE627" s="25"/>
    </row>
    <row r="628" spans="1:31">
      <c r="A628" s="66"/>
      <c r="B628" s="67"/>
      <c r="C628" s="68"/>
      <c r="D628" s="69"/>
      <c r="E628" s="70"/>
      <c r="F628" s="71"/>
      <c r="G628" s="72"/>
      <c r="H628" s="73"/>
      <c r="I628" s="70"/>
      <c r="J628" s="71"/>
      <c r="K628" s="72"/>
      <c r="L628" s="69"/>
      <c r="M628" s="70"/>
      <c r="N628" s="71"/>
      <c r="O628" s="72"/>
      <c r="P628" s="69"/>
      <c r="Q628" s="70"/>
      <c r="R628" s="67"/>
      <c r="S628" s="72"/>
      <c r="T628" s="73"/>
      <c r="U628" s="72"/>
      <c r="X628" s="25"/>
      <c r="Y628" s="25"/>
      <c r="Z628" s="25"/>
      <c r="AA628" s="25"/>
      <c r="AB628" s="25"/>
      <c r="AC628" s="25"/>
      <c r="AD628" s="25"/>
      <c r="AE628" s="25"/>
    </row>
    <row r="629" spans="1:31">
      <c r="A629" s="66"/>
      <c r="B629" s="67"/>
      <c r="C629" s="68"/>
      <c r="D629" s="69"/>
      <c r="E629" s="70"/>
      <c r="F629" s="71"/>
      <c r="G629" s="72"/>
      <c r="H629" s="73"/>
      <c r="I629" s="70"/>
      <c r="J629" s="71"/>
      <c r="K629" s="72"/>
      <c r="L629" s="69"/>
      <c r="M629" s="70"/>
      <c r="N629" s="71"/>
      <c r="O629" s="72"/>
      <c r="P629" s="69"/>
      <c r="Q629" s="70"/>
      <c r="R629" s="67"/>
      <c r="S629" s="72"/>
      <c r="T629" s="73"/>
      <c r="U629" s="72"/>
      <c r="X629" s="25"/>
      <c r="Y629" s="25"/>
      <c r="Z629" s="25"/>
      <c r="AA629" s="25"/>
      <c r="AB629" s="25"/>
      <c r="AC629" s="25"/>
      <c r="AD629" s="25"/>
      <c r="AE629" s="25"/>
    </row>
    <row r="630" spans="1:31">
      <c r="A630" s="66"/>
      <c r="B630" s="67"/>
      <c r="C630" s="68"/>
      <c r="D630" s="69"/>
      <c r="E630" s="70"/>
      <c r="F630" s="71"/>
      <c r="G630" s="72"/>
      <c r="H630" s="73"/>
      <c r="I630" s="70"/>
      <c r="J630" s="71"/>
      <c r="K630" s="72"/>
      <c r="L630" s="69"/>
      <c r="M630" s="70"/>
      <c r="N630" s="71"/>
      <c r="O630" s="72"/>
      <c r="P630" s="69"/>
      <c r="Q630" s="70"/>
      <c r="R630" s="67"/>
      <c r="S630" s="72"/>
      <c r="T630" s="73"/>
      <c r="U630" s="72"/>
      <c r="X630" s="25"/>
      <c r="Y630" s="25"/>
      <c r="Z630" s="25"/>
      <c r="AA630" s="25"/>
      <c r="AB630" s="25"/>
      <c r="AC630" s="25"/>
      <c r="AD630" s="25"/>
      <c r="AE630" s="25"/>
    </row>
    <row r="631" spans="1:31">
      <c r="A631" s="66"/>
      <c r="B631" s="67"/>
      <c r="C631" s="68"/>
      <c r="D631" s="69"/>
      <c r="E631" s="70"/>
      <c r="F631" s="71"/>
      <c r="G631" s="72"/>
      <c r="H631" s="73"/>
      <c r="I631" s="70"/>
      <c r="J631" s="71"/>
      <c r="K631" s="72"/>
      <c r="L631" s="69"/>
      <c r="M631" s="70"/>
      <c r="N631" s="71"/>
      <c r="O631" s="72"/>
      <c r="P631" s="69"/>
      <c r="Q631" s="70"/>
      <c r="R631" s="67"/>
      <c r="S631" s="72"/>
      <c r="T631" s="73"/>
      <c r="U631" s="72"/>
      <c r="X631" s="25"/>
      <c r="Y631" s="25"/>
      <c r="Z631" s="25"/>
      <c r="AA631" s="25"/>
      <c r="AB631" s="25"/>
      <c r="AC631" s="25"/>
      <c r="AD631" s="25"/>
      <c r="AE631" s="25"/>
    </row>
    <row r="632" spans="1:31">
      <c r="A632" s="6"/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X632" s="25"/>
      <c r="Y632" s="25"/>
      <c r="Z632" s="25"/>
      <c r="AA632" s="25"/>
      <c r="AB632" s="25"/>
      <c r="AC632" s="25"/>
      <c r="AD632" s="25"/>
      <c r="AE632" s="25"/>
    </row>
    <row r="633" spans="1:31">
      <c r="A633" s="6"/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X633" s="25"/>
      <c r="Y633" s="25"/>
      <c r="Z633" s="25"/>
      <c r="AA633" s="25"/>
      <c r="AB633" s="25"/>
      <c r="AC633" s="25"/>
      <c r="AD633" s="25"/>
      <c r="AE633" s="25"/>
    </row>
    <row r="634" spans="1:31">
      <c r="A634" s="6"/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X634" s="25"/>
      <c r="Y634" s="25"/>
      <c r="Z634" s="25"/>
      <c r="AA634" s="25"/>
      <c r="AB634" s="25"/>
      <c r="AC634" s="25"/>
      <c r="AD634" s="25"/>
      <c r="AE634" s="25"/>
    </row>
    <row r="635" spans="1:31">
      <c r="A635" s="6"/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X635" s="12" t="s">
        <v>21</v>
      </c>
      <c r="Y635" s="12" t="s">
        <v>78</v>
      </c>
      <c r="Z635" s="12" t="s">
        <v>22</v>
      </c>
      <c r="AA635" s="25"/>
      <c r="AB635" s="25"/>
      <c r="AC635" s="25"/>
      <c r="AD635" s="25"/>
      <c r="AE635" s="25"/>
    </row>
    <row r="636" spans="1:31">
      <c r="A636" s="6"/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W636" s="19" t="str">
        <f>IF(入力!$C$4="","",入力!$C$4)</f>
        <v>2016.01.01</v>
      </c>
      <c r="X636" s="24" t="str">
        <f>IF(特定項目一覧_60!AL21="","",特定項目一覧_60!AL21)</f>
        <v/>
      </c>
      <c r="Y636" s="31" t="str">
        <f>IF(特定項目一覧_60!AK21="","",特定項目一覧_60!AK21)</f>
        <v/>
      </c>
      <c r="Z636" s="32" t="str">
        <f>IF(特定項目一覧_60!AM21="","",特定項目一覧_60!AM21)</f>
        <v/>
      </c>
      <c r="AA636" s="25"/>
      <c r="AB636" s="25"/>
      <c r="AC636" s="25"/>
      <c r="AD636" s="25"/>
      <c r="AE636" s="25"/>
    </row>
    <row r="637" spans="1:31">
      <c r="A637" s="6"/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W637" s="19"/>
      <c r="X637" s="24"/>
      <c r="Y637" s="24"/>
      <c r="Z637" s="24"/>
      <c r="AA637" s="25"/>
      <c r="AB637" s="25"/>
      <c r="AC637" s="25"/>
      <c r="AD637" s="25"/>
      <c r="AE637" s="25"/>
    </row>
    <row r="638" spans="1:31">
      <c r="A638" s="6"/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W638" s="19"/>
      <c r="X638" s="34"/>
      <c r="Y638" s="34"/>
      <c r="Z638" s="35"/>
      <c r="AA638" s="25"/>
      <c r="AB638" s="25"/>
      <c r="AC638" s="25"/>
      <c r="AD638" s="25"/>
      <c r="AE638" s="25"/>
    </row>
    <row r="639" spans="1:31">
      <c r="A639" s="6"/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X639" s="25"/>
      <c r="Y639" s="25"/>
      <c r="Z639" s="25"/>
      <c r="AA639" s="25"/>
      <c r="AB639" s="25"/>
      <c r="AC639" s="25"/>
      <c r="AD639" s="25"/>
      <c r="AE639" s="25"/>
    </row>
    <row r="640" spans="1:31">
      <c r="A640" s="6"/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X640" s="25"/>
      <c r="Y640" s="25"/>
      <c r="Z640" s="25"/>
      <c r="AA640" s="25"/>
      <c r="AB640" s="25"/>
      <c r="AC640" s="25"/>
      <c r="AD640" s="25"/>
      <c r="AE640" s="25"/>
    </row>
    <row r="641" spans="1:31">
      <c r="A641" s="6"/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X641" s="25"/>
      <c r="Y641" s="25"/>
      <c r="Z641" s="25"/>
      <c r="AA641" s="25"/>
      <c r="AB641" s="25"/>
      <c r="AC641" s="25"/>
      <c r="AD641" s="25"/>
      <c r="AE641" s="25"/>
    </row>
    <row r="642" spans="1:31">
      <c r="A642" s="6"/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X642" s="25"/>
      <c r="Y642" s="25"/>
      <c r="Z642" s="25"/>
      <c r="AA642" s="25"/>
      <c r="AB642" s="25"/>
      <c r="AC642" s="25"/>
      <c r="AD642" s="25"/>
      <c r="AE642" s="25"/>
    </row>
    <row r="643" spans="1:31">
      <c r="A643" s="6"/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X643" s="25"/>
      <c r="Y643" s="25"/>
      <c r="Z643" s="25"/>
      <c r="AA643" s="25"/>
      <c r="AB643" s="25"/>
      <c r="AC643" s="25"/>
      <c r="AD643" s="25"/>
      <c r="AE643" s="25"/>
    </row>
    <row r="644" spans="1:31">
      <c r="A644" s="6"/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X644" s="25"/>
      <c r="Y644" s="25"/>
      <c r="Z644" s="25"/>
      <c r="AA644" s="25"/>
      <c r="AB644" s="25"/>
      <c r="AC644" s="25"/>
      <c r="AD644" s="25"/>
      <c r="AE644" s="25"/>
    </row>
    <row r="645" spans="1:31">
      <c r="A645" s="6"/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X645" s="25"/>
      <c r="Y645" s="25"/>
      <c r="Z645" s="25"/>
      <c r="AA645" s="25"/>
      <c r="AB645" s="25"/>
      <c r="AC645" s="25"/>
      <c r="AD645" s="25"/>
      <c r="AE645" s="25"/>
    </row>
    <row r="646" spans="1:31">
      <c r="A646" s="6"/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X646" s="25"/>
      <c r="Y646" s="25"/>
      <c r="Z646" s="25"/>
      <c r="AA646" s="25"/>
      <c r="AB646" s="25"/>
      <c r="AC646" s="25"/>
      <c r="AD646" s="25"/>
      <c r="AE646" s="25"/>
    </row>
    <row r="647" spans="1:31">
      <c r="A647" s="6"/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X647" s="25"/>
      <c r="Y647" s="25"/>
      <c r="Z647" s="25"/>
      <c r="AA647" s="25"/>
      <c r="AB647" s="25"/>
      <c r="AC647" s="25"/>
      <c r="AD647" s="25"/>
      <c r="AE647" s="25"/>
    </row>
    <row r="648" spans="1:31">
      <c r="A648" s="6"/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X648" s="25"/>
      <c r="Y648" s="25"/>
      <c r="Z648" s="25"/>
      <c r="AA648" s="25"/>
      <c r="AB648" s="25"/>
      <c r="AC648" s="25"/>
      <c r="AD648" s="25"/>
      <c r="AE648" s="25"/>
    </row>
    <row r="649" spans="1:31">
      <c r="A649" s="6"/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X649" s="459" t="s">
        <v>270</v>
      </c>
      <c r="Y649" s="25"/>
      <c r="Z649" s="25"/>
      <c r="AA649" s="25"/>
      <c r="AB649" s="25"/>
      <c r="AC649" s="25"/>
      <c r="AD649" s="25"/>
      <c r="AE649" s="25"/>
    </row>
    <row r="650" spans="1:31">
      <c r="X650" s="458" t="str">
        <f>IF(全体項目一覧_60!AN109="","",全体項目一覧_60!AN109)</f>
        <v/>
      </c>
      <c r="Y650" s="25"/>
      <c r="Z650" s="25"/>
      <c r="AA650" s="25"/>
      <c r="AB650" s="25"/>
      <c r="AC650" s="25"/>
      <c r="AD650" s="25"/>
      <c r="AE650" s="25"/>
    </row>
    <row r="651" spans="1:31">
      <c r="X651" s="25"/>
      <c r="Y651" s="25"/>
      <c r="Z651" s="25"/>
      <c r="AA651" s="25"/>
      <c r="AB651" s="25"/>
      <c r="AC651" s="25"/>
      <c r="AD651" s="25"/>
      <c r="AE651" s="25"/>
    </row>
    <row r="652" spans="1:31">
      <c r="X652" s="25"/>
      <c r="Y652" s="25"/>
      <c r="Z652" s="25"/>
      <c r="AA652" s="25"/>
      <c r="AB652" s="25"/>
      <c r="AC652" s="25"/>
      <c r="AD652" s="25"/>
      <c r="AE652" s="25"/>
    </row>
    <row r="653" spans="1:31">
      <c r="A653" s="675"/>
      <c r="B653" s="676"/>
      <c r="C653" s="676"/>
      <c r="D653" s="676"/>
      <c r="E653" s="676"/>
      <c r="F653" s="676"/>
      <c r="G653" s="676"/>
      <c r="H653" s="676"/>
      <c r="I653" s="676"/>
      <c r="J653" s="676"/>
      <c r="K653" s="677"/>
      <c r="L653" s="12" t="s">
        <v>18</v>
      </c>
      <c r="M653" s="669" t="s">
        <v>29</v>
      </c>
      <c r="N653" s="669"/>
      <c r="O653" s="669"/>
      <c r="P653" s="669"/>
      <c r="Q653" s="669"/>
      <c r="R653" s="669"/>
      <c r="S653" s="669"/>
      <c r="T653" s="670" t="s">
        <v>269</v>
      </c>
      <c r="U653" s="670"/>
      <c r="X653" s="12"/>
      <c r="Y653" s="150"/>
      <c r="Z653" s="150"/>
      <c r="AA653" s="150"/>
      <c r="AB653" s="150"/>
      <c r="AC653" s="150"/>
      <c r="AD653" s="150"/>
      <c r="AE653" s="150"/>
    </row>
    <row r="654" spans="1:31">
      <c r="A654" s="678"/>
      <c r="B654" s="679"/>
      <c r="C654" s="679"/>
      <c r="D654" s="679"/>
      <c r="E654" s="679"/>
      <c r="F654" s="679"/>
      <c r="G654" s="679"/>
      <c r="H654" s="679"/>
      <c r="I654" s="679"/>
      <c r="J654" s="679"/>
      <c r="K654" s="680"/>
      <c r="L654" s="12" t="s">
        <v>18</v>
      </c>
      <c r="M654" s="665" t="s">
        <v>30</v>
      </c>
      <c r="N654" s="665"/>
      <c r="O654" s="665"/>
      <c r="P654" s="665"/>
      <c r="Q654" s="665"/>
      <c r="R654" s="665"/>
      <c r="S654" s="665"/>
      <c r="T654" s="666" t="str">
        <f>X650</f>
        <v/>
      </c>
      <c r="U654" s="667"/>
      <c r="X654" s="12"/>
      <c r="Y654" s="151"/>
      <c r="Z654" s="151"/>
      <c r="AA654" s="151"/>
      <c r="AB654" s="151"/>
      <c r="AC654" s="151"/>
      <c r="AD654" s="151"/>
      <c r="AE654" s="151"/>
    </row>
    <row r="655" spans="1:31" ht="14.25">
      <c r="A655" s="691" t="str">
        <f>$A$40</f>
        <v>フォーマット作成者　：　Komuro Consulting Group　小室匡史</v>
      </c>
      <c r="B655" s="691"/>
      <c r="C655" s="691"/>
      <c r="D655" s="691"/>
      <c r="E655" s="691"/>
      <c r="F655" s="691"/>
      <c r="G655" s="691"/>
      <c r="H655" s="691"/>
      <c r="I655" s="691"/>
      <c r="J655" s="691"/>
      <c r="K655" s="691"/>
      <c r="L655" s="414" t="s">
        <v>18</v>
      </c>
      <c r="M655" s="668" t="s">
        <v>90</v>
      </c>
      <c r="N655" s="668"/>
      <c r="O655" s="668"/>
      <c r="P655" s="668"/>
      <c r="Q655" s="668"/>
      <c r="R655" s="668"/>
      <c r="S655" s="668"/>
      <c r="T655" s="667"/>
      <c r="U655" s="667"/>
      <c r="X655" s="12"/>
      <c r="Y655" s="152"/>
      <c r="Z655" s="152"/>
      <c r="AA655" s="152"/>
      <c r="AB655" s="152"/>
      <c r="AC655" s="152"/>
      <c r="AD655" s="152"/>
      <c r="AE655" s="152"/>
    </row>
    <row r="657" spans="1:31" ht="30" customHeight="1">
      <c r="A657" s="671" t="str">
        <f>$A$1</f>
        <v>●●チームバレーボール体力指数　レーダーチャート</v>
      </c>
      <c r="B657" s="671"/>
      <c r="C657" s="671"/>
      <c r="D657" s="671"/>
      <c r="E657" s="671"/>
      <c r="F657" s="671"/>
      <c r="G657" s="671"/>
      <c r="H657" s="671"/>
      <c r="I657" s="671"/>
      <c r="J657" s="671"/>
      <c r="K657" s="671"/>
      <c r="L657" s="671"/>
      <c r="M657" s="671"/>
      <c r="N657" s="671"/>
      <c r="O657" s="671"/>
      <c r="P657" s="671"/>
      <c r="Q657" s="671"/>
      <c r="R657" s="671"/>
      <c r="S657" s="671"/>
      <c r="T657" s="671"/>
      <c r="U657" s="671"/>
      <c r="X657" s="25"/>
      <c r="Y657" s="25"/>
      <c r="Z657" s="25"/>
      <c r="AA657" s="25"/>
      <c r="AB657" s="25"/>
      <c r="AC657" s="25"/>
      <c r="AD657" s="25"/>
      <c r="AE657" s="25"/>
    </row>
    <row r="658" spans="1:31" ht="22.5" customHeight="1">
      <c r="A658" s="369" t="s">
        <v>10</v>
      </c>
      <c r="B658" s="672" t="str">
        <f>IF(表示変換!B22="","",表示変換!B22)</f>
        <v/>
      </c>
      <c r="C658" s="672"/>
      <c r="D658" s="9"/>
      <c r="E658" s="369" t="s">
        <v>11</v>
      </c>
      <c r="F658" s="673" t="str">
        <f>IF(表示変換!I22="","",表示変換!I22)</f>
        <v/>
      </c>
      <c r="G658" s="673"/>
      <c r="H658" s="370" t="s">
        <v>12</v>
      </c>
      <c r="I658" s="14"/>
      <c r="J658" s="370" t="s">
        <v>13</v>
      </c>
      <c r="K658" s="673" t="str">
        <f>IF(表示変換!J22="","",表示変換!J22)</f>
        <v/>
      </c>
      <c r="L658" s="673"/>
      <c r="M658" s="369" t="s">
        <v>14</v>
      </c>
      <c r="N658" s="6"/>
      <c r="O658" s="672" t="s">
        <v>15</v>
      </c>
      <c r="P658" s="672"/>
      <c r="Q658" s="672" t="str">
        <f>IF(表示変換!H22="","",表示変換!H22)</f>
        <v/>
      </c>
      <c r="R658" s="672"/>
      <c r="S658" s="674" t="str">
        <f>IF(入力!$C$4="","",入力!$C$4)</f>
        <v>2016.01.01</v>
      </c>
      <c r="T658" s="674"/>
      <c r="U658" s="9" t="s">
        <v>84</v>
      </c>
      <c r="X658" s="25"/>
      <c r="Y658" s="25"/>
      <c r="Z658" s="25"/>
      <c r="AA658" s="25"/>
      <c r="AB658" s="25"/>
      <c r="AC658" s="25"/>
      <c r="AD658" s="25"/>
      <c r="AE658" s="25"/>
    </row>
    <row r="659" spans="1:31" ht="12" customHeight="1">
      <c r="A659" s="6"/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X659" s="25"/>
      <c r="Y659" s="25"/>
      <c r="Z659" s="25"/>
      <c r="AA659" s="25"/>
      <c r="AB659" s="25"/>
      <c r="AC659" s="25"/>
      <c r="AD659" s="25"/>
      <c r="AE659" s="25"/>
    </row>
    <row r="660" spans="1:31" ht="22.5" customHeight="1">
      <c r="A660" s="685" t="s">
        <v>5</v>
      </c>
      <c r="B660" s="688" t="s">
        <v>6</v>
      </c>
      <c r="C660" s="692" t="s">
        <v>0</v>
      </c>
      <c r="D660" s="683" t="s">
        <v>31</v>
      </c>
      <c r="E660" s="684"/>
      <c r="F660" s="683" t="s">
        <v>43</v>
      </c>
      <c r="G660" s="684"/>
      <c r="H660" s="683" t="s">
        <v>297</v>
      </c>
      <c r="I660" s="684"/>
      <c r="J660" s="683" t="s">
        <v>27</v>
      </c>
      <c r="K660" s="684"/>
      <c r="L660" s="681" t="s">
        <v>44</v>
      </c>
      <c r="M660" s="682"/>
      <c r="N660" s="681" t="s">
        <v>45</v>
      </c>
      <c r="O660" s="682"/>
      <c r="P660" s="681" t="s">
        <v>28</v>
      </c>
      <c r="Q660" s="682"/>
      <c r="R660" s="683" t="s">
        <v>32</v>
      </c>
      <c r="S660" s="684"/>
      <c r="T660" s="156" t="s">
        <v>1</v>
      </c>
      <c r="U660" s="157" t="s">
        <v>2</v>
      </c>
      <c r="X660" s="25"/>
      <c r="Y660" s="25"/>
      <c r="Z660" s="25"/>
      <c r="AA660" s="25"/>
      <c r="AB660" s="25"/>
      <c r="AC660" s="25"/>
      <c r="AD660" s="25"/>
      <c r="AE660" s="25"/>
    </row>
    <row r="661" spans="1:31">
      <c r="A661" s="686"/>
      <c r="B661" s="689"/>
      <c r="C661" s="693"/>
      <c r="D661" s="1" t="s">
        <v>3</v>
      </c>
      <c r="E661" s="3" t="s">
        <v>4</v>
      </c>
      <c r="F661" s="1" t="s">
        <v>3</v>
      </c>
      <c r="G661" s="3" t="s">
        <v>4</v>
      </c>
      <c r="H661" s="1" t="s">
        <v>3</v>
      </c>
      <c r="I661" s="3" t="s">
        <v>4</v>
      </c>
      <c r="J661" s="1" t="s">
        <v>3</v>
      </c>
      <c r="K661" s="3" t="s">
        <v>4</v>
      </c>
      <c r="L661" s="1" t="s">
        <v>3</v>
      </c>
      <c r="M661" s="3" t="s">
        <v>4</v>
      </c>
      <c r="N661" s="1" t="s">
        <v>3</v>
      </c>
      <c r="O661" s="3" t="s">
        <v>4</v>
      </c>
      <c r="P661" s="1" t="s">
        <v>3</v>
      </c>
      <c r="Q661" s="3" t="s">
        <v>4</v>
      </c>
      <c r="R661" s="1" t="s">
        <v>3</v>
      </c>
      <c r="S661" s="3" t="s">
        <v>4</v>
      </c>
      <c r="T661" s="7"/>
      <c r="U661" s="8"/>
      <c r="X661" s="25"/>
      <c r="Y661" s="25"/>
      <c r="Z661" s="25"/>
      <c r="AA661" s="25"/>
      <c r="AB661" s="25"/>
      <c r="AC661" s="25"/>
      <c r="AD661" s="25"/>
      <c r="AE661" s="25"/>
    </row>
    <row r="662" spans="1:31">
      <c r="A662" s="687"/>
      <c r="B662" s="690"/>
      <c r="C662" s="694"/>
      <c r="D662" s="2" t="str">
        <f>IF(表示変換!$N$5="","",表示変換!$N$5)</f>
        <v>sec</v>
      </c>
      <c r="E662" s="4" t="s">
        <v>7</v>
      </c>
      <c r="F662" s="2" t="str">
        <f>IF(表示変換!$O$5="","",表示変換!$O$5)</f>
        <v>sec</v>
      </c>
      <c r="G662" s="4" t="s">
        <v>7</v>
      </c>
      <c r="H662" s="2" t="str">
        <f>IF(表示変換!$P$5="","",表示変換!$P$5)</f>
        <v>m</v>
      </c>
      <c r="I662" s="4" t="s">
        <v>7</v>
      </c>
      <c r="J662" s="2" t="str">
        <f>IF(表示変換!$Q$5="","",表示変換!$Q$5)</f>
        <v>cm</v>
      </c>
      <c r="K662" s="4" t="s">
        <v>7</v>
      </c>
      <c r="L662" s="2" t="str">
        <f>IF(表示変換!$R$5="","",表示変換!$R$5)</f>
        <v>cm</v>
      </c>
      <c r="M662" s="4" t="s">
        <v>7</v>
      </c>
      <c r="N662" s="2" t="str">
        <f>IF(表示変換!$S$5="","",表示変換!$S$5)</f>
        <v>m</v>
      </c>
      <c r="O662" s="4" t="s">
        <v>7</v>
      </c>
      <c r="P662" s="2" t="str">
        <f>IF(表示変換!$T$5="","",表示変換!$T$5)</f>
        <v>回</v>
      </c>
      <c r="Q662" s="4" t="s">
        <v>7</v>
      </c>
      <c r="R662" s="2" t="str">
        <f>IF(表示変換!$U$5="","",表示変換!$U$5)</f>
        <v>m</v>
      </c>
      <c r="S662" s="4" t="s">
        <v>7</v>
      </c>
      <c r="T662" s="2" t="s">
        <v>8</v>
      </c>
      <c r="U662" s="5" t="s">
        <v>9</v>
      </c>
      <c r="X662" s="26" t="s">
        <v>16</v>
      </c>
      <c r="Y662" s="26" t="s">
        <v>17</v>
      </c>
      <c r="Z662" s="26" t="s">
        <v>276</v>
      </c>
      <c r="AA662" s="26" t="s">
        <v>24</v>
      </c>
      <c r="AB662" s="26" t="s">
        <v>59</v>
      </c>
      <c r="AC662" s="26" t="s">
        <v>51</v>
      </c>
      <c r="AD662" s="26" t="s">
        <v>62</v>
      </c>
      <c r="AE662" s="11" t="s">
        <v>61</v>
      </c>
    </row>
    <row r="663" spans="1:31">
      <c r="A663" s="17" t="str">
        <f>IF(入力!$C$4="","",入力!$C$4)</f>
        <v>2016.01.01</v>
      </c>
      <c r="B663" s="20">
        <f>IF(表示変換!A22="","",表示変換!A22)</f>
        <v>17</v>
      </c>
      <c r="C663" s="18" t="str">
        <f>IF(表示変換!B22="","",表示変換!B22)</f>
        <v/>
      </c>
      <c r="D663" s="21" t="str">
        <f>IF(特定項目一覧_60!G22="","",特定項目一覧_60!G22)</f>
        <v/>
      </c>
      <c r="E663" s="27" t="str">
        <f>IF(特定項目一覧_60!H22="","",特定項目一覧_60!H22)</f>
        <v/>
      </c>
      <c r="F663" s="21" t="str">
        <f>IF(特定項目一覧_60!I22="","",特定項目一覧_60!I22)</f>
        <v/>
      </c>
      <c r="G663" s="22" t="str">
        <f>IF(特定項目一覧_60!J22="","",特定項目一覧_60!J22)</f>
        <v/>
      </c>
      <c r="H663" s="29" t="str">
        <f>IF(特定項目一覧_60!K22="","",特定項目一覧_60!K22)</f>
        <v/>
      </c>
      <c r="I663" s="27" t="str">
        <f>IF(特定項目一覧_60!L22="","",特定項目一覧_60!L22)</f>
        <v/>
      </c>
      <c r="J663" s="20" t="str">
        <f>IF(特定項目一覧_60!M22="","",特定項目一覧_60!M22)</f>
        <v/>
      </c>
      <c r="K663" s="22" t="str">
        <f>IF(特定項目一覧_60!N22="","",特定項目一覧_60!N22)</f>
        <v/>
      </c>
      <c r="L663" s="28" t="str">
        <f>IF(特定項目一覧_60!O22="","",特定項目一覧_60!O22)</f>
        <v/>
      </c>
      <c r="M663" s="27" t="str">
        <f>IF(特定項目一覧_60!P22="","",特定項目一覧_60!P22)</f>
        <v/>
      </c>
      <c r="N663" s="21" t="str">
        <f>IF(特定項目一覧_60!Q22="","",特定項目一覧_60!Q22)</f>
        <v/>
      </c>
      <c r="O663" s="22" t="str">
        <f>IF(特定項目一覧_60!R22="","",特定項目一覧_60!R22)</f>
        <v/>
      </c>
      <c r="P663" s="28" t="str">
        <f>IF(特定項目一覧_60!S22="","",特定項目一覧_60!S22)</f>
        <v/>
      </c>
      <c r="Q663" s="27" t="str">
        <f>IF(特定項目一覧_60!T22="","",特定項目一覧_60!T22)</f>
        <v/>
      </c>
      <c r="R663" s="20" t="str">
        <f>IF(特定項目一覧_60!U22="","",特定項目一覧_60!U22)</f>
        <v/>
      </c>
      <c r="S663" s="22" t="str">
        <f>IF(特定項目一覧_60!V22="","",特定項目一覧_60!V22)</f>
        <v/>
      </c>
      <c r="T663" s="28" t="str">
        <f>IF(特定項目一覧_60!W22="","",特定項目一覧_60!W22)</f>
        <v/>
      </c>
      <c r="U663" s="22" t="str">
        <f>IF(特定項目一覧_60!X22="","",特定項目一覧_60!X22)</f>
        <v/>
      </c>
      <c r="W663" s="19" t="str">
        <f>IF(入力!$C$4="","",入力!$C$4)</f>
        <v>2016.01.01</v>
      </c>
      <c r="X663" s="30" t="str">
        <f>E663</f>
        <v/>
      </c>
      <c r="Y663" s="30" t="str">
        <f>G663</f>
        <v/>
      </c>
      <c r="Z663" s="30" t="str">
        <f>I663</f>
        <v/>
      </c>
      <c r="AA663" s="30" t="str">
        <f>K663</f>
        <v/>
      </c>
      <c r="AB663" s="30" t="str">
        <f>M663</f>
        <v/>
      </c>
      <c r="AC663" s="30" t="str">
        <f>O663</f>
        <v/>
      </c>
      <c r="AD663" s="30" t="str">
        <f>Q663</f>
        <v/>
      </c>
      <c r="AE663" s="30" t="str">
        <f>S663</f>
        <v/>
      </c>
    </row>
    <row r="664" spans="1:31">
      <c r="A664" s="66"/>
      <c r="B664" s="67"/>
      <c r="C664" s="68"/>
      <c r="D664" s="69"/>
      <c r="E664" s="70"/>
      <c r="F664" s="71"/>
      <c r="G664" s="72"/>
      <c r="H664" s="73"/>
      <c r="I664" s="70"/>
      <c r="J664" s="71"/>
      <c r="K664" s="72"/>
      <c r="L664" s="69"/>
      <c r="M664" s="70"/>
      <c r="N664" s="71"/>
      <c r="O664" s="72"/>
      <c r="P664" s="69"/>
      <c r="Q664" s="70"/>
      <c r="R664" s="67"/>
      <c r="S664" s="72"/>
      <c r="T664" s="73"/>
      <c r="U664" s="72"/>
      <c r="W664" s="19"/>
      <c r="X664" s="23"/>
      <c r="Y664" s="23"/>
      <c r="Z664" s="23"/>
      <c r="AA664" s="23"/>
      <c r="AB664" s="23"/>
      <c r="AC664" s="23"/>
      <c r="AD664" s="23"/>
      <c r="AE664" s="23"/>
    </row>
    <row r="665" spans="1:31">
      <c r="A665" s="74"/>
      <c r="B665" s="67"/>
      <c r="C665" s="72"/>
      <c r="D665" s="71"/>
      <c r="E665" s="72"/>
      <c r="F665" s="71"/>
      <c r="G665" s="72"/>
      <c r="H665" s="67"/>
      <c r="I665" s="72"/>
      <c r="J665" s="71"/>
      <c r="K665" s="72"/>
      <c r="L665" s="71"/>
      <c r="M665" s="72"/>
      <c r="N665" s="71"/>
      <c r="O665" s="72"/>
      <c r="P665" s="71"/>
      <c r="Q665" s="72"/>
      <c r="R665" s="67"/>
      <c r="S665" s="72"/>
      <c r="T665" s="67"/>
      <c r="U665" s="72"/>
      <c r="W665" s="19"/>
      <c r="X665" s="23"/>
      <c r="Y665" s="23"/>
      <c r="Z665" s="23"/>
      <c r="AA665" s="23"/>
      <c r="AB665" s="23"/>
      <c r="AC665" s="23"/>
      <c r="AD665" s="23"/>
      <c r="AE665" s="23"/>
    </row>
    <row r="666" spans="1:31">
      <c r="A666" s="74"/>
      <c r="B666" s="75"/>
      <c r="C666" s="76"/>
      <c r="D666" s="71"/>
      <c r="E666" s="70"/>
      <c r="F666" s="71"/>
      <c r="G666" s="72"/>
      <c r="H666" s="73"/>
      <c r="I666" s="70"/>
      <c r="J666" s="71"/>
      <c r="K666" s="72"/>
      <c r="L666" s="69"/>
      <c r="M666" s="70"/>
      <c r="N666" s="71"/>
      <c r="O666" s="72"/>
      <c r="P666" s="69"/>
      <c r="Q666" s="70"/>
      <c r="R666" s="67"/>
      <c r="S666" s="72"/>
      <c r="T666" s="73"/>
      <c r="U666" s="72"/>
      <c r="X666" s="25"/>
      <c r="Y666" s="25"/>
      <c r="Z666" s="25"/>
      <c r="AA666" s="25"/>
      <c r="AB666" s="25"/>
      <c r="AC666" s="25"/>
      <c r="AD666" s="25"/>
      <c r="AE666" s="25"/>
    </row>
    <row r="667" spans="1:31">
      <c r="A667" s="66"/>
      <c r="B667" s="67"/>
      <c r="C667" s="68"/>
      <c r="D667" s="69"/>
      <c r="E667" s="70"/>
      <c r="F667" s="71"/>
      <c r="G667" s="72"/>
      <c r="H667" s="73"/>
      <c r="I667" s="70"/>
      <c r="J667" s="71"/>
      <c r="K667" s="72"/>
      <c r="L667" s="69"/>
      <c r="M667" s="70"/>
      <c r="N667" s="71"/>
      <c r="O667" s="72"/>
      <c r="P667" s="69"/>
      <c r="Q667" s="70"/>
      <c r="R667" s="67"/>
      <c r="S667" s="72"/>
      <c r="T667" s="73"/>
      <c r="U667" s="72"/>
      <c r="X667" s="25"/>
      <c r="Y667" s="25"/>
      <c r="Z667" s="25"/>
      <c r="AA667" s="25"/>
      <c r="AB667" s="25"/>
      <c r="AC667" s="25"/>
      <c r="AD667" s="25"/>
      <c r="AE667" s="25"/>
    </row>
    <row r="668" spans="1:31">
      <c r="A668" s="74"/>
      <c r="B668" s="67"/>
      <c r="C668" s="72"/>
      <c r="D668" s="71"/>
      <c r="E668" s="72"/>
      <c r="F668" s="71"/>
      <c r="G668" s="72"/>
      <c r="H668" s="67"/>
      <c r="I668" s="72"/>
      <c r="J668" s="71"/>
      <c r="K668" s="72"/>
      <c r="L668" s="71"/>
      <c r="M668" s="72"/>
      <c r="N668" s="71"/>
      <c r="O668" s="72"/>
      <c r="P668" s="71"/>
      <c r="Q668" s="72"/>
      <c r="R668" s="67"/>
      <c r="S668" s="72"/>
      <c r="T668" s="67"/>
      <c r="U668" s="72"/>
      <c r="X668" s="25"/>
      <c r="Y668" s="25"/>
      <c r="Z668" s="25"/>
      <c r="AA668" s="25"/>
      <c r="AB668" s="25"/>
      <c r="AC668" s="25"/>
      <c r="AD668" s="25"/>
      <c r="AE668" s="25"/>
    </row>
    <row r="669" spans="1:31">
      <c r="A669" s="66"/>
      <c r="B669" s="67"/>
      <c r="C669" s="68"/>
      <c r="D669" s="69"/>
      <c r="E669" s="70"/>
      <c r="F669" s="71"/>
      <c r="G669" s="72"/>
      <c r="H669" s="73"/>
      <c r="I669" s="70"/>
      <c r="J669" s="71"/>
      <c r="K669" s="72"/>
      <c r="L669" s="69"/>
      <c r="M669" s="70"/>
      <c r="N669" s="71"/>
      <c r="O669" s="72"/>
      <c r="P669" s="69"/>
      <c r="Q669" s="70"/>
      <c r="R669" s="67"/>
      <c r="S669" s="72"/>
      <c r="T669" s="73"/>
      <c r="U669" s="72"/>
      <c r="X669" s="25"/>
      <c r="Y669" s="25"/>
      <c r="Z669" s="25"/>
      <c r="AA669" s="25"/>
      <c r="AB669" s="25"/>
      <c r="AC669" s="25"/>
      <c r="AD669" s="25"/>
      <c r="AE669" s="25"/>
    </row>
    <row r="670" spans="1:31">
      <c r="A670" s="66"/>
      <c r="B670" s="67"/>
      <c r="C670" s="68"/>
      <c r="D670" s="69"/>
      <c r="E670" s="70"/>
      <c r="F670" s="71"/>
      <c r="G670" s="72"/>
      <c r="H670" s="73"/>
      <c r="I670" s="70"/>
      <c r="J670" s="71"/>
      <c r="K670" s="72"/>
      <c r="L670" s="69"/>
      <c r="M670" s="70"/>
      <c r="N670" s="71"/>
      <c r="O670" s="72"/>
      <c r="P670" s="69"/>
      <c r="Q670" s="70"/>
      <c r="R670" s="67"/>
      <c r="S670" s="72"/>
      <c r="T670" s="73"/>
      <c r="U670" s="72"/>
      <c r="X670" s="25"/>
      <c r="Y670" s="25"/>
      <c r="Z670" s="25"/>
      <c r="AA670" s="25"/>
      <c r="AB670" s="25"/>
      <c r="AC670" s="25"/>
      <c r="AD670" s="25"/>
      <c r="AE670" s="25"/>
    </row>
    <row r="671" spans="1:31">
      <c r="A671" s="66"/>
      <c r="B671" s="67"/>
      <c r="C671" s="68"/>
      <c r="D671" s="69"/>
      <c r="E671" s="70"/>
      <c r="F671" s="71"/>
      <c r="G671" s="72"/>
      <c r="H671" s="73"/>
      <c r="I671" s="70"/>
      <c r="J671" s="71"/>
      <c r="K671" s="72"/>
      <c r="L671" s="69"/>
      <c r="M671" s="70"/>
      <c r="N671" s="71"/>
      <c r="O671" s="72"/>
      <c r="P671" s="69"/>
      <c r="Q671" s="70"/>
      <c r="R671" s="67"/>
      <c r="S671" s="72"/>
      <c r="T671" s="73"/>
      <c r="U671" s="72"/>
      <c r="X671" s="25"/>
      <c r="Y671" s="25"/>
      <c r="Z671" s="25"/>
      <c r="AA671" s="25"/>
      <c r="AB671" s="25"/>
      <c r="AC671" s="25"/>
      <c r="AD671" s="25"/>
      <c r="AE671" s="25"/>
    </row>
    <row r="672" spans="1:31">
      <c r="A672" s="66"/>
      <c r="B672" s="67"/>
      <c r="C672" s="68"/>
      <c r="D672" s="69"/>
      <c r="E672" s="70"/>
      <c r="F672" s="71"/>
      <c r="G672" s="72"/>
      <c r="H672" s="73"/>
      <c r="I672" s="70"/>
      <c r="J672" s="71"/>
      <c r="K672" s="72"/>
      <c r="L672" s="69"/>
      <c r="M672" s="70"/>
      <c r="N672" s="71"/>
      <c r="O672" s="72"/>
      <c r="P672" s="69"/>
      <c r="Q672" s="70"/>
      <c r="R672" s="67"/>
      <c r="S672" s="72"/>
      <c r="T672" s="73"/>
      <c r="U672" s="72"/>
      <c r="X672" s="25"/>
      <c r="Y672" s="25"/>
      <c r="Z672" s="25"/>
      <c r="AA672" s="25"/>
      <c r="AB672" s="25"/>
      <c r="AC672" s="25"/>
      <c r="AD672" s="25"/>
      <c r="AE672" s="25"/>
    </row>
    <row r="673" spans="1:31">
      <c r="A673" s="6"/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X673" s="25"/>
      <c r="Y673" s="25"/>
      <c r="Z673" s="25"/>
      <c r="AA673" s="25"/>
      <c r="AB673" s="25"/>
      <c r="AC673" s="25"/>
      <c r="AD673" s="25"/>
      <c r="AE673" s="25"/>
    </row>
    <row r="674" spans="1:31">
      <c r="A674" s="6"/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X674" s="25"/>
      <c r="Y674" s="25"/>
      <c r="Z674" s="25"/>
      <c r="AA674" s="25"/>
      <c r="AB674" s="25"/>
      <c r="AC674" s="25"/>
      <c r="AD674" s="25"/>
      <c r="AE674" s="25"/>
    </row>
    <row r="675" spans="1:31">
      <c r="A675" s="6"/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X675" s="25"/>
      <c r="Y675" s="25"/>
      <c r="Z675" s="25"/>
      <c r="AA675" s="25"/>
      <c r="AB675" s="25"/>
      <c r="AC675" s="25"/>
      <c r="AD675" s="25"/>
      <c r="AE675" s="25"/>
    </row>
    <row r="676" spans="1:31">
      <c r="A676" s="6"/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X676" s="12" t="s">
        <v>21</v>
      </c>
      <c r="Y676" s="12" t="s">
        <v>78</v>
      </c>
      <c r="Z676" s="12" t="s">
        <v>22</v>
      </c>
      <c r="AA676" s="25"/>
      <c r="AB676" s="25"/>
      <c r="AC676" s="25"/>
      <c r="AD676" s="25"/>
      <c r="AE676" s="25"/>
    </row>
    <row r="677" spans="1:31">
      <c r="A677" s="6"/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W677" s="19" t="str">
        <f>IF(入力!$C$4="","",入力!$C$4)</f>
        <v>2016.01.01</v>
      </c>
      <c r="X677" s="24" t="str">
        <f>IF(特定項目一覧_60!AL22="","",特定項目一覧_60!AL22)</f>
        <v/>
      </c>
      <c r="Y677" s="31" t="str">
        <f>IF(特定項目一覧_60!AK22="","",特定項目一覧_60!AK22)</f>
        <v/>
      </c>
      <c r="Z677" s="32" t="str">
        <f>IF(特定項目一覧_60!AM22="","",特定項目一覧_60!AM22)</f>
        <v/>
      </c>
      <c r="AA677" s="25"/>
      <c r="AB677" s="25"/>
      <c r="AC677" s="25"/>
      <c r="AD677" s="25"/>
      <c r="AE677" s="25"/>
    </row>
    <row r="678" spans="1:31">
      <c r="A678" s="6"/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W678" s="19"/>
      <c r="X678" s="24"/>
      <c r="Y678" s="24"/>
      <c r="Z678" s="24"/>
      <c r="AA678" s="25"/>
      <c r="AB678" s="25"/>
      <c r="AC678" s="25"/>
      <c r="AD678" s="25"/>
      <c r="AE678" s="25"/>
    </row>
    <row r="679" spans="1:31">
      <c r="A679" s="6"/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W679" s="19"/>
      <c r="X679" s="34"/>
      <c r="Y679" s="34"/>
      <c r="Z679" s="35"/>
      <c r="AA679" s="25"/>
      <c r="AB679" s="25"/>
      <c r="AC679" s="25"/>
      <c r="AD679" s="25"/>
      <c r="AE679" s="25"/>
    </row>
    <row r="680" spans="1:31">
      <c r="A680" s="6"/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X680" s="25"/>
      <c r="Y680" s="25"/>
      <c r="Z680" s="25"/>
      <c r="AA680" s="25"/>
      <c r="AB680" s="25"/>
      <c r="AC680" s="25"/>
      <c r="AD680" s="25"/>
      <c r="AE680" s="25"/>
    </row>
    <row r="681" spans="1:31">
      <c r="A681" s="6"/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X681" s="25"/>
      <c r="Y681" s="25"/>
      <c r="Z681" s="25"/>
      <c r="AA681" s="25"/>
      <c r="AB681" s="25"/>
      <c r="AC681" s="25"/>
      <c r="AD681" s="25"/>
      <c r="AE681" s="25"/>
    </row>
    <row r="682" spans="1:31">
      <c r="A682" s="6"/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X682" s="25"/>
      <c r="Y682" s="25"/>
      <c r="Z682" s="25"/>
      <c r="AA682" s="25"/>
      <c r="AB682" s="25"/>
      <c r="AC682" s="25"/>
      <c r="AD682" s="25"/>
      <c r="AE682" s="25"/>
    </row>
    <row r="683" spans="1:31">
      <c r="A683" s="6"/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X683" s="25"/>
      <c r="Y683" s="25"/>
      <c r="Z683" s="25"/>
      <c r="AA683" s="25"/>
      <c r="AB683" s="25"/>
      <c r="AC683" s="25"/>
      <c r="AD683" s="25"/>
      <c r="AE683" s="25"/>
    </row>
    <row r="684" spans="1:31">
      <c r="A684" s="6"/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X684" s="25"/>
      <c r="Y684" s="25"/>
      <c r="Z684" s="25"/>
      <c r="AA684" s="25"/>
      <c r="AB684" s="25"/>
      <c r="AC684" s="25"/>
      <c r="AD684" s="25"/>
      <c r="AE684" s="25"/>
    </row>
    <row r="685" spans="1:31">
      <c r="A685" s="6"/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X685" s="25"/>
      <c r="Y685" s="25"/>
      <c r="Z685" s="25"/>
      <c r="AA685" s="25"/>
      <c r="AB685" s="25"/>
      <c r="AC685" s="25"/>
      <c r="AD685" s="25"/>
      <c r="AE685" s="25"/>
    </row>
    <row r="686" spans="1:31">
      <c r="A686" s="6"/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X686" s="25"/>
      <c r="Y686" s="25"/>
      <c r="Z686" s="25"/>
      <c r="AA686" s="25"/>
      <c r="AB686" s="25"/>
      <c r="AC686" s="25"/>
      <c r="AD686" s="25"/>
      <c r="AE686" s="25"/>
    </row>
    <row r="687" spans="1:31">
      <c r="A687" s="6"/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X687" s="25"/>
      <c r="Y687" s="25"/>
      <c r="Z687" s="25"/>
      <c r="AA687" s="25"/>
      <c r="AB687" s="25"/>
      <c r="AC687" s="25"/>
      <c r="AD687" s="25"/>
      <c r="AE687" s="25"/>
    </row>
    <row r="688" spans="1:31">
      <c r="A688" s="6"/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X688" s="25"/>
      <c r="Y688" s="25"/>
      <c r="Z688" s="25"/>
      <c r="AA688" s="25"/>
      <c r="AB688" s="25"/>
      <c r="AC688" s="25"/>
      <c r="AD688" s="25"/>
      <c r="AE688" s="25"/>
    </row>
    <row r="689" spans="1:31">
      <c r="A689" s="6"/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X689" s="25"/>
      <c r="Y689" s="25"/>
      <c r="Z689" s="25"/>
      <c r="AA689" s="25"/>
      <c r="AB689" s="25"/>
      <c r="AC689" s="25"/>
      <c r="AD689" s="25"/>
      <c r="AE689" s="25"/>
    </row>
    <row r="690" spans="1:31">
      <c r="A690" s="6"/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X690" s="459" t="s">
        <v>270</v>
      </c>
      <c r="Y690" s="25"/>
      <c r="Z690" s="25"/>
      <c r="AA690" s="25"/>
      <c r="AB690" s="25"/>
      <c r="AC690" s="25"/>
      <c r="AD690" s="25"/>
      <c r="AE690" s="25"/>
    </row>
    <row r="691" spans="1:31">
      <c r="X691" s="458" t="str">
        <f>IF(全体項目一覧_60!AN110="","",全体項目一覧_60!AN110)</f>
        <v/>
      </c>
      <c r="Y691" s="25"/>
      <c r="Z691" s="25"/>
      <c r="AA691" s="25"/>
      <c r="AB691" s="25"/>
      <c r="AC691" s="25"/>
      <c r="AD691" s="25"/>
      <c r="AE691" s="25"/>
    </row>
    <row r="692" spans="1:31">
      <c r="X692" s="25"/>
      <c r="Y692" s="25"/>
      <c r="Z692" s="25"/>
      <c r="AA692" s="25"/>
      <c r="AB692" s="25"/>
      <c r="AC692" s="25"/>
      <c r="AD692" s="25"/>
      <c r="AE692" s="25"/>
    </row>
    <row r="693" spans="1:31">
      <c r="X693" s="25"/>
      <c r="Y693" s="25"/>
      <c r="Z693" s="25"/>
      <c r="AA693" s="25"/>
      <c r="AB693" s="25"/>
      <c r="AC693" s="25"/>
      <c r="AD693" s="25"/>
      <c r="AE693" s="25"/>
    </row>
    <row r="694" spans="1:31">
      <c r="A694" s="675"/>
      <c r="B694" s="676"/>
      <c r="C694" s="676"/>
      <c r="D694" s="676"/>
      <c r="E694" s="676"/>
      <c r="F694" s="676"/>
      <c r="G694" s="676"/>
      <c r="H694" s="676"/>
      <c r="I694" s="676"/>
      <c r="J694" s="676"/>
      <c r="K694" s="677"/>
      <c r="L694" s="12" t="s">
        <v>18</v>
      </c>
      <c r="M694" s="669" t="s">
        <v>29</v>
      </c>
      <c r="N694" s="669"/>
      <c r="O694" s="669"/>
      <c r="P694" s="669"/>
      <c r="Q694" s="669"/>
      <c r="R694" s="669"/>
      <c r="S694" s="669"/>
      <c r="T694" s="670" t="s">
        <v>269</v>
      </c>
      <c r="U694" s="670"/>
      <c r="X694" s="12"/>
      <c r="Y694" s="150"/>
      <c r="Z694" s="150"/>
      <c r="AA694" s="150"/>
      <c r="AB694" s="150"/>
      <c r="AC694" s="150"/>
      <c r="AD694" s="150"/>
      <c r="AE694" s="150"/>
    </row>
    <row r="695" spans="1:31">
      <c r="A695" s="678"/>
      <c r="B695" s="679"/>
      <c r="C695" s="679"/>
      <c r="D695" s="679"/>
      <c r="E695" s="679"/>
      <c r="F695" s="679"/>
      <c r="G695" s="679"/>
      <c r="H695" s="679"/>
      <c r="I695" s="679"/>
      <c r="J695" s="679"/>
      <c r="K695" s="680"/>
      <c r="L695" s="12" t="s">
        <v>18</v>
      </c>
      <c r="M695" s="665" t="s">
        <v>30</v>
      </c>
      <c r="N695" s="665"/>
      <c r="O695" s="665"/>
      <c r="P695" s="665"/>
      <c r="Q695" s="665"/>
      <c r="R695" s="665"/>
      <c r="S695" s="665"/>
      <c r="T695" s="666" t="str">
        <f>X691</f>
        <v/>
      </c>
      <c r="U695" s="667"/>
      <c r="X695" s="12"/>
      <c r="Y695" s="151"/>
      <c r="Z695" s="151"/>
      <c r="AA695" s="151"/>
      <c r="AB695" s="151"/>
      <c r="AC695" s="151"/>
      <c r="AD695" s="151"/>
      <c r="AE695" s="151"/>
    </row>
    <row r="696" spans="1:31" ht="14.25">
      <c r="A696" s="691" t="str">
        <f>$A$40</f>
        <v>フォーマット作成者　：　Komuro Consulting Group　小室匡史</v>
      </c>
      <c r="B696" s="691"/>
      <c r="C696" s="691"/>
      <c r="D696" s="691"/>
      <c r="E696" s="691"/>
      <c r="F696" s="691"/>
      <c r="G696" s="691"/>
      <c r="H696" s="691"/>
      <c r="I696" s="691"/>
      <c r="J696" s="691"/>
      <c r="K696" s="691"/>
      <c r="L696" s="414" t="s">
        <v>18</v>
      </c>
      <c r="M696" s="668" t="s">
        <v>90</v>
      </c>
      <c r="N696" s="668"/>
      <c r="O696" s="668"/>
      <c r="P696" s="668"/>
      <c r="Q696" s="668"/>
      <c r="R696" s="668"/>
      <c r="S696" s="668"/>
      <c r="T696" s="667"/>
      <c r="U696" s="667"/>
      <c r="X696" s="12"/>
      <c r="Y696" s="152"/>
      <c r="Z696" s="152"/>
      <c r="AA696" s="152"/>
      <c r="AB696" s="152"/>
      <c r="AC696" s="152"/>
      <c r="AD696" s="152"/>
      <c r="AE696" s="152"/>
    </row>
    <row r="698" spans="1:31" ht="30" customHeight="1">
      <c r="A698" s="671" t="str">
        <f>$A$1</f>
        <v>●●チームバレーボール体力指数　レーダーチャート</v>
      </c>
      <c r="B698" s="671"/>
      <c r="C698" s="671"/>
      <c r="D698" s="671"/>
      <c r="E698" s="671"/>
      <c r="F698" s="671"/>
      <c r="G698" s="671"/>
      <c r="H698" s="671"/>
      <c r="I698" s="671"/>
      <c r="J698" s="671"/>
      <c r="K698" s="671"/>
      <c r="L698" s="671"/>
      <c r="M698" s="671"/>
      <c r="N698" s="671"/>
      <c r="O698" s="671"/>
      <c r="P698" s="671"/>
      <c r="Q698" s="671"/>
      <c r="R698" s="671"/>
      <c r="S698" s="671"/>
      <c r="T698" s="671"/>
      <c r="U698" s="671"/>
      <c r="X698" s="25"/>
      <c r="Y698" s="25"/>
      <c r="Z698" s="25"/>
      <c r="AA698" s="25"/>
      <c r="AB698" s="25"/>
      <c r="AC698" s="25"/>
      <c r="AD698" s="25"/>
      <c r="AE698" s="25"/>
    </row>
    <row r="699" spans="1:31" ht="22.5" customHeight="1">
      <c r="A699" s="369" t="s">
        <v>10</v>
      </c>
      <c r="B699" s="672" t="str">
        <f>IF(表示変換!B23="","",表示変換!B23)</f>
        <v/>
      </c>
      <c r="C699" s="672"/>
      <c r="D699" s="9"/>
      <c r="E699" s="369" t="s">
        <v>11</v>
      </c>
      <c r="F699" s="673" t="str">
        <f>IF(表示変換!I23="","",表示変換!I23)</f>
        <v/>
      </c>
      <c r="G699" s="673"/>
      <c r="H699" s="370" t="s">
        <v>12</v>
      </c>
      <c r="I699" s="14"/>
      <c r="J699" s="370" t="s">
        <v>13</v>
      </c>
      <c r="K699" s="673" t="str">
        <f>IF(表示変換!J23="","",表示変換!J23)</f>
        <v/>
      </c>
      <c r="L699" s="673"/>
      <c r="M699" s="369" t="s">
        <v>14</v>
      </c>
      <c r="N699" s="6"/>
      <c r="O699" s="672" t="s">
        <v>15</v>
      </c>
      <c r="P699" s="672"/>
      <c r="Q699" s="672" t="str">
        <f>IF(表示変換!H23="","",表示変換!H23)</f>
        <v/>
      </c>
      <c r="R699" s="672"/>
      <c r="S699" s="674" t="str">
        <f>IF(入力!$C$4="","",入力!$C$4)</f>
        <v>2016.01.01</v>
      </c>
      <c r="T699" s="674"/>
      <c r="U699" s="9" t="s">
        <v>84</v>
      </c>
      <c r="X699" s="25"/>
      <c r="Y699" s="25"/>
      <c r="Z699" s="25"/>
      <c r="AA699" s="25"/>
      <c r="AB699" s="25"/>
      <c r="AC699" s="25"/>
      <c r="AD699" s="25"/>
      <c r="AE699" s="25"/>
    </row>
    <row r="700" spans="1:31" ht="12" customHeight="1">
      <c r="A700" s="6"/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X700" s="25"/>
      <c r="Y700" s="25"/>
      <c r="Z700" s="25"/>
      <c r="AA700" s="25"/>
      <c r="AB700" s="25"/>
      <c r="AC700" s="25"/>
      <c r="AD700" s="25"/>
      <c r="AE700" s="25"/>
    </row>
    <row r="701" spans="1:31" ht="22.5" customHeight="1">
      <c r="A701" s="685" t="s">
        <v>5</v>
      </c>
      <c r="B701" s="688" t="s">
        <v>6</v>
      </c>
      <c r="C701" s="692" t="s">
        <v>0</v>
      </c>
      <c r="D701" s="683" t="s">
        <v>31</v>
      </c>
      <c r="E701" s="684"/>
      <c r="F701" s="683" t="s">
        <v>43</v>
      </c>
      <c r="G701" s="684"/>
      <c r="H701" s="683" t="s">
        <v>297</v>
      </c>
      <c r="I701" s="684"/>
      <c r="J701" s="683" t="s">
        <v>27</v>
      </c>
      <c r="K701" s="684"/>
      <c r="L701" s="681" t="s">
        <v>44</v>
      </c>
      <c r="M701" s="682"/>
      <c r="N701" s="681" t="s">
        <v>45</v>
      </c>
      <c r="O701" s="682"/>
      <c r="P701" s="681" t="s">
        <v>28</v>
      </c>
      <c r="Q701" s="682"/>
      <c r="R701" s="683" t="s">
        <v>32</v>
      </c>
      <c r="S701" s="684"/>
      <c r="T701" s="156" t="s">
        <v>1</v>
      </c>
      <c r="U701" s="157" t="s">
        <v>2</v>
      </c>
      <c r="X701" s="25"/>
      <c r="Y701" s="25"/>
      <c r="Z701" s="25"/>
      <c r="AA701" s="25"/>
      <c r="AB701" s="25"/>
      <c r="AC701" s="25"/>
      <c r="AD701" s="25"/>
      <c r="AE701" s="25"/>
    </row>
    <row r="702" spans="1:31">
      <c r="A702" s="686"/>
      <c r="B702" s="689"/>
      <c r="C702" s="693"/>
      <c r="D702" s="1" t="s">
        <v>3</v>
      </c>
      <c r="E702" s="3" t="s">
        <v>4</v>
      </c>
      <c r="F702" s="1" t="s">
        <v>3</v>
      </c>
      <c r="G702" s="3" t="s">
        <v>4</v>
      </c>
      <c r="H702" s="1" t="s">
        <v>3</v>
      </c>
      <c r="I702" s="3" t="s">
        <v>4</v>
      </c>
      <c r="J702" s="1" t="s">
        <v>3</v>
      </c>
      <c r="K702" s="3" t="s">
        <v>4</v>
      </c>
      <c r="L702" s="1" t="s">
        <v>3</v>
      </c>
      <c r="M702" s="3" t="s">
        <v>4</v>
      </c>
      <c r="N702" s="1" t="s">
        <v>3</v>
      </c>
      <c r="O702" s="3" t="s">
        <v>4</v>
      </c>
      <c r="P702" s="1" t="s">
        <v>3</v>
      </c>
      <c r="Q702" s="3" t="s">
        <v>4</v>
      </c>
      <c r="R702" s="1" t="s">
        <v>3</v>
      </c>
      <c r="S702" s="3" t="s">
        <v>4</v>
      </c>
      <c r="T702" s="7"/>
      <c r="U702" s="8"/>
      <c r="X702" s="25"/>
      <c r="Y702" s="25"/>
      <c r="Z702" s="25"/>
      <c r="AA702" s="25"/>
      <c r="AB702" s="25"/>
      <c r="AC702" s="25"/>
      <c r="AD702" s="25"/>
      <c r="AE702" s="25"/>
    </row>
    <row r="703" spans="1:31">
      <c r="A703" s="687"/>
      <c r="B703" s="690"/>
      <c r="C703" s="694"/>
      <c r="D703" s="2" t="str">
        <f>IF(表示変換!$N$5="","",表示変換!$N$5)</f>
        <v>sec</v>
      </c>
      <c r="E703" s="4" t="s">
        <v>7</v>
      </c>
      <c r="F703" s="2" t="str">
        <f>IF(表示変換!$O$5="","",表示変換!$O$5)</f>
        <v>sec</v>
      </c>
      <c r="G703" s="4" t="s">
        <v>7</v>
      </c>
      <c r="H703" s="2" t="str">
        <f>IF(表示変換!$P$5="","",表示変換!$P$5)</f>
        <v>m</v>
      </c>
      <c r="I703" s="4" t="s">
        <v>7</v>
      </c>
      <c r="J703" s="2" t="str">
        <f>IF(表示変換!$Q$5="","",表示変換!$Q$5)</f>
        <v>cm</v>
      </c>
      <c r="K703" s="4" t="s">
        <v>7</v>
      </c>
      <c r="L703" s="2" t="str">
        <f>IF(表示変換!$R$5="","",表示変換!$R$5)</f>
        <v>cm</v>
      </c>
      <c r="M703" s="4" t="s">
        <v>7</v>
      </c>
      <c r="N703" s="2" t="str">
        <f>IF(表示変換!$S$5="","",表示変換!$S$5)</f>
        <v>m</v>
      </c>
      <c r="O703" s="4" t="s">
        <v>7</v>
      </c>
      <c r="P703" s="2" t="str">
        <f>IF(表示変換!$T$5="","",表示変換!$T$5)</f>
        <v>回</v>
      </c>
      <c r="Q703" s="4" t="s">
        <v>7</v>
      </c>
      <c r="R703" s="2" t="str">
        <f>IF(表示変換!$U$5="","",表示変換!$U$5)</f>
        <v>m</v>
      </c>
      <c r="S703" s="4" t="s">
        <v>7</v>
      </c>
      <c r="T703" s="2" t="s">
        <v>8</v>
      </c>
      <c r="U703" s="5" t="s">
        <v>9</v>
      </c>
      <c r="X703" s="26" t="s">
        <v>16</v>
      </c>
      <c r="Y703" s="26" t="s">
        <v>17</v>
      </c>
      <c r="Z703" s="26" t="s">
        <v>276</v>
      </c>
      <c r="AA703" s="26" t="s">
        <v>24</v>
      </c>
      <c r="AB703" s="26" t="s">
        <v>59</v>
      </c>
      <c r="AC703" s="26" t="s">
        <v>51</v>
      </c>
      <c r="AD703" s="26" t="s">
        <v>62</v>
      </c>
      <c r="AE703" s="11" t="s">
        <v>61</v>
      </c>
    </row>
    <row r="704" spans="1:31">
      <c r="A704" s="17" t="str">
        <f>IF(入力!$C$4="","",入力!$C$4)</f>
        <v>2016.01.01</v>
      </c>
      <c r="B704" s="20">
        <f>IF(表示変換!A23="","",表示変換!A23)</f>
        <v>18</v>
      </c>
      <c r="C704" s="18" t="str">
        <f>IF(表示変換!B23="","",表示変換!B23)</f>
        <v/>
      </c>
      <c r="D704" s="21" t="str">
        <f>IF(特定項目一覧_60!G23="","",特定項目一覧_60!G23)</f>
        <v/>
      </c>
      <c r="E704" s="27" t="str">
        <f>IF(特定項目一覧_60!H23="","",特定項目一覧_60!H23)</f>
        <v/>
      </c>
      <c r="F704" s="21" t="str">
        <f>IF(特定項目一覧_60!I23="","",特定項目一覧_60!I23)</f>
        <v/>
      </c>
      <c r="G704" s="22" t="str">
        <f>IF(特定項目一覧_60!J23="","",特定項目一覧_60!J23)</f>
        <v/>
      </c>
      <c r="H704" s="29" t="str">
        <f>IF(特定項目一覧_60!K23="","",特定項目一覧_60!K23)</f>
        <v/>
      </c>
      <c r="I704" s="27" t="str">
        <f>IF(特定項目一覧_60!L23="","",特定項目一覧_60!L23)</f>
        <v/>
      </c>
      <c r="J704" s="20" t="str">
        <f>IF(特定項目一覧_60!M23="","",特定項目一覧_60!M23)</f>
        <v/>
      </c>
      <c r="K704" s="22" t="str">
        <f>IF(特定項目一覧_60!N23="","",特定項目一覧_60!N23)</f>
        <v/>
      </c>
      <c r="L704" s="28" t="str">
        <f>IF(特定項目一覧_60!O23="","",特定項目一覧_60!O23)</f>
        <v/>
      </c>
      <c r="M704" s="27" t="str">
        <f>IF(特定項目一覧_60!P23="","",特定項目一覧_60!P23)</f>
        <v/>
      </c>
      <c r="N704" s="21" t="str">
        <f>IF(特定項目一覧_60!Q23="","",特定項目一覧_60!Q23)</f>
        <v/>
      </c>
      <c r="O704" s="22" t="str">
        <f>IF(特定項目一覧_60!R23="","",特定項目一覧_60!R23)</f>
        <v/>
      </c>
      <c r="P704" s="28" t="str">
        <f>IF(特定項目一覧_60!S23="","",特定項目一覧_60!S23)</f>
        <v/>
      </c>
      <c r="Q704" s="27" t="str">
        <f>IF(特定項目一覧_60!T23="","",特定項目一覧_60!T23)</f>
        <v/>
      </c>
      <c r="R704" s="20" t="str">
        <f>IF(特定項目一覧_60!U23="","",特定項目一覧_60!U23)</f>
        <v/>
      </c>
      <c r="S704" s="22" t="str">
        <f>IF(特定項目一覧_60!V23="","",特定項目一覧_60!V23)</f>
        <v/>
      </c>
      <c r="T704" s="28" t="str">
        <f>IF(特定項目一覧_60!W23="","",特定項目一覧_60!W23)</f>
        <v/>
      </c>
      <c r="U704" s="22" t="str">
        <f>IF(特定項目一覧_60!X23="","",特定項目一覧_60!X23)</f>
        <v/>
      </c>
      <c r="W704" s="19" t="str">
        <f>IF(入力!$C$4="","",入力!$C$4)</f>
        <v>2016.01.01</v>
      </c>
      <c r="X704" s="30" t="str">
        <f>E704</f>
        <v/>
      </c>
      <c r="Y704" s="30" t="str">
        <f>G704</f>
        <v/>
      </c>
      <c r="Z704" s="30" t="str">
        <f>I704</f>
        <v/>
      </c>
      <c r="AA704" s="30" t="str">
        <f>K704</f>
        <v/>
      </c>
      <c r="AB704" s="30" t="str">
        <f>M704</f>
        <v/>
      </c>
      <c r="AC704" s="30" t="str">
        <f>O704</f>
        <v/>
      </c>
      <c r="AD704" s="30" t="str">
        <f>Q704</f>
        <v/>
      </c>
      <c r="AE704" s="30" t="str">
        <f>S704</f>
        <v/>
      </c>
    </row>
    <row r="705" spans="1:31">
      <c r="A705" s="66"/>
      <c r="B705" s="67"/>
      <c r="C705" s="68"/>
      <c r="D705" s="69"/>
      <c r="E705" s="70"/>
      <c r="F705" s="71"/>
      <c r="G705" s="72"/>
      <c r="H705" s="73"/>
      <c r="I705" s="70"/>
      <c r="J705" s="71"/>
      <c r="K705" s="72"/>
      <c r="L705" s="69"/>
      <c r="M705" s="70"/>
      <c r="N705" s="71"/>
      <c r="O705" s="72"/>
      <c r="P705" s="69"/>
      <c r="Q705" s="70"/>
      <c r="R705" s="67"/>
      <c r="S705" s="72"/>
      <c r="T705" s="73"/>
      <c r="U705" s="72"/>
      <c r="W705" s="19"/>
      <c r="X705" s="23"/>
      <c r="Y705" s="23"/>
      <c r="Z705" s="23"/>
      <c r="AA705" s="23"/>
      <c r="AB705" s="23"/>
      <c r="AC705" s="23"/>
      <c r="AD705" s="23"/>
      <c r="AE705" s="23"/>
    </row>
    <row r="706" spans="1:31">
      <c r="A706" s="74"/>
      <c r="B706" s="67"/>
      <c r="C706" s="72"/>
      <c r="D706" s="71"/>
      <c r="E706" s="72"/>
      <c r="F706" s="71"/>
      <c r="G706" s="72"/>
      <c r="H706" s="67"/>
      <c r="I706" s="72"/>
      <c r="J706" s="71"/>
      <c r="K706" s="72"/>
      <c r="L706" s="71"/>
      <c r="M706" s="72"/>
      <c r="N706" s="71"/>
      <c r="O706" s="72"/>
      <c r="P706" s="71"/>
      <c r="Q706" s="72"/>
      <c r="R706" s="67"/>
      <c r="S706" s="72"/>
      <c r="T706" s="67"/>
      <c r="U706" s="72"/>
      <c r="W706" s="19"/>
      <c r="X706" s="23"/>
      <c r="Y706" s="23"/>
      <c r="Z706" s="23"/>
      <c r="AA706" s="23"/>
      <c r="AB706" s="23"/>
      <c r="AC706" s="23"/>
      <c r="AD706" s="23"/>
      <c r="AE706" s="23"/>
    </row>
    <row r="707" spans="1:31">
      <c r="A707" s="74"/>
      <c r="B707" s="75"/>
      <c r="C707" s="76"/>
      <c r="D707" s="71"/>
      <c r="E707" s="70"/>
      <c r="F707" s="71"/>
      <c r="G707" s="72"/>
      <c r="H707" s="73"/>
      <c r="I707" s="70"/>
      <c r="J707" s="71"/>
      <c r="K707" s="72"/>
      <c r="L707" s="69"/>
      <c r="M707" s="70"/>
      <c r="N707" s="71"/>
      <c r="O707" s="72"/>
      <c r="P707" s="69"/>
      <c r="Q707" s="70"/>
      <c r="R707" s="67"/>
      <c r="S707" s="72"/>
      <c r="T707" s="73"/>
      <c r="U707" s="72"/>
      <c r="X707" s="25"/>
      <c r="Y707" s="25"/>
      <c r="Z707" s="25"/>
      <c r="AA707" s="25"/>
      <c r="AB707" s="25"/>
      <c r="AC707" s="25"/>
      <c r="AD707" s="25"/>
      <c r="AE707" s="25"/>
    </row>
    <row r="708" spans="1:31">
      <c r="A708" s="66"/>
      <c r="B708" s="67"/>
      <c r="C708" s="68"/>
      <c r="D708" s="69"/>
      <c r="E708" s="70"/>
      <c r="F708" s="71"/>
      <c r="G708" s="72"/>
      <c r="H708" s="73"/>
      <c r="I708" s="70"/>
      <c r="J708" s="71"/>
      <c r="K708" s="72"/>
      <c r="L708" s="69"/>
      <c r="M708" s="70"/>
      <c r="N708" s="71"/>
      <c r="O708" s="72"/>
      <c r="P708" s="69"/>
      <c r="Q708" s="70"/>
      <c r="R708" s="67"/>
      <c r="S708" s="72"/>
      <c r="T708" s="73"/>
      <c r="U708" s="72"/>
      <c r="X708" s="25"/>
      <c r="Y708" s="25"/>
      <c r="Z708" s="25"/>
      <c r="AA708" s="25"/>
      <c r="AB708" s="25"/>
      <c r="AC708" s="25"/>
      <c r="AD708" s="25"/>
      <c r="AE708" s="25"/>
    </row>
    <row r="709" spans="1:31">
      <c r="A709" s="74"/>
      <c r="B709" s="67"/>
      <c r="C709" s="72"/>
      <c r="D709" s="71"/>
      <c r="E709" s="72"/>
      <c r="F709" s="71"/>
      <c r="G709" s="72"/>
      <c r="H709" s="67"/>
      <c r="I709" s="72"/>
      <c r="J709" s="71"/>
      <c r="K709" s="72"/>
      <c r="L709" s="71"/>
      <c r="M709" s="72"/>
      <c r="N709" s="71"/>
      <c r="O709" s="72"/>
      <c r="P709" s="71"/>
      <c r="Q709" s="72"/>
      <c r="R709" s="67"/>
      <c r="S709" s="72"/>
      <c r="T709" s="67"/>
      <c r="U709" s="72"/>
      <c r="X709" s="25"/>
      <c r="Y709" s="25"/>
      <c r="Z709" s="25"/>
      <c r="AA709" s="25"/>
      <c r="AB709" s="25"/>
      <c r="AC709" s="25"/>
      <c r="AD709" s="25"/>
      <c r="AE709" s="25"/>
    </row>
    <row r="710" spans="1:31">
      <c r="A710" s="66"/>
      <c r="B710" s="67"/>
      <c r="C710" s="68"/>
      <c r="D710" s="69"/>
      <c r="E710" s="70"/>
      <c r="F710" s="71"/>
      <c r="G710" s="72"/>
      <c r="H710" s="73"/>
      <c r="I710" s="70"/>
      <c r="J710" s="71"/>
      <c r="K710" s="72"/>
      <c r="L710" s="69"/>
      <c r="M710" s="70"/>
      <c r="N710" s="71"/>
      <c r="O710" s="72"/>
      <c r="P710" s="69"/>
      <c r="Q710" s="70"/>
      <c r="R710" s="67"/>
      <c r="S710" s="72"/>
      <c r="T710" s="73"/>
      <c r="U710" s="72"/>
      <c r="X710" s="25"/>
      <c r="Y710" s="25"/>
      <c r="Z710" s="25"/>
      <c r="AA710" s="25"/>
      <c r="AB710" s="25"/>
      <c r="AC710" s="25"/>
      <c r="AD710" s="25"/>
      <c r="AE710" s="25"/>
    </row>
    <row r="711" spans="1:31">
      <c r="A711" s="66"/>
      <c r="B711" s="67"/>
      <c r="C711" s="68"/>
      <c r="D711" s="69"/>
      <c r="E711" s="70"/>
      <c r="F711" s="71"/>
      <c r="G711" s="72"/>
      <c r="H711" s="73"/>
      <c r="I711" s="70"/>
      <c r="J711" s="71"/>
      <c r="K711" s="72"/>
      <c r="L711" s="69"/>
      <c r="M711" s="70"/>
      <c r="N711" s="71"/>
      <c r="O711" s="72"/>
      <c r="P711" s="69"/>
      <c r="Q711" s="70"/>
      <c r="R711" s="67"/>
      <c r="S711" s="72"/>
      <c r="T711" s="73"/>
      <c r="U711" s="72"/>
      <c r="X711" s="25"/>
      <c r="Y711" s="25"/>
      <c r="Z711" s="25"/>
      <c r="AA711" s="25"/>
      <c r="AB711" s="25"/>
      <c r="AC711" s="25"/>
      <c r="AD711" s="25"/>
      <c r="AE711" s="25"/>
    </row>
    <row r="712" spans="1:31">
      <c r="A712" s="66"/>
      <c r="B712" s="67"/>
      <c r="C712" s="68"/>
      <c r="D712" s="69"/>
      <c r="E712" s="70"/>
      <c r="F712" s="71"/>
      <c r="G712" s="72"/>
      <c r="H712" s="73"/>
      <c r="I712" s="70"/>
      <c r="J712" s="71"/>
      <c r="K712" s="72"/>
      <c r="L712" s="69"/>
      <c r="M712" s="70"/>
      <c r="N712" s="71"/>
      <c r="O712" s="72"/>
      <c r="P712" s="69"/>
      <c r="Q712" s="70"/>
      <c r="R712" s="67"/>
      <c r="S712" s="72"/>
      <c r="T712" s="73"/>
      <c r="U712" s="72"/>
      <c r="X712" s="25"/>
      <c r="Y712" s="25"/>
      <c r="Z712" s="25"/>
      <c r="AA712" s="25"/>
      <c r="AB712" s="25"/>
      <c r="AC712" s="25"/>
      <c r="AD712" s="25"/>
      <c r="AE712" s="25"/>
    </row>
    <row r="713" spans="1:31">
      <c r="A713" s="66"/>
      <c r="B713" s="67"/>
      <c r="C713" s="68"/>
      <c r="D713" s="69"/>
      <c r="E713" s="70"/>
      <c r="F713" s="71"/>
      <c r="G713" s="72"/>
      <c r="H713" s="73"/>
      <c r="I713" s="70"/>
      <c r="J713" s="71"/>
      <c r="K713" s="72"/>
      <c r="L713" s="69"/>
      <c r="M713" s="70"/>
      <c r="N713" s="71"/>
      <c r="O713" s="72"/>
      <c r="P713" s="69"/>
      <c r="Q713" s="70"/>
      <c r="R713" s="67"/>
      <c r="S713" s="72"/>
      <c r="T713" s="73"/>
      <c r="U713" s="72"/>
      <c r="X713" s="25"/>
      <c r="Y713" s="25"/>
      <c r="Z713" s="25"/>
      <c r="AA713" s="25"/>
      <c r="AB713" s="25"/>
      <c r="AC713" s="25"/>
      <c r="AD713" s="25"/>
      <c r="AE713" s="25"/>
    </row>
    <row r="714" spans="1:31">
      <c r="A714" s="6"/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X714" s="25"/>
      <c r="Y714" s="25"/>
      <c r="Z714" s="25"/>
      <c r="AA714" s="25"/>
      <c r="AB714" s="25"/>
      <c r="AC714" s="25"/>
      <c r="AD714" s="25"/>
      <c r="AE714" s="25"/>
    </row>
    <row r="715" spans="1:31">
      <c r="A715" s="6"/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X715" s="25"/>
      <c r="Y715" s="25"/>
      <c r="Z715" s="25"/>
      <c r="AA715" s="25"/>
      <c r="AB715" s="25"/>
      <c r="AC715" s="25"/>
      <c r="AD715" s="25"/>
      <c r="AE715" s="25"/>
    </row>
    <row r="716" spans="1:31">
      <c r="A716" s="6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X716" s="25"/>
      <c r="Y716" s="25"/>
      <c r="Z716" s="25"/>
      <c r="AA716" s="25"/>
      <c r="AB716" s="25"/>
      <c r="AC716" s="25"/>
      <c r="AD716" s="25"/>
      <c r="AE716" s="25"/>
    </row>
    <row r="717" spans="1:31">
      <c r="A717" s="6"/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X717" s="12" t="s">
        <v>21</v>
      </c>
      <c r="Y717" s="12" t="s">
        <v>78</v>
      </c>
      <c r="Z717" s="12" t="s">
        <v>22</v>
      </c>
      <c r="AA717" s="25"/>
      <c r="AB717" s="25"/>
      <c r="AC717" s="25"/>
      <c r="AD717" s="25"/>
      <c r="AE717" s="25"/>
    </row>
    <row r="718" spans="1:31">
      <c r="A718" s="6"/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W718" s="19" t="str">
        <f>IF(入力!$C$4="","",入力!$C$4)</f>
        <v>2016.01.01</v>
      </c>
      <c r="X718" s="24" t="str">
        <f>IF(特定項目一覧_60!AL23="","",特定項目一覧_60!AL23)</f>
        <v/>
      </c>
      <c r="Y718" s="31" t="str">
        <f>IF(特定項目一覧_60!AK23="","",特定項目一覧_60!AK23)</f>
        <v/>
      </c>
      <c r="Z718" s="32" t="str">
        <f>IF(特定項目一覧_60!AM23="","",特定項目一覧_60!AM23)</f>
        <v/>
      </c>
      <c r="AA718" s="25"/>
      <c r="AB718" s="25"/>
      <c r="AC718" s="25"/>
      <c r="AD718" s="25"/>
      <c r="AE718" s="25"/>
    </row>
    <row r="719" spans="1:31">
      <c r="A719" s="6"/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W719" s="19"/>
      <c r="X719" s="24"/>
      <c r="Y719" s="24"/>
      <c r="Z719" s="24"/>
      <c r="AA719" s="25"/>
      <c r="AB719" s="25"/>
      <c r="AC719" s="25"/>
      <c r="AD719" s="25"/>
      <c r="AE719" s="25"/>
    </row>
    <row r="720" spans="1:31">
      <c r="A720" s="6"/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W720" s="19"/>
      <c r="X720" s="34"/>
      <c r="Y720" s="34"/>
      <c r="Z720" s="35"/>
      <c r="AA720" s="25"/>
      <c r="AB720" s="25"/>
      <c r="AC720" s="25"/>
      <c r="AD720" s="25"/>
      <c r="AE720" s="25"/>
    </row>
    <row r="721" spans="1:31">
      <c r="A721" s="6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X721" s="25"/>
      <c r="Y721" s="25"/>
      <c r="Z721" s="25"/>
      <c r="AA721" s="25"/>
      <c r="AB721" s="25"/>
      <c r="AC721" s="25"/>
      <c r="AD721" s="25"/>
      <c r="AE721" s="25"/>
    </row>
    <row r="722" spans="1:31">
      <c r="A722" s="6"/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X722" s="25"/>
      <c r="Y722" s="25"/>
      <c r="Z722" s="25"/>
      <c r="AA722" s="25"/>
      <c r="AB722" s="25"/>
      <c r="AC722" s="25"/>
      <c r="AD722" s="25"/>
      <c r="AE722" s="25"/>
    </row>
    <row r="723" spans="1:31">
      <c r="A723" s="6"/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X723" s="25"/>
      <c r="Y723" s="25"/>
      <c r="Z723" s="25"/>
      <c r="AA723" s="25"/>
      <c r="AB723" s="25"/>
      <c r="AC723" s="25"/>
      <c r="AD723" s="25"/>
      <c r="AE723" s="25"/>
    </row>
    <row r="724" spans="1:31">
      <c r="A724" s="6"/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X724" s="25"/>
      <c r="Y724" s="25"/>
      <c r="Z724" s="25"/>
      <c r="AA724" s="25"/>
      <c r="AB724" s="25"/>
      <c r="AC724" s="25"/>
      <c r="AD724" s="25"/>
      <c r="AE724" s="25"/>
    </row>
    <row r="725" spans="1:31">
      <c r="A725" s="6"/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X725" s="25"/>
      <c r="Y725" s="25"/>
      <c r="Z725" s="25"/>
      <c r="AA725" s="25"/>
      <c r="AB725" s="25"/>
      <c r="AC725" s="25"/>
      <c r="AD725" s="25"/>
      <c r="AE725" s="25"/>
    </row>
    <row r="726" spans="1:31">
      <c r="A726" s="6"/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X726" s="25"/>
      <c r="Y726" s="25"/>
      <c r="Z726" s="25"/>
      <c r="AA726" s="25"/>
      <c r="AB726" s="25"/>
      <c r="AC726" s="25"/>
      <c r="AD726" s="25"/>
      <c r="AE726" s="25"/>
    </row>
    <row r="727" spans="1:31">
      <c r="A727" s="6"/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X727" s="25"/>
      <c r="Y727" s="25"/>
      <c r="Z727" s="25"/>
      <c r="AA727" s="25"/>
      <c r="AB727" s="25"/>
      <c r="AC727" s="25"/>
      <c r="AD727" s="25"/>
      <c r="AE727" s="25"/>
    </row>
    <row r="728" spans="1:31">
      <c r="A728" s="6"/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X728" s="25"/>
      <c r="Y728" s="25"/>
      <c r="Z728" s="25"/>
      <c r="AA728" s="25"/>
      <c r="AB728" s="25"/>
      <c r="AC728" s="25"/>
      <c r="AD728" s="25"/>
      <c r="AE728" s="25"/>
    </row>
    <row r="729" spans="1:31">
      <c r="A729" s="6"/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X729" s="25"/>
      <c r="Y729" s="25"/>
      <c r="Z729" s="25"/>
      <c r="AA729" s="25"/>
      <c r="AB729" s="25"/>
      <c r="AC729" s="25"/>
      <c r="AD729" s="25"/>
      <c r="AE729" s="25"/>
    </row>
    <row r="730" spans="1:31">
      <c r="A730" s="6"/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X730" s="25"/>
      <c r="Y730" s="25"/>
      <c r="Z730" s="25"/>
      <c r="AA730" s="25"/>
      <c r="AB730" s="25"/>
      <c r="AC730" s="25"/>
      <c r="AD730" s="25"/>
      <c r="AE730" s="25"/>
    </row>
    <row r="731" spans="1:31">
      <c r="A731" s="6"/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X731" s="459" t="s">
        <v>270</v>
      </c>
      <c r="Y731" s="25"/>
      <c r="Z731" s="25"/>
      <c r="AA731" s="25"/>
      <c r="AB731" s="25"/>
      <c r="AC731" s="25"/>
      <c r="AD731" s="25"/>
      <c r="AE731" s="25"/>
    </row>
    <row r="732" spans="1:31">
      <c r="X732" s="458" t="str">
        <f>IF(全体項目一覧_60!AN111="","",全体項目一覧_60!AN111)</f>
        <v/>
      </c>
      <c r="Y732" s="25"/>
      <c r="Z732" s="25"/>
      <c r="AA732" s="25"/>
      <c r="AB732" s="25"/>
      <c r="AC732" s="25"/>
      <c r="AD732" s="25"/>
      <c r="AE732" s="25"/>
    </row>
    <row r="733" spans="1:31">
      <c r="X733" s="25"/>
      <c r="Y733" s="25"/>
      <c r="Z733" s="25"/>
      <c r="AA733" s="25"/>
      <c r="AB733" s="25"/>
      <c r="AC733" s="25"/>
      <c r="AD733" s="25"/>
      <c r="AE733" s="25"/>
    </row>
    <row r="734" spans="1:31">
      <c r="X734" s="25"/>
      <c r="Y734" s="25"/>
      <c r="Z734" s="25"/>
      <c r="AA734" s="25"/>
      <c r="AB734" s="25"/>
      <c r="AC734" s="25"/>
      <c r="AD734" s="25"/>
      <c r="AE734" s="25"/>
    </row>
    <row r="735" spans="1:31">
      <c r="A735" s="675"/>
      <c r="B735" s="676"/>
      <c r="C735" s="676"/>
      <c r="D735" s="676"/>
      <c r="E735" s="676"/>
      <c r="F735" s="676"/>
      <c r="G735" s="676"/>
      <c r="H735" s="676"/>
      <c r="I735" s="676"/>
      <c r="J735" s="676"/>
      <c r="K735" s="677"/>
      <c r="L735" s="12" t="s">
        <v>18</v>
      </c>
      <c r="M735" s="669" t="s">
        <v>29</v>
      </c>
      <c r="N735" s="669"/>
      <c r="O735" s="669"/>
      <c r="P735" s="669"/>
      <c r="Q735" s="669"/>
      <c r="R735" s="669"/>
      <c r="S735" s="669"/>
      <c r="T735" s="670" t="s">
        <v>269</v>
      </c>
      <c r="U735" s="670"/>
      <c r="X735" s="12"/>
      <c r="Y735" s="150"/>
      <c r="Z735" s="150"/>
      <c r="AA735" s="150"/>
      <c r="AB735" s="150"/>
      <c r="AC735" s="150"/>
      <c r="AD735" s="150"/>
      <c r="AE735" s="150"/>
    </row>
    <row r="736" spans="1:31">
      <c r="A736" s="678"/>
      <c r="B736" s="679"/>
      <c r="C736" s="679"/>
      <c r="D736" s="679"/>
      <c r="E736" s="679"/>
      <c r="F736" s="679"/>
      <c r="G736" s="679"/>
      <c r="H736" s="679"/>
      <c r="I736" s="679"/>
      <c r="J736" s="679"/>
      <c r="K736" s="680"/>
      <c r="L736" s="12" t="s">
        <v>18</v>
      </c>
      <c r="M736" s="665" t="s">
        <v>30</v>
      </c>
      <c r="N736" s="665"/>
      <c r="O736" s="665"/>
      <c r="P736" s="665"/>
      <c r="Q736" s="665"/>
      <c r="R736" s="665"/>
      <c r="S736" s="665"/>
      <c r="T736" s="666" t="str">
        <f>X732</f>
        <v/>
      </c>
      <c r="U736" s="667"/>
      <c r="X736" s="12"/>
      <c r="Y736" s="151"/>
      <c r="Z736" s="151"/>
      <c r="AA736" s="151"/>
      <c r="AB736" s="151"/>
      <c r="AC736" s="151"/>
      <c r="AD736" s="151"/>
      <c r="AE736" s="151"/>
    </row>
    <row r="737" spans="1:31" ht="14.25">
      <c r="A737" s="691" t="str">
        <f>$A$40</f>
        <v>フォーマット作成者　：　Komuro Consulting Group　小室匡史</v>
      </c>
      <c r="B737" s="691"/>
      <c r="C737" s="691"/>
      <c r="D737" s="691"/>
      <c r="E737" s="691"/>
      <c r="F737" s="691"/>
      <c r="G737" s="691"/>
      <c r="H737" s="691"/>
      <c r="I737" s="691"/>
      <c r="J737" s="691"/>
      <c r="K737" s="691"/>
      <c r="L737" s="414" t="s">
        <v>18</v>
      </c>
      <c r="M737" s="668" t="s">
        <v>90</v>
      </c>
      <c r="N737" s="668"/>
      <c r="O737" s="668"/>
      <c r="P737" s="668"/>
      <c r="Q737" s="668"/>
      <c r="R737" s="668"/>
      <c r="S737" s="668"/>
      <c r="T737" s="667"/>
      <c r="U737" s="667"/>
      <c r="X737" s="12"/>
      <c r="Y737" s="152"/>
      <c r="Z737" s="152"/>
      <c r="AA737" s="152"/>
      <c r="AB737" s="152"/>
      <c r="AC737" s="152"/>
      <c r="AD737" s="152"/>
      <c r="AE737" s="152"/>
    </row>
    <row r="739" spans="1:31" ht="30" customHeight="1">
      <c r="A739" s="671" t="str">
        <f>$A$1</f>
        <v>●●チームバレーボール体力指数　レーダーチャート</v>
      </c>
      <c r="B739" s="671"/>
      <c r="C739" s="671"/>
      <c r="D739" s="671"/>
      <c r="E739" s="671"/>
      <c r="F739" s="671"/>
      <c r="G739" s="671"/>
      <c r="H739" s="671"/>
      <c r="I739" s="671"/>
      <c r="J739" s="671"/>
      <c r="K739" s="671"/>
      <c r="L739" s="671"/>
      <c r="M739" s="671"/>
      <c r="N739" s="671"/>
      <c r="O739" s="671"/>
      <c r="P739" s="671"/>
      <c r="Q739" s="671"/>
      <c r="R739" s="671"/>
      <c r="S739" s="671"/>
      <c r="T739" s="671"/>
      <c r="U739" s="671"/>
      <c r="X739" s="25"/>
      <c r="Y739" s="25"/>
      <c r="Z739" s="25"/>
      <c r="AA739" s="25"/>
      <c r="AB739" s="25"/>
      <c r="AC739" s="25"/>
      <c r="AD739" s="25"/>
      <c r="AE739" s="25"/>
    </row>
    <row r="740" spans="1:31" ht="22.5" customHeight="1">
      <c r="A740" s="369" t="s">
        <v>10</v>
      </c>
      <c r="B740" s="672" t="str">
        <f>IF(表示変換!B24="","",表示変換!B24)</f>
        <v/>
      </c>
      <c r="C740" s="672"/>
      <c r="D740" s="9"/>
      <c r="E740" s="369" t="s">
        <v>11</v>
      </c>
      <c r="F740" s="673" t="str">
        <f>IF(表示変換!I24="","",表示変換!I24)</f>
        <v/>
      </c>
      <c r="G740" s="673"/>
      <c r="H740" s="370" t="s">
        <v>12</v>
      </c>
      <c r="I740" s="14"/>
      <c r="J740" s="370" t="s">
        <v>13</v>
      </c>
      <c r="K740" s="673" t="str">
        <f>IF(表示変換!J24="","",表示変換!J24)</f>
        <v/>
      </c>
      <c r="L740" s="673"/>
      <c r="M740" s="369" t="s">
        <v>14</v>
      </c>
      <c r="N740" s="6"/>
      <c r="O740" s="672" t="s">
        <v>15</v>
      </c>
      <c r="P740" s="672"/>
      <c r="Q740" s="672" t="str">
        <f>IF(表示変換!H24="","",表示変換!H24)</f>
        <v/>
      </c>
      <c r="R740" s="672"/>
      <c r="S740" s="674" t="str">
        <f>IF(入力!$C$4="","",入力!$C$4)</f>
        <v>2016.01.01</v>
      </c>
      <c r="T740" s="674"/>
      <c r="U740" s="9" t="s">
        <v>84</v>
      </c>
      <c r="X740" s="25"/>
      <c r="Y740" s="25"/>
      <c r="Z740" s="25"/>
      <c r="AA740" s="25"/>
      <c r="AB740" s="25"/>
      <c r="AC740" s="25"/>
      <c r="AD740" s="25"/>
      <c r="AE740" s="25"/>
    </row>
    <row r="741" spans="1:31" ht="12" customHeight="1">
      <c r="A741" s="6"/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X741" s="25"/>
      <c r="Y741" s="25"/>
      <c r="Z741" s="25"/>
      <c r="AA741" s="25"/>
      <c r="AB741" s="25"/>
      <c r="AC741" s="25"/>
      <c r="AD741" s="25"/>
      <c r="AE741" s="25"/>
    </row>
    <row r="742" spans="1:31" ht="22.5" customHeight="1">
      <c r="A742" s="685" t="s">
        <v>5</v>
      </c>
      <c r="B742" s="688" t="s">
        <v>6</v>
      </c>
      <c r="C742" s="692" t="s">
        <v>0</v>
      </c>
      <c r="D742" s="683" t="s">
        <v>31</v>
      </c>
      <c r="E742" s="684"/>
      <c r="F742" s="683" t="s">
        <v>43</v>
      </c>
      <c r="G742" s="684"/>
      <c r="H742" s="683" t="s">
        <v>297</v>
      </c>
      <c r="I742" s="684"/>
      <c r="J742" s="683" t="s">
        <v>27</v>
      </c>
      <c r="K742" s="684"/>
      <c r="L742" s="681" t="s">
        <v>44</v>
      </c>
      <c r="M742" s="682"/>
      <c r="N742" s="681" t="s">
        <v>45</v>
      </c>
      <c r="O742" s="682"/>
      <c r="P742" s="681" t="s">
        <v>28</v>
      </c>
      <c r="Q742" s="682"/>
      <c r="R742" s="683" t="s">
        <v>32</v>
      </c>
      <c r="S742" s="684"/>
      <c r="T742" s="156" t="s">
        <v>1</v>
      </c>
      <c r="U742" s="157" t="s">
        <v>2</v>
      </c>
      <c r="X742" s="25"/>
      <c r="Y742" s="25"/>
      <c r="Z742" s="25"/>
      <c r="AA742" s="25"/>
      <c r="AB742" s="25"/>
      <c r="AC742" s="25"/>
      <c r="AD742" s="25"/>
      <c r="AE742" s="25"/>
    </row>
    <row r="743" spans="1:31">
      <c r="A743" s="686"/>
      <c r="B743" s="689"/>
      <c r="C743" s="693"/>
      <c r="D743" s="1" t="s">
        <v>3</v>
      </c>
      <c r="E743" s="3" t="s">
        <v>4</v>
      </c>
      <c r="F743" s="1" t="s">
        <v>3</v>
      </c>
      <c r="G743" s="3" t="s">
        <v>4</v>
      </c>
      <c r="H743" s="1" t="s">
        <v>3</v>
      </c>
      <c r="I743" s="3" t="s">
        <v>4</v>
      </c>
      <c r="J743" s="1" t="s">
        <v>3</v>
      </c>
      <c r="K743" s="3" t="s">
        <v>4</v>
      </c>
      <c r="L743" s="1" t="s">
        <v>3</v>
      </c>
      <c r="M743" s="3" t="s">
        <v>4</v>
      </c>
      <c r="N743" s="1" t="s">
        <v>3</v>
      </c>
      <c r="O743" s="3" t="s">
        <v>4</v>
      </c>
      <c r="P743" s="1" t="s">
        <v>3</v>
      </c>
      <c r="Q743" s="3" t="s">
        <v>4</v>
      </c>
      <c r="R743" s="1" t="s">
        <v>3</v>
      </c>
      <c r="S743" s="3" t="s">
        <v>4</v>
      </c>
      <c r="T743" s="7"/>
      <c r="U743" s="8"/>
      <c r="X743" s="25"/>
      <c r="Y743" s="25"/>
      <c r="Z743" s="25"/>
      <c r="AA743" s="25"/>
      <c r="AB743" s="25"/>
      <c r="AC743" s="25"/>
      <c r="AD743" s="25"/>
      <c r="AE743" s="25"/>
    </row>
    <row r="744" spans="1:31">
      <c r="A744" s="687"/>
      <c r="B744" s="690"/>
      <c r="C744" s="694"/>
      <c r="D744" s="2" t="str">
        <f>IF(表示変換!$N$5="","",表示変換!$N$5)</f>
        <v>sec</v>
      </c>
      <c r="E744" s="4" t="s">
        <v>7</v>
      </c>
      <c r="F744" s="2" t="str">
        <f>IF(表示変換!$O$5="","",表示変換!$O$5)</f>
        <v>sec</v>
      </c>
      <c r="G744" s="4" t="s">
        <v>7</v>
      </c>
      <c r="H744" s="2" t="str">
        <f>IF(表示変換!$P$5="","",表示変換!$P$5)</f>
        <v>m</v>
      </c>
      <c r="I744" s="4" t="s">
        <v>7</v>
      </c>
      <c r="J744" s="2" t="str">
        <f>IF(表示変換!$Q$5="","",表示変換!$Q$5)</f>
        <v>cm</v>
      </c>
      <c r="K744" s="4" t="s">
        <v>7</v>
      </c>
      <c r="L744" s="2" t="str">
        <f>IF(表示変換!$R$5="","",表示変換!$R$5)</f>
        <v>cm</v>
      </c>
      <c r="M744" s="4" t="s">
        <v>7</v>
      </c>
      <c r="N744" s="2" t="str">
        <f>IF(表示変換!$S$5="","",表示変換!$S$5)</f>
        <v>m</v>
      </c>
      <c r="O744" s="4" t="s">
        <v>7</v>
      </c>
      <c r="P744" s="2" t="str">
        <f>IF(表示変換!$T$5="","",表示変換!$T$5)</f>
        <v>回</v>
      </c>
      <c r="Q744" s="4" t="s">
        <v>7</v>
      </c>
      <c r="R744" s="2" t="str">
        <f>IF(表示変換!$U$5="","",表示変換!$U$5)</f>
        <v>m</v>
      </c>
      <c r="S744" s="4" t="s">
        <v>7</v>
      </c>
      <c r="T744" s="2" t="s">
        <v>8</v>
      </c>
      <c r="U744" s="5" t="s">
        <v>9</v>
      </c>
      <c r="X744" s="26" t="s">
        <v>16</v>
      </c>
      <c r="Y744" s="26" t="s">
        <v>17</v>
      </c>
      <c r="Z744" s="26" t="s">
        <v>276</v>
      </c>
      <c r="AA744" s="26" t="s">
        <v>24</v>
      </c>
      <c r="AB744" s="26" t="s">
        <v>59</v>
      </c>
      <c r="AC744" s="26" t="s">
        <v>51</v>
      </c>
      <c r="AD744" s="26" t="s">
        <v>62</v>
      </c>
      <c r="AE744" s="11" t="s">
        <v>61</v>
      </c>
    </row>
    <row r="745" spans="1:31">
      <c r="A745" s="17" t="str">
        <f>IF(入力!$C$4="","",入力!$C$4)</f>
        <v>2016.01.01</v>
      </c>
      <c r="B745" s="20">
        <f>IF(表示変換!A24="","",表示変換!A24)</f>
        <v>19</v>
      </c>
      <c r="C745" s="18" t="str">
        <f>IF(表示変換!B24="","",表示変換!B24)</f>
        <v/>
      </c>
      <c r="D745" s="21" t="str">
        <f>IF(特定項目一覧_60!G24="","",特定項目一覧_60!G24)</f>
        <v/>
      </c>
      <c r="E745" s="27" t="str">
        <f>IF(特定項目一覧_60!H24="","",特定項目一覧_60!H24)</f>
        <v/>
      </c>
      <c r="F745" s="21" t="str">
        <f>IF(特定項目一覧_60!I24="","",特定項目一覧_60!I24)</f>
        <v/>
      </c>
      <c r="G745" s="22" t="str">
        <f>IF(特定項目一覧_60!J24="","",特定項目一覧_60!J24)</f>
        <v/>
      </c>
      <c r="H745" s="29" t="str">
        <f>IF(特定項目一覧_60!K24="","",特定項目一覧_60!K24)</f>
        <v/>
      </c>
      <c r="I745" s="27" t="str">
        <f>IF(特定項目一覧_60!L24="","",特定項目一覧_60!L24)</f>
        <v/>
      </c>
      <c r="J745" s="20" t="str">
        <f>IF(特定項目一覧_60!M24="","",特定項目一覧_60!M24)</f>
        <v/>
      </c>
      <c r="K745" s="22" t="str">
        <f>IF(特定項目一覧_60!N24="","",特定項目一覧_60!N24)</f>
        <v/>
      </c>
      <c r="L745" s="28" t="str">
        <f>IF(特定項目一覧_60!O24="","",特定項目一覧_60!O24)</f>
        <v/>
      </c>
      <c r="M745" s="27" t="str">
        <f>IF(特定項目一覧_60!P24="","",特定項目一覧_60!P24)</f>
        <v/>
      </c>
      <c r="N745" s="21" t="str">
        <f>IF(特定項目一覧_60!Q24="","",特定項目一覧_60!Q24)</f>
        <v/>
      </c>
      <c r="O745" s="22" t="str">
        <f>IF(特定項目一覧_60!R24="","",特定項目一覧_60!R24)</f>
        <v/>
      </c>
      <c r="P745" s="28" t="str">
        <f>IF(特定項目一覧_60!S24="","",特定項目一覧_60!S24)</f>
        <v/>
      </c>
      <c r="Q745" s="27" t="str">
        <f>IF(特定項目一覧_60!T24="","",特定項目一覧_60!T24)</f>
        <v/>
      </c>
      <c r="R745" s="20" t="str">
        <f>IF(特定項目一覧_60!U24="","",特定項目一覧_60!U24)</f>
        <v/>
      </c>
      <c r="S745" s="22" t="str">
        <f>IF(特定項目一覧_60!V24="","",特定項目一覧_60!V24)</f>
        <v/>
      </c>
      <c r="T745" s="28" t="str">
        <f>IF(特定項目一覧_60!W24="","",特定項目一覧_60!W24)</f>
        <v/>
      </c>
      <c r="U745" s="22" t="str">
        <f>IF(特定項目一覧_60!X24="","",特定項目一覧_60!X24)</f>
        <v/>
      </c>
      <c r="W745" s="19" t="str">
        <f>IF(入力!$C$4="","",入力!$C$4)</f>
        <v>2016.01.01</v>
      </c>
      <c r="X745" s="30" t="str">
        <f>E745</f>
        <v/>
      </c>
      <c r="Y745" s="30" t="str">
        <f>G745</f>
        <v/>
      </c>
      <c r="Z745" s="30" t="str">
        <f>I745</f>
        <v/>
      </c>
      <c r="AA745" s="30" t="str">
        <f>K745</f>
        <v/>
      </c>
      <c r="AB745" s="30" t="str">
        <f>M745</f>
        <v/>
      </c>
      <c r="AC745" s="30" t="str">
        <f>O745</f>
        <v/>
      </c>
      <c r="AD745" s="30" t="str">
        <f>Q745</f>
        <v/>
      </c>
      <c r="AE745" s="30" t="str">
        <f>S745</f>
        <v/>
      </c>
    </row>
    <row r="746" spans="1:31">
      <c r="A746" s="66"/>
      <c r="B746" s="67"/>
      <c r="C746" s="68"/>
      <c r="D746" s="69"/>
      <c r="E746" s="70"/>
      <c r="F746" s="71"/>
      <c r="G746" s="72"/>
      <c r="H746" s="73"/>
      <c r="I746" s="70"/>
      <c r="J746" s="71"/>
      <c r="K746" s="72"/>
      <c r="L746" s="69"/>
      <c r="M746" s="70"/>
      <c r="N746" s="71"/>
      <c r="O746" s="72"/>
      <c r="P746" s="69"/>
      <c r="Q746" s="70"/>
      <c r="R746" s="67"/>
      <c r="S746" s="72"/>
      <c r="T746" s="73"/>
      <c r="U746" s="72"/>
      <c r="W746" s="19"/>
      <c r="X746" s="23"/>
      <c r="Y746" s="23"/>
      <c r="Z746" s="23"/>
      <c r="AA746" s="23"/>
      <c r="AB746" s="23"/>
      <c r="AC746" s="23"/>
      <c r="AD746" s="23"/>
      <c r="AE746" s="23"/>
    </row>
    <row r="747" spans="1:31">
      <c r="A747" s="74"/>
      <c r="B747" s="67"/>
      <c r="C747" s="72"/>
      <c r="D747" s="71"/>
      <c r="E747" s="72"/>
      <c r="F747" s="71"/>
      <c r="G747" s="72"/>
      <c r="H747" s="67"/>
      <c r="I747" s="72"/>
      <c r="J747" s="71"/>
      <c r="K747" s="72"/>
      <c r="L747" s="71"/>
      <c r="M747" s="72"/>
      <c r="N747" s="71"/>
      <c r="O747" s="72"/>
      <c r="P747" s="71"/>
      <c r="Q747" s="72"/>
      <c r="R747" s="67"/>
      <c r="S747" s="72"/>
      <c r="T747" s="67"/>
      <c r="U747" s="72"/>
      <c r="W747" s="19"/>
      <c r="X747" s="23"/>
      <c r="Y747" s="23"/>
      <c r="Z747" s="23"/>
      <c r="AA747" s="23"/>
      <c r="AB747" s="23"/>
      <c r="AC747" s="23"/>
      <c r="AD747" s="23"/>
      <c r="AE747" s="23"/>
    </row>
    <row r="748" spans="1:31">
      <c r="A748" s="74"/>
      <c r="B748" s="75"/>
      <c r="C748" s="76"/>
      <c r="D748" s="71"/>
      <c r="E748" s="70"/>
      <c r="F748" s="71"/>
      <c r="G748" s="72"/>
      <c r="H748" s="73"/>
      <c r="I748" s="70"/>
      <c r="J748" s="71"/>
      <c r="K748" s="72"/>
      <c r="L748" s="69"/>
      <c r="M748" s="70"/>
      <c r="N748" s="71"/>
      <c r="O748" s="72"/>
      <c r="P748" s="69"/>
      <c r="Q748" s="70"/>
      <c r="R748" s="67"/>
      <c r="S748" s="72"/>
      <c r="T748" s="73"/>
      <c r="U748" s="72"/>
      <c r="X748" s="25"/>
      <c r="Y748" s="25"/>
      <c r="Z748" s="25"/>
      <c r="AA748" s="25"/>
      <c r="AB748" s="25"/>
      <c r="AC748" s="25"/>
      <c r="AD748" s="25"/>
      <c r="AE748" s="25"/>
    </row>
    <row r="749" spans="1:31">
      <c r="A749" s="66"/>
      <c r="B749" s="67"/>
      <c r="C749" s="68"/>
      <c r="D749" s="69"/>
      <c r="E749" s="70"/>
      <c r="F749" s="71"/>
      <c r="G749" s="72"/>
      <c r="H749" s="73"/>
      <c r="I749" s="70"/>
      <c r="J749" s="71"/>
      <c r="K749" s="72"/>
      <c r="L749" s="69"/>
      <c r="M749" s="70"/>
      <c r="N749" s="71"/>
      <c r="O749" s="72"/>
      <c r="P749" s="69"/>
      <c r="Q749" s="70"/>
      <c r="R749" s="67"/>
      <c r="S749" s="72"/>
      <c r="T749" s="73"/>
      <c r="U749" s="72"/>
      <c r="X749" s="25"/>
      <c r="Y749" s="25"/>
      <c r="Z749" s="25"/>
      <c r="AA749" s="25"/>
      <c r="AB749" s="25"/>
      <c r="AC749" s="25"/>
      <c r="AD749" s="25"/>
      <c r="AE749" s="25"/>
    </row>
    <row r="750" spans="1:31">
      <c r="A750" s="74"/>
      <c r="B750" s="67"/>
      <c r="C750" s="72"/>
      <c r="D750" s="71"/>
      <c r="E750" s="72"/>
      <c r="F750" s="71"/>
      <c r="G750" s="72"/>
      <c r="H750" s="67"/>
      <c r="I750" s="72"/>
      <c r="J750" s="71"/>
      <c r="K750" s="72"/>
      <c r="L750" s="71"/>
      <c r="M750" s="72"/>
      <c r="N750" s="71"/>
      <c r="O750" s="72"/>
      <c r="P750" s="71"/>
      <c r="Q750" s="72"/>
      <c r="R750" s="67"/>
      <c r="S750" s="72"/>
      <c r="T750" s="67"/>
      <c r="U750" s="72"/>
      <c r="X750" s="25"/>
      <c r="Y750" s="25"/>
      <c r="Z750" s="25"/>
      <c r="AA750" s="25"/>
      <c r="AB750" s="25"/>
      <c r="AC750" s="25"/>
      <c r="AD750" s="25"/>
      <c r="AE750" s="25"/>
    </row>
    <row r="751" spans="1:31">
      <c r="A751" s="66"/>
      <c r="B751" s="67"/>
      <c r="C751" s="68"/>
      <c r="D751" s="69"/>
      <c r="E751" s="70"/>
      <c r="F751" s="71"/>
      <c r="G751" s="72"/>
      <c r="H751" s="73"/>
      <c r="I751" s="70"/>
      <c r="J751" s="71"/>
      <c r="K751" s="72"/>
      <c r="L751" s="69"/>
      <c r="M751" s="70"/>
      <c r="N751" s="71"/>
      <c r="O751" s="72"/>
      <c r="P751" s="69"/>
      <c r="Q751" s="70"/>
      <c r="R751" s="67"/>
      <c r="S751" s="72"/>
      <c r="T751" s="73"/>
      <c r="U751" s="72"/>
      <c r="X751" s="25"/>
      <c r="Y751" s="25"/>
      <c r="Z751" s="25"/>
      <c r="AA751" s="25"/>
      <c r="AB751" s="25"/>
      <c r="AC751" s="25"/>
      <c r="AD751" s="25"/>
      <c r="AE751" s="25"/>
    </row>
    <row r="752" spans="1:31">
      <c r="A752" s="66"/>
      <c r="B752" s="67"/>
      <c r="C752" s="68"/>
      <c r="D752" s="69"/>
      <c r="E752" s="70"/>
      <c r="F752" s="71"/>
      <c r="G752" s="72"/>
      <c r="H752" s="73"/>
      <c r="I752" s="70"/>
      <c r="J752" s="71"/>
      <c r="K752" s="72"/>
      <c r="L752" s="69"/>
      <c r="M752" s="70"/>
      <c r="N752" s="71"/>
      <c r="O752" s="72"/>
      <c r="P752" s="69"/>
      <c r="Q752" s="70"/>
      <c r="R752" s="67"/>
      <c r="S752" s="72"/>
      <c r="T752" s="73"/>
      <c r="U752" s="72"/>
      <c r="X752" s="25"/>
      <c r="Y752" s="25"/>
      <c r="Z752" s="25"/>
      <c r="AA752" s="25"/>
      <c r="AB752" s="25"/>
      <c r="AC752" s="25"/>
      <c r="AD752" s="25"/>
      <c r="AE752" s="25"/>
    </row>
    <row r="753" spans="1:31">
      <c r="A753" s="66"/>
      <c r="B753" s="67"/>
      <c r="C753" s="68"/>
      <c r="D753" s="69"/>
      <c r="E753" s="70"/>
      <c r="F753" s="71"/>
      <c r="G753" s="72"/>
      <c r="H753" s="73"/>
      <c r="I753" s="70"/>
      <c r="J753" s="71"/>
      <c r="K753" s="72"/>
      <c r="L753" s="69"/>
      <c r="M753" s="70"/>
      <c r="N753" s="71"/>
      <c r="O753" s="72"/>
      <c r="P753" s="69"/>
      <c r="Q753" s="70"/>
      <c r="R753" s="67"/>
      <c r="S753" s="72"/>
      <c r="T753" s="73"/>
      <c r="U753" s="72"/>
      <c r="X753" s="25"/>
      <c r="Y753" s="25"/>
      <c r="Z753" s="25"/>
      <c r="AA753" s="25"/>
      <c r="AB753" s="25"/>
      <c r="AC753" s="25"/>
      <c r="AD753" s="25"/>
      <c r="AE753" s="25"/>
    </row>
    <row r="754" spans="1:31">
      <c r="A754" s="66"/>
      <c r="B754" s="67"/>
      <c r="C754" s="68"/>
      <c r="D754" s="69"/>
      <c r="E754" s="70"/>
      <c r="F754" s="71"/>
      <c r="G754" s="72"/>
      <c r="H754" s="73"/>
      <c r="I754" s="70"/>
      <c r="J754" s="71"/>
      <c r="K754" s="72"/>
      <c r="L754" s="69"/>
      <c r="M754" s="70"/>
      <c r="N754" s="71"/>
      <c r="O754" s="72"/>
      <c r="P754" s="69"/>
      <c r="Q754" s="70"/>
      <c r="R754" s="67"/>
      <c r="S754" s="72"/>
      <c r="T754" s="73"/>
      <c r="U754" s="72"/>
      <c r="X754" s="25"/>
      <c r="Y754" s="25"/>
      <c r="Z754" s="25"/>
      <c r="AA754" s="25"/>
      <c r="AB754" s="25"/>
      <c r="AC754" s="25"/>
      <c r="AD754" s="25"/>
      <c r="AE754" s="25"/>
    </row>
    <row r="755" spans="1:31">
      <c r="A755" s="6"/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X755" s="25"/>
      <c r="Y755" s="25"/>
      <c r="Z755" s="25"/>
      <c r="AA755" s="25"/>
      <c r="AB755" s="25"/>
      <c r="AC755" s="25"/>
      <c r="AD755" s="25"/>
      <c r="AE755" s="25"/>
    </row>
    <row r="756" spans="1:31">
      <c r="A756" s="6"/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X756" s="25"/>
      <c r="Y756" s="25"/>
      <c r="Z756" s="25"/>
      <c r="AA756" s="25"/>
      <c r="AB756" s="25"/>
      <c r="AC756" s="25"/>
      <c r="AD756" s="25"/>
      <c r="AE756" s="25"/>
    </row>
    <row r="757" spans="1:31">
      <c r="A757" s="6"/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X757" s="25"/>
      <c r="Y757" s="25"/>
      <c r="Z757" s="25"/>
      <c r="AA757" s="25"/>
      <c r="AB757" s="25"/>
      <c r="AC757" s="25"/>
      <c r="AD757" s="25"/>
      <c r="AE757" s="25"/>
    </row>
    <row r="758" spans="1:31">
      <c r="A758" s="6"/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X758" s="12" t="s">
        <v>21</v>
      </c>
      <c r="Y758" s="12" t="s">
        <v>78</v>
      </c>
      <c r="Z758" s="12" t="s">
        <v>22</v>
      </c>
      <c r="AA758" s="25"/>
      <c r="AB758" s="25"/>
      <c r="AC758" s="25"/>
      <c r="AD758" s="25"/>
      <c r="AE758" s="25"/>
    </row>
    <row r="759" spans="1:31">
      <c r="A759" s="6"/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W759" s="19" t="str">
        <f>IF(入力!$C$4="","",入力!$C$4)</f>
        <v>2016.01.01</v>
      </c>
      <c r="X759" s="24" t="str">
        <f>IF(特定項目一覧_60!AL24="","",特定項目一覧_60!AL24)</f>
        <v/>
      </c>
      <c r="Y759" s="31" t="str">
        <f>IF(特定項目一覧_60!AK24="","",特定項目一覧_60!AK24)</f>
        <v/>
      </c>
      <c r="Z759" s="32" t="str">
        <f>IF(特定項目一覧_60!AM24="","",特定項目一覧_60!AM24)</f>
        <v/>
      </c>
      <c r="AA759" s="25"/>
      <c r="AB759" s="25"/>
      <c r="AC759" s="25"/>
      <c r="AD759" s="25"/>
      <c r="AE759" s="25"/>
    </row>
    <row r="760" spans="1:31">
      <c r="A760" s="6"/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W760" s="19"/>
      <c r="X760" s="24"/>
      <c r="Y760" s="24"/>
      <c r="Z760" s="24"/>
      <c r="AA760" s="25"/>
      <c r="AB760" s="25"/>
      <c r="AC760" s="25"/>
      <c r="AD760" s="25"/>
      <c r="AE760" s="25"/>
    </row>
    <row r="761" spans="1:31">
      <c r="A761" s="6"/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W761" s="19"/>
      <c r="X761" s="34"/>
      <c r="Y761" s="34"/>
      <c r="Z761" s="35"/>
      <c r="AA761" s="25"/>
      <c r="AB761" s="25"/>
      <c r="AC761" s="25"/>
      <c r="AD761" s="25"/>
      <c r="AE761" s="25"/>
    </row>
    <row r="762" spans="1:31">
      <c r="A762" s="6"/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X762" s="25"/>
      <c r="Y762" s="25"/>
      <c r="Z762" s="25"/>
      <c r="AA762" s="25"/>
      <c r="AB762" s="25"/>
      <c r="AC762" s="25"/>
      <c r="AD762" s="25"/>
      <c r="AE762" s="25"/>
    </row>
    <row r="763" spans="1:31">
      <c r="A763" s="6"/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X763" s="25"/>
      <c r="Y763" s="25"/>
      <c r="Z763" s="25"/>
      <c r="AA763" s="25"/>
      <c r="AB763" s="25"/>
      <c r="AC763" s="25"/>
      <c r="AD763" s="25"/>
      <c r="AE763" s="25"/>
    </row>
    <row r="764" spans="1:31">
      <c r="A764" s="6"/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X764" s="25"/>
      <c r="Y764" s="25"/>
      <c r="Z764" s="25"/>
      <c r="AA764" s="25"/>
      <c r="AB764" s="25"/>
      <c r="AC764" s="25"/>
      <c r="AD764" s="25"/>
      <c r="AE764" s="25"/>
    </row>
    <row r="765" spans="1:31">
      <c r="A765" s="6"/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X765" s="25"/>
      <c r="Y765" s="25"/>
      <c r="Z765" s="25"/>
      <c r="AA765" s="25"/>
      <c r="AB765" s="25"/>
      <c r="AC765" s="25"/>
      <c r="AD765" s="25"/>
      <c r="AE765" s="25"/>
    </row>
    <row r="766" spans="1:31">
      <c r="A766" s="6"/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X766" s="25"/>
      <c r="Y766" s="25"/>
      <c r="Z766" s="25"/>
      <c r="AA766" s="25"/>
      <c r="AB766" s="25"/>
      <c r="AC766" s="25"/>
      <c r="AD766" s="25"/>
      <c r="AE766" s="25"/>
    </row>
    <row r="767" spans="1:31">
      <c r="A767" s="6"/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X767" s="25"/>
      <c r="Y767" s="25"/>
      <c r="Z767" s="25"/>
      <c r="AA767" s="25"/>
      <c r="AB767" s="25"/>
      <c r="AC767" s="25"/>
      <c r="AD767" s="25"/>
      <c r="AE767" s="25"/>
    </row>
    <row r="768" spans="1:31">
      <c r="A768" s="6"/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X768" s="25"/>
      <c r="Y768" s="25"/>
      <c r="Z768" s="25"/>
      <c r="AA768" s="25"/>
      <c r="AB768" s="25"/>
      <c r="AC768" s="25"/>
      <c r="AD768" s="25"/>
      <c r="AE768" s="25"/>
    </row>
    <row r="769" spans="1:31">
      <c r="A769" s="6"/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X769" s="25"/>
      <c r="Y769" s="25"/>
      <c r="Z769" s="25"/>
      <c r="AA769" s="25"/>
      <c r="AB769" s="25"/>
      <c r="AC769" s="25"/>
      <c r="AD769" s="25"/>
      <c r="AE769" s="25"/>
    </row>
    <row r="770" spans="1:31">
      <c r="A770" s="6"/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X770" s="25"/>
      <c r="Y770" s="25"/>
      <c r="Z770" s="25"/>
      <c r="AA770" s="25"/>
      <c r="AB770" s="25"/>
      <c r="AC770" s="25"/>
      <c r="AD770" s="25"/>
      <c r="AE770" s="25"/>
    </row>
    <row r="771" spans="1:31">
      <c r="A771" s="6"/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X771" s="25"/>
      <c r="Y771" s="25"/>
      <c r="Z771" s="25"/>
      <c r="AA771" s="25"/>
      <c r="AB771" s="25"/>
      <c r="AC771" s="25"/>
      <c r="AD771" s="25"/>
      <c r="AE771" s="25"/>
    </row>
    <row r="772" spans="1:31">
      <c r="A772" s="6"/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X772" s="459" t="s">
        <v>270</v>
      </c>
      <c r="Y772" s="25"/>
      <c r="Z772" s="25"/>
      <c r="AA772" s="25"/>
      <c r="AB772" s="25"/>
      <c r="AC772" s="25"/>
      <c r="AD772" s="25"/>
      <c r="AE772" s="25"/>
    </row>
    <row r="773" spans="1:31">
      <c r="X773" s="458" t="str">
        <f>IF(全体項目一覧_60!AN112="","",全体項目一覧_60!AN112)</f>
        <v/>
      </c>
      <c r="Y773" s="25"/>
      <c r="Z773" s="25"/>
      <c r="AA773" s="25"/>
      <c r="AB773" s="25"/>
      <c r="AC773" s="25"/>
      <c r="AD773" s="25"/>
      <c r="AE773" s="25"/>
    </row>
    <row r="774" spans="1:31">
      <c r="X774" s="25"/>
      <c r="Y774" s="25"/>
      <c r="Z774" s="25"/>
      <c r="AA774" s="25"/>
      <c r="AB774" s="25"/>
      <c r="AC774" s="25"/>
      <c r="AD774" s="25"/>
      <c r="AE774" s="25"/>
    </row>
    <row r="775" spans="1:31">
      <c r="X775" s="25"/>
      <c r="Y775" s="25"/>
      <c r="Z775" s="25"/>
      <c r="AA775" s="25"/>
      <c r="AB775" s="25"/>
      <c r="AC775" s="25"/>
      <c r="AD775" s="25"/>
      <c r="AE775" s="25"/>
    </row>
    <row r="776" spans="1:31">
      <c r="A776" s="675"/>
      <c r="B776" s="676"/>
      <c r="C776" s="676"/>
      <c r="D776" s="676"/>
      <c r="E776" s="676"/>
      <c r="F776" s="676"/>
      <c r="G776" s="676"/>
      <c r="H776" s="676"/>
      <c r="I776" s="676"/>
      <c r="J776" s="676"/>
      <c r="K776" s="677"/>
      <c r="L776" s="12" t="s">
        <v>18</v>
      </c>
      <c r="M776" s="669" t="s">
        <v>29</v>
      </c>
      <c r="N776" s="669"/>
      <c r="O776" s="669"/>
      <c r="P776" s="669"/>
      <c r="Q776" s="669"/>
      <c r="R776" s="669"/>
      <c r="S776" s="669"/>
      <c r="T776" s="670" t="s">
        <v>269</v>
      </c>
      <c r="U776" s="670"/>
      <c r="X776" s="12"/>
      <c r="Y776" s="150"/>
      <c r="Z776" s="150"/>
      <c r="AA776" s="150"/>
      <c r="AB776" s="150"/>
      <c r="AC776" s="150"/>
      <c r="AD776" s="150"/>
      <c r="AE776" s="150"/>
    </row>
    <row r="777" spans="1:31">
      <c r="A777" s="678"/>
      <c r="B777" s="679"/>
      <c r="C777" s="679"/>
      <c r="D777" s="679"/>
      <c r="E777" s="679"/>
      <c r="F777" s="679"/>
      <c r="G777" s="679"/>
      <c r="H777" s="679"/>
      <c r="I777" s="679"/>
      <c r="J777" s="679"/>
      <c r="K777" s="680"/>
      <c r="L777" s="12" t="s">
        <v>18</v>
      </c>
      <c r="M777" s="665" t="s">
        <v>30</v>
      </c>
      <c r="N777" s="665"/>
      <c r="O777" s="665"/>
      <c r="P777" s="665"/>
      <c r="Q777" s="665"/>
      <c r="R777" s="665"/>
      <c r="S777" s="665"/>
      <c r="T777" s="666" t="str">
        <f>X773</f>
        <v/>
      </c>
      <c r="U777" s="667"/>
      <c r="X777" s="12"/>
      <c r="Y777" s="151"/>
      <c r="Z777" s="151"/>
      <c r="AA777" s="151"/>
      <c r="AB777" s="151"/>
      <c r="AC777" s="151"/>
      <c r="AD777" s="151"/>
      <c r="AE777" s="151"/>
    </row>
    <row r="778" spans="1:31" ht="14.25">
      <c r="A778" s="691" t="str">
        <f>$A$40</f>
        <v>フォーマット作成者　：　Komuro Consulting Group　小室匡史</v>
      </c>
      <c r="B778" s="691"/>
      <c r="C778" s="691"/>
      <c r="D778" s="691"/>
      <c r="E778" s="691"/>
      <c r="F778" s="691"/>
      <c r="G778" s="691"/>
      <c r="H778" s="691"/>
      <c r="I778" s="691"/>
      <c r="J778" s="691"/>
      <c r="K778" s="691"/>
      <c r="L778" s="414" t="s">
        <v>18</v>
      </c>
      <c r="M778" s="668" t="s">
        <v>90</v>
      </c>
      <c r="N778" s="668"/>
      <c r="O778" s="668"/>
      <c r="P778" s="668"/>
      <c r="Q778" s="668"/>
      <c r="R778" s="668"/>
      <c r="S778" s="668"/>
      <c r="T778" s="667"/>
      <c r="U778" s="667"/>
      <c r="X778" s="12"/>
      <c r="Y778" s="152"/>
      <c r="Z778" s="152"/>
      <c r="AA778" s="152"/>
      <c r="AB778" s="152"/>
      <c r="AC778" s="152"/>
      <c r="AD778" s="152"/>
      <c r="AE778" s="152"/>
    </row>
    <row r="780" spans="1:31" ht="30" customHeight="1">
      <c r="A780" s="671" t="str">
        <f>$A$1</f>
        <v>●●チームバレーボール体力指数　レーダーチャート</v>
      </c>
      <c r="B780" s="671"/>
      <c r="C780" s="671"/>
      <c r="D780" s="671"/>
      <c r="E780" s="671"/>
      <c r="F780" s="671"/>
      <c r="G780" s="671"/>
      <c r="H780" s="671"/>
      <c r="I780" s="671"/>
      <c r="J780" s="671"/>
      <c r="K780" s="671"/>
      <c r="L780" s="671"/>
      <c r="M780" s="671"/>
      <c r="N780" s="671"/>
      <c r="O780" s="671"/>
      <c r="P780" s="671"/>
      <c r="Q780" s="671"/>
      <c r="R780" s="671"/>
      <c r="S780" s="671"/>
      <c r="T780" s="671"/>
      <c r="U780" s="671"/>
      <c r="X780" s="25"/>
      <c r="Y780" s="25"/>
      <c r="Z780" s="25"/>
      <c r="AA780" s="25"/>
      <c r="AB780" s="25"/>
      <c r="AC780" s="25"/>
      <c r="AD780" s="25"/>
      <c r="AE780" s="25"/>
    </row>
    <row r="781" spans="1:31" ht="22.5" customHeight="1">
      <c r="A781" s="369" t="s">
        <v>10</v>
      </c>
      <c r="B781" s="672" t="str">
        <f>IF(表示変換!B25="","",表示変換!B25)</f>
        <v/>
      </c>
      <c r="C781" s="672"/>
      <c r="D781" s="9"/>
      <c r="E781" s="369" t="s">
        <v>11</v>
      </c>
      <c r="F781" s="673" t="str">
        <f>IF(表示変換!I25="","",表示変換!I25)</f>
        <v/>
      </c>
      <c r="G781" s="673"/>
      <c r="H781" s="370" t="s">
        <v>12</v>
      </c>
      <c r="I781" s="14"/>
      <c r="J781" s="370" t="s">
        <v>13</v>
      </c>
      <c r="K781" s="673" t="str">
        <f>IF(表示変換!J25="","",表示変換!J25)</f>
        <v/>
      </c>
      <c r="L781" s="673"/>
      <c r="M781" s="369" t="s">
        <v>14</v>
      </c>
      <c r="N781" s="6"/>
      <c r="O781" s="672" t="s">
        <v>15</v>
      </c>
      <c r="P781" s="672"/>
      <c r="Q781" s="672" t="str">
        <f>IF(表示変換!H25="","",表示変換!H25)</f>
        <v/>
      </c>
      <c r="R781" s="672"/>
      <c r="S781" s="674" t="str">
        <f>IF(入力!$C$4="","",入力!$C$4)</f>
        <v>2016.01.01</v>
      </c>
      <c r="T781" s="674"/>
      <c r="U781" s="9" t="s">
        <v>84</v>
      </c>
      <c r="X781" s="25"/>
      <c r="Y781" s="25"/>
      <c r="Z781" s="25"/>
      <c r="AA781" s="25"/>
      <c r="AB781" s="25"/>
      <c r="AC781" s="25"/>
      <c r="AD781" s="25"/>
      <c r="AE781" s="25"/>
    </row>
    <row r="782" spans="1:31" ht="12" customHeight="1">
      <c r="A782" s="6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X782" s="25"/>
      <c r="Y782" s="25"/>
      <c r="Z782" s="25"/>
      <c r="AA782" s="25"/>
      <c r="AB782" s="25"/>
      <c r="AC782" s="25"/>
      <c r="AD782" s="25"/>
      <c r="AE782" s="25"/>
    </row>
    <row r="783" spans="1:31" ht="22.5" customHeight="1">
      <c r="A783" s="685" t="s">
        <v>5</v>
      </c>
      <c r="B783" s="688" t="s">
        <v>6</v>
      </c>
      <c r="C783" s="692" t="s">
        <v>0</v>
      </c>
      <c r="D783" s="683" t="s">
        <v>31</v>
      </c>
      <c r="E783" s="684"/>
      <c r="F783" s="683" t="s">
        <v>43</v>
      </c>
      <c r="G783" s="684"/>
      <c r="H783" s="683" t="s">
        <v>297</v>
      </c>
      <c r="I783" s="684"/>
      <c r="J783" s="683" t="s">
        <v>27</v>
      </c>
      <c r="K783" s="684"/>
      <c r="L783" s="681" t="s">
        <v>44</v>
      </c>
      <c r="M783" s="682"/>
      <c r="N783" s="681" t="s">
        <v>45</v>
      </c>
      <c r="O783" s="682"/>
      <c r="P783" s="681" t="s">
        <v>28</v>
      </c>
      <c r="Q783" s="682"/>
      <c r="R783" s="683" t="s">
        <v>32</v>
      </c>
      <c r="S783" s="684"/>
      <c r="T783" s="156" t="s">
        <v>1</v>
      </c>
      <c r="U783" s="157" t="s">
        <v>2</v>
      </c>
      <c r="X783" s="25"/>
      <c r="Y783" s="25"/>
      <c r="Z783" s="25"/>
      <c r="AA783" s="25"/>
      <c r="AB783" s="25"/>
      <c r="AC783" s="25"/>
      <c r="AD783" s="25"/>
      <c r="AE783" s="25"/>
    </row>
    <row r="784" spans="1:31">
      <c r="A784" s="686"/>
      <c r="B784" s="689"/>
      <c r="C784" s="693"/>
      <c r="D784" s="1" t="s">
        <v>3</v>
      </c>
      <c r="E784" s="3" t="s">
        <v>4</v>
      </c>
      <c r="F784" s="1" t="s">
        <v>3</v>
      </c>
      <c r="G784" s="3" t="s">
        <v>4</v>
      </c>
      <c r="H784" s="1" t="s">
        <v>3</v>
      </c>
      <c r="I784" s="3" t="s">
        <v>4</v>
      </c>
      <c r="J784" s="1" t="s">
        <v>3</v>
      </c>
      <c r="K784" s="3" t="s">
        <v>4</v>
      </c>
      <c r="L784" s="1" t="s">
        <v>3</v>
      </c>
      <c r="M784" s="3" t="s">
        <v>4</v>
      </c>
      <c r="N784" s="1" t="s">
        <v>3</v>
      </c>
      <c r="O784" s="3" t="s">
        <v>4</v>
      </c>
      <c r="P784" s="1" t="s">
        <v>3</v>
      </c>
      <c r="Q784" s="3" t="s">
        <v>4</v>
      </c>
      <c r="R784" s="1" t="s">
        <v>3</v>
      </c>
      <c r="S784" s="3" t="s">
        <v>4</v>
      </c>
      <c r="T784" s="7"/>
      <c r="U784" s="8"/>
      <c r="X784" s="25"/>
      <c r="Y784" s="25"/>
      <c r="Z784" s="25"/>
      <c r="AA784" s="25"/>
      <c r="AB784" s="25"/>
      <c r="AC784" s="25"/>
      <c r="AD784" s="25"/>
      <c r="AE784" s="25"/>
    </row>
    <row r="785" spans="1:31">
      <c r="A785" s="687"/>
      <c r="B785" s="690"/>
      <c r="C785" s="694"/>
      <c r="D785" s="2" t="str">
        <f>IF(表示変換!$N$5="","",表示変換!$N$5)</f>
        <v>sec</v>
      </c>
      <c r="E785" s="4" t="s">
        <v>7</v>
      </c>
      <c r="F785" s="2" t="str">
        <f>IF(表示変換!$O$5="","",表示変換!$O$5)</f>
        <v>sec</v>
      </c>
      <c r="G785" s="4" t="s">
        <v>7</v>
      </c>
      <c r="H785" s="2" t="str">
        <f>IF(表示変換!$P$5="","",表示変換!$P$5)</f>
        <v>m</v>
      </c>
      <c r="I785" s="4" t="s">
        <v>7</v>
      </c>
      <c r="J785" s="2" t="str">
        <f>IF(表示変換!$Q$5="","",表示変換!$Q$5)</f>
        <v>cm</v>
      </c>
      <c r="K785" s="4" t="s">
        <v>7</v>
      </c>
      <c r="L785" s="2" t="str">
        <f>IF(表示変換!$R$5="","",表示変換!$R$5)</f>
        <v>cm</v>
      </c>
      <c r="M785" s="4" t="s">
        <v>7</v>
      </c>
      <c r="N785" s="2" t="str">
        <f>IF(表示変換!$S$5="","",表示変換!$S$5)</f>
        <v>m</v>
      </c>
      <c r="O785" s="4" t="s">
        <v>7</v>
      </c>
      <c r="P785" s="2" t="str">
        <f>IF(表示変換!$T$5="","",表示変換!$T$5)</f>
        <v>回</v>
      </c>
      <c r="Q785" s="4" t="s">
        <v>7</v>
      </c>
      <c r="R785" s="2" t="str">
        <f>IF(表示変換!$U$5="","",表示変換!$U$5)</f>
        <v>m</v>
      </c>
      <c r="S785" s="4" t="s">
        <v>7</v>
      </c>
      <c r="T785" s="2" t="s">
        <v>8</v>
      </c>
      <c r="U785" s="5" t="s">
        <v>9</v>
      </c>
      <c r="X785" s="26" t="s">
        <v>16</v>
      </c>
      <c r="Y785" s="26" t="s">
        <v>17</v>
      </c>
      <c r="Z785" s="26" t="s">
        <v>276</v>
      </c>
      <c r="AA785" s="26" t="s">
        <v>24</v>
      </c>
      <c r="AB785" s="26" t="s">
        <v>59</v>
      </c>
      <c r="AC785" s="26" t="s">
        <v>51</v>
      </c>
      <c r="AD785" s="26" t="s">
        <v>62</v>
      </c>
      <c r="AE785" s="11" t="s">
        <v>61</v>
      </c>
    </row>
    <row r="786" spans="1:31">
      <c r="A786" s="17" t="str">
        <f>IF(入力!$C$4="","",入力!$C$4)</f>
        <v>2016.01.01</v>
      </c>
      <c r="B786" s="20">
        <f>IF(表示変換!A25="","",表示変換!A25)</f>
        <v>20</v>
      </c>
      <c r="C786" s="18" t="str">
        <f>IF(表示変換!B25="","",表示変換!B25)</f>
        <v/>
      </c>
      <c r="D786" s="21" t="str">
        <f>IF(特定項目一覧_60!G25="","",特定項目一覧_60!G25)</f>
        <v/>
      </c>
      <c r="E786" s="27" t="str">
        <f>IF(特定項目一覧_60!H25="","",特定項目一覧_60!H25)</f>
        <v/>
      </c>
      <c r="F786" s="21" t="str">
        <f>IF(特定項目一覧_60!I25="","",特定項目一覧_60!I25)</f>
        <v/>
      </c>
      <c r="G786" s="22" t="str">
        <f>IF(特定項目一覧_60!J25="","",特定項目一覧_60!J25)</f>
        <v/>
      </c>
      <c r="H786" s="29" t="str">
        <f>IF(特定項目一覧_60!K25="","",特定項目一覧_60!K25)</f>
        <v/>
      </c>
      <c r="I786" s="27" t="str">
        <f>IF(特定項目一覧_60!L25="","",特定項目一覧_60!L25)</f>
        <v/>
      </c>
      <c r="J786" s="20" t="str">
        <f>IF(特定項目一覧_60!M25="","",特定項目一覧_60!M25)</f>
        <v/>
      </c>
      <c r="K786" s="22" t="str">
        <f>IF(特定項目一覧_60!N25="","",特定項目一覧_60!N25)</f>
        <v/>
      </c>
      <c r="L786" s="28" t="str">
        <f>IF(特定項目一覧_60!O25="","",特定項目一覧_60!O25)</f>
        <v/>
      </c>
      <c r="M786" s="27" t="str">
        <f>IF(特定項目一覧_60!P25="","",特定項目一覧_60!P25)</f>
        <v/>
      </c>
      <c r="N786" s="21" t="str">
        <f>IF(特定項目一覧_60!Q25="","",特定項目一覧_60!Q25)</f>
        <v/>
      </c>
      <c r="O786" s="22" t="str">
        <f>IF(特定項目一覧_60!R25="","",特定項目一覧_60!R25)</f>
        <v/>
      </c>
      <c r="P786" s="28" t="str">
        <f>IF(特定項目一覧_60!S25="","",特定項目一覧_60!S25)</f>
        <v/>
      </c>
      <c r="Q786" s="27" t="str">
        <f>IF(特定項目一覧_60!T25="","",特定項目一覧_60!T25)</f>
        <v/>
      </c>
      <c r="R786" s="20" t="str">
        <f>IF(特定項目一覧_60!U25="","",特定項目一覧_60!U25)</f>
        <v/>
      </c>
      <c r="S786" s="22" t="str">
        <f>IF(特定項目一覧_60!V25="","",特定項目一覧_60!V25)</f>
        <v/>
      </c>
      <c r="T786" s="28" t="str">
        <f>IF(特定項目一覧_60!W25="","",特定項目一覧_60!W25)</f>
        <v/>
      </c>
      <c r="U786" s="22" t="str">
        <f>IF(特定項目一覧_60!X25="","",特定項目一覧_60!X25)</f>
        <v/>
      </c>
      <c r="W786" s="19" t="str">
        <f>IF(入力!$C$4="","",入力!$C$4)</f>
        <v>2016.01.01</v>
      </c>
      <c r="X786" s="30" t="str">
        <f>E786</f>
        <v/>
      </c>
      <c r="Y786" s="30" t="str">
        <f>G786</f>
        <v/>
      </c>
      <c r="Z786" s="30" t="str">
        <f>I786</f>
        <v/>
      </c>
      <c r="AA786" s="30" t="str">
        <f>K786</f>
        <v/>
      </c>
      <c r="AB786" s="30" t="str">
        <f>M786</f>
        <v/>
      </c>
      <c r="AC786" s="30" t="str">
        <f>O786</f>
        <v/>
      </c>
      <c r="AD786" s="30" t="str">
        <f>Q786</f>
        <v/>
      </c>
      <c r="AE786" s="30" t="str">
        <f>S786</f>
        <v/>
      </c>
    </row>
    <row r="787" spans="1:31">
      <c r="A787" s="66"/>
      <c r="B787" s="67"/>
      <c r="C787" s="68"/>
      <c r="D787" s="69"/>
      <c r="E787" s="70"/>
      <c r="F787" s="71"/>
      <c r="G787" s="72"/>
      <c r="H787" s="73"/>
      <c r="I787" s="70"/>
      <c r="J787" s="71"/>
      <c r="K787" s="72"/>
      <c r="L787" s="69"/>
      <c r="M787" s="70"/>
      <c r="N787" s="71"/>
      <c r="O787" s="72"/>
      <c r="P787" s="69"/>
      <c r="Q787" s="70"/>
      <c r="R787" s="67"/>
      <c r="S787" s="72"/>
      <c r="T787" s="73"/>
      <c r="U787" s="72"/>
      <c r="W787" s="19"/>
      <c r="X787" s="23"/>
      <c r="Y787" s="23"/>
      <c r="Z787" s="23"/>
      <c r="AA787" s="23"/>
      <c r="AB787" s="23"/>
      <c r="AC787" s="23"/>
      <c r="AD787" s="23"/>
      <c r="AE787" s="23"/>
    </row>
    <row r="788" spans="1:31">
      <c r="A788" s="74"/>
      <c r="B788" s="67"/>
      <c r="C788" s="72"/>
      <c r="D788" s="71"/>
      <c r="E788" s="72"/>
      <c r="F788" s="71"/>
      <c r="G788" s="72"/>
      <c r="H788" s="67"/>
      <c r="I788" s="72"/>
      <c r="J788" s="71"/>
      <c r="K788" s="72"/>
      <c r="L788" s="71"/>
      <c r="M788" s="72"/>
      <c r="N788" s="71"/>
      <c r="O788" s="72"/>
      <c r="P788" s="71"/>
      <c r="Q788" s="72"/>
      <c r="R788" s="67"/>
      <c r="S788" s="72"/>
      <c r="T788" s="67"/>
      <c r="U788" s="72"/>
      <c r="W788" s="19"/>
      <c r="X788" s="23"/>
      <c r="Y788" s="23"/>
      <c r="Z788" s="23"/>
      <c r="AA788" s="23"/>
      <c r="AB788" s="23"/>
      <c r="AC788" s="23"/>
      <c r="AD788" s="23"/>
      <c r="AE788" s="23"/>
    </row>
    <row r="789" spans="1:31">
      <c r="A789" s="74"/>
      <c r="B789" s="75"/>
      <c r="C789" s="76"/>
      <c r="D789" s="71"/>
      <c r="E789" s="70"/>
      <c r="F789" s="71"/>
      <c r="G789" s="72"/>
      <c r="H789" s="73"/>
      <c r="I789" s="70"/>
      <c r="J789" s="71"/>
      <c r="K789" s="72"/>
      <c r="L789" s="69"/>
      <c r="M789" s="70"/>
      <c r="N789" s="71"/>
      <c r="O789" s="72"/>
      <c r="P789" s="69"/>
      <c r="Q789" s="70"/>
      <c r="R789" s="67"/>
      <c r="S789" s="72"/>
      <c r="T789" s="73"/>
      <c r="U789" s="72"/>
      <c r="X789" s="25"/>
      <c r="Y789" s="25"/>
      <c r="Z789" s="25"/>
      <c r="AA789" s="25"/>
      <c r="AB789" s="25"/>
      <c r="AC789" s="25"/>
      <c r="AD789" s="25"/>
      <c r="AE789" s="25"/>
    </row>
    <row r="790" spans="1:31">
      <c r="A790" s="66"/>
      <c r="B790" s="67"/>
      <c r="C790" s="68"/>
      <c r="D790" s="69"/>
      <c r="E790" s="70"/>
      <c r="F790" s="71"/>
      <c r="G790" s="72"/>
      <c r="H790" s="73"/>
      <c r="I790" s="70"/>
      <c r="J790" s="71"/>
      <c r="K790" s="72"/>
      <c r="L790" s="69"/>
      <c r="M790" s="70"/>
      <c r="N790" s="71"/>
      <c r="O790" s="72"/>
      <c r="P790" s="69"/>
      <c r="Q790" s="70"/>
      <c r="R790" s="67"/>
      <c r="S790" s="72"/>
      <c r="T790" s="73"/>
      <c r="U790" s="72"/>
      <c r="X790" s="25"/>
      <c r="Y790" s="25"/>
      <c r="Z790" s="25"/>
      <c r="AA790" s="25"/>
      <c r="AB790" s="25"/>
      <c r="AC790" s="25"/>
      <c r="AD790" s="25"/>
      <c r="AE790" s="25"/>
    </row>
    <row r="791" spans="1:31">
      <c r="A791" s="74"/>
      <c r="B791" s="67"/>
      <c r="C791" s="72"/>
      <c r="D791" s="71"/>
      <c r="E791" s="72"/>
      <c r="F791" s="71"/>
      <c r="G791" s="72"/>
      <c r="H791" s="67"/>
      <c r="I791" s="72"/>
      <c r="J791" s="71"/>
      <c r="K791" s="72"/>
      <c r="L791" s="71"/>
      <c r="M791" s="72"/>
      <c r="N791" s="71"/>
      <c r="O791" s="72"/>
      <c r="P791" s="71"/>
      <c r="Q791" s="72"/>
      <c r="R791" s="67"/>
      <c r="S791" s="72"/>
      <c r="T791" s="67"/>
      <c r="U791" s="72"/>
      <c r="X791" s="25"/>
      <c r="Y791" s="25"/>
      <c r="Z791" s="25"/>
      <c r="AA791" s="25"/>
      <c r="AB791" s="25"/>
      <c r="AC791" s="25"/>
      <c r="AD791" s="25"/>
      <c r="AE791" s="25"/>
    </row>
    <row r="792" spans="1:31">
      <c r="A792" s="66"/>
      <c r="B792" s="67"/>
      <c r="C792" s="68"/>
      <c r="D792" s="69"/>
      <c r="E792" s="70"/>
      <c r="F792" s="71"/>
      <c r="G792" s="72"/>
      <c r="H792" s="73"/>
      <c r="I792" s="70"/>
      <c r="J792" s="71"/>
      <c r="K792" s="72"/>
      <c r="L792" s="69"/>
      <c r="M792" s="70"/>
      <c r="N792" s="71"/>
      <c r="O792" s="72"/>
      <c r="P792" s="69"/>
      <c r="Q792" s="70"/>
      <c r="R792" s="67"/>
      <c r="S792" s="72"/>
      <c r="T792" s="73"/>
      <c r="U792" s="72"/>
      <c r="X792" s="25"/>
      <c r="Y792" s="25"/>
      <c r="Z792" s="25"/>
      <c r="AA792" s="25"/>
      <c r="AB792" s="25"/>
      <c r="AC792" s="25"/>
      <c r="AD792" s="25"/>
      <c r="AE792" s="25"/>
    </row>
    <row r="793" spans="1:31">
      <c r="A793" s="66"/>
      <c r="B793" s="67"/>
      <c r="C793" s="68"/>
      <c r="D793" s="69"/>
      <c r="E793" s="70"/>
      <c r="F793" s="71"/>
      <c r="G793" s="72"/>
      <c r="H793" s="73"/>
      <c r="I793" s="70"/>
      <c r="J793" s="71"/>
      <c r="K793" s="72"/>
      <c r="L793" s="69"/>
      <c r="M793" s="70"/>
      <c r="N793" s="71"/>
      <c r="O793" s="72"/>
      <c r="P793" s="69"/>
      <c r="Q793" s="70"/>
      <c r="R793" s="67"/>
      <c r="S793" s="72"/>
      <c r="T793" s="73"/>
      <c r="U793" s="72"/>
      <c r="X793" s="25"/>
      <c r="Y793" s="25"/>
      <c r="Z793" s="25"/>
      <c r="AA793" s="25"/>
      <c r="AB793" s="25"/>
      <c r="AC793" s="25"/>
      <c r="AD793" s="25"/>
      <c r="AE793" s="25"/>
    </row>
    <row r="794" spans="1:31">
      <c r="A794" s="66"/>
      <c r="B794" s="67"/>
      <c r="C794" s="68"/>
      <c r="D794" s="69"/>
      <c r="E794" s="70"/>
      <c r="F794" s="71"/>
      <c r="G794" s="72"/>
      <c r="H794" s="73"/>
      <c r="I794" s="70"/>
      <c r="J794" s="71"/>
      <c r="K794" s="72"/>
      <c r="L794" s="69"/>
      <c r="M794" s="70"/>
      <c r="N794" s="71"/>
      <c r="O794" s="72"/>
      <c r="P794" s="69"/>
      <c r="Q794" s="70"/>
      <c r="R794" s="67"/>
      <c r="S794" s="72"/>
      <c r="T794" s="73"/>
      <c r="U794" s="72"/>
      <c r="X794" s="25"/>
      <c r="Y794" s="25"/>
      <c r="Z794" s="25"/>
      <c r="AA794" s="25"/>
      <c r="AB794" s="25"/>
      <c r="AC794" s="25"/>
      <c r="AD794" s="25"/>
      <c r="AE794" s="25"/>
    </row>
    <row r="795" spans="1:31">
      <c r="A795" s="66"/>
      <c r="B795" s="67"/>
      <c r="C795" s="68"/>
      <c r="D795" s="69"/>
      <c r="E795" s="70"/>
      <c r="F795" s="71"/>
      <c r="G795" s="72"/>
      <c r="H795" s="73"/>
      <c r="I795" s="70"/>
      <c r="J795" s="71"/>
      <c r="K795" s="72"/>
      <c r="L795" s="69"/>
      <c r="M795" s="70"/>
      <c r="N795" s="71"/>
      <c r="O795" s="72"/>
      <c r="P795" s="69"/>
      <c r="Q795" s="70"/>
      <c r="R795" s="67"/>
      <c r="S795" s="72"/>
      <c r="T795" s="73"/>
      <c r="U795" s="72"/>
      <c r="X795" s="25"/>
      <c r="Y795" s="25"/>
      <c r="Z795" s="25"/>
      <c r="AA795" s="25"/>
      <c r="AB795" s="25"/>
      <c r="AC795" s="25"/>
      <c r="AD795" s="25"/>
      <c r="AE795" s="25"/>
    </row>
    <row r="796" spans="1:31">
      <c r="A796" s="6"/>
      <c r="B796" s="6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X796" s="25"/>
      <c r="Y796" s="25"/>
      <c r="Z796" s="25"/>
      <c r="AA796" s="25"/>
      <c r="AB796" s="25"/>
      <c r="AC796" s="25"/>
      <c r="AD796" s="25"/>
      <c r="AE796" s="25"/>
    </row>
    <row r="797" spans="1:31">
      <c r="A797" s="6"/>
      <c r="B797" s="6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X797" s="25"/>
      <c r="Y797" s="25"/>
      <c r="Z797" s="25"/>
      <c r="AA797" s="25"/>
      <c r="AB797" s="25"/>
      <c r="AC797" s="25"/>
      <c r="AD797" s="25"/>
      <c r="AE797" s="25"/>
    </row>
    <row r="798" spans="1:31">
      <c r="A798" s="6"/>
      <c r="B798" s="6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X798" s="25"/>
      <c r="Y798" s="25"/>
      <c r="Z798" s="25"/>
      <c r="AA798" s="25"/>
      <c r="AB798" s="25"/>
      <c r="AC798" s="25"/>
      <c r="AD798" s="25"/>
      <c r="AE798" s="25"/>
    </row>
    <row r="799" spans="1:31">
      <c r="A799" s="6"/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X799" s="12" t="s">
        <v>21</v>
      </c>
      <c r="Y799" s="12" t="s">
        <v>78</v>
      </c>
      <c r="Z799" s="12" t="s">
        <v>22</v>
      </c>
      <c r="AA799" s="25"/>
      <c r="AB799" s="25"/>
      <c r="AC799" s="25"/>
      <c r="AD799" s="25"/>
      <c r="AE799" s="25"/>
    </row>
    <row r="800" spans="1:31">
      <c r="A800" s="6"/>
      <c r="B800" s="6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W800" s="19" t="str">
        <f>IF(入力!$C$4="","",入力!$C$4)</f>
        <v>2016.01.01</v>
      </c>
      <c r="X800" s="24" t="str">
        <f>IF(特定項目一覧_60!AL25="","",特定項目一覧_60!AL25)</f>
        <v/>
      </c>
      <c r="Y800" s="31" t="str">
        <f>IF(特定項目一覧_60!AK25="","",特定項目一覧_60!AK25)</f>
        <v/>
      </c>
      <c r="Z800" s="32" t="str">
        <f>IF(特定項目一覧_60!AM25="","",特定項目一覧_60!AM25)</f>
        <v/>
      </c>
      <c r="AA800" s="25"/>
      <c r="AB800" s="25"/>
      <c r="AC800" s="25"/>
      <c r="AD800" s="25"/>
      <c r="AE800" s="25"/>
    </row>
    <row r="801" spans="1:31">
      <c r="A801" s="6"/>
      <c r="B801" s="6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W801" s="19"/>
      <c r="X801" s="24"/>
      <c r="Y801" s="24"/>
      <c r="Z801" s="24"/>
      <c r="AA801" s="25"/>
      <c r="AB801" s="25"/>
      <c r="AC801" s="25"/>
      <c r="AD801" s="25"/>
      <c r="AE801" s="25"/>
    </row>
    <row r="802" spans="1:31">
      <c r="A802" s="6"/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W802" s="19"/>
      <c r="X802" s="34"/>
      <c r="Y802" s="34"/>
      <c r="Z802" s="35"/>
      <c r="AA802" s="25"/>
      <c r="AB802" s="25"/>
      <c r="AC802" s="25"/>
      <c r="AD802" s="25"/>
      <c r="AE802" s="25"/>
    </row>
    <row r="803" spans="1:31">
      <c r="A803" s="6"/>
      <c r="B803" s="6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X803" s="25"/>
      <c r="Y803" s="25"/>
      <c r="Z803" s="25"/>
      <c r="AA803" s="25"/>
      <c r="AB803" s="25"/>
      <c r="AC803" s="25"/>
      <c r="AD803" s="25"/>
      <c r="AE803" s="25"/>
    </row>
    <row r="804" spans="1:31">
      <c r="A804" s="6"/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X804" s="25"/>
      <c r="Y804" s="25"/>
      <c r="Z804" s="25"/>
      <c r="AA804" s="25"/>
      <c r="AB804" s="25"/>
      <c r="AC804" s="25"/>
      <c r="AD804" s="25"/>
      <c r="AE804" s="25"/>
    </row>
    <row r="805" spans="1:31">
      <c r="A805" s="6"/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X805" s="25"/>
      <c r="Y805" s="25"/>
      <c r="Z805" s="25"/>
      <c r="AA805" s="25"/>
      <c r="AB805" s="25"/>
      <c r="AC805" s="25"/>
      <c r="AD805" s="25"/>
      <c r="AE805" s="25"/>
    </row>
    <row r="806" spans="1:31">
      <c r="A806" s="6"/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X806" s="25"/>
      <c r="Y806" s="25"/>
      <c r="Z806" s="25"/>
      <c r="AA806" s="25"/>
      <c r="AB806" s="25"/>
      <c r="AC806" s="25"/>
      <c r="AD806" s="25"/>
      <c r="AE806" s="25"/>
    </row>
    <row r="807" spans="1:31">
      <c r="A807" s="6"/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X807" s="25"/>
      <c r="Y807" s="25"/>
      <c r="Z807" s="25"/>
      <c r="AA807" s="25"/>
      <c r="AB807" s="25"/>
      <c r="AC807" s="25"/>
      <c r="AD807" s="25"/>
      <c r="AE807" s="25"/>
    </row>
    <row r="808" spans="1:31">
      <c r="A808" s="6"/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X808" s="25"/>
      <c r="Y808" s="25"/>
      <c r="Z808" s="25"/>
      <c r="AA808" s="25"/>
      <c r="AB808" s="25"/>
      <c r="AC808" s="25"/>
      <c r="AD808" s="25"/>
      <c r="AE808" s="25"/>
    </row>
    <row r="809" spans="1:31">
      <c r="A809" s="6"/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X809" s="25"/>
      <c r="Y809" s="25"/>
      <c r="Z809" s="25"/>
      <c r="AA809" s="25"/>
      <c r="AB809" s="25"/>
      <c r="AC809" s="25"/>
      <c r="AD809" s="25"/>
      <c r="AE809" s="25"/>
    </row>
    <row r="810" spans="1:31">
      <c r="A810" s="6"/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X810" s="25"/>
      <c r="Y810" s="25"/>
      <c r="Z810" s="25"/>
      <c r="AA810" s="25"/>
      <c r="AB810" s="25"/>
      <c r="AC810" s="25"/>
      <c r="AD810" s="25"/>
      <c r="AE810" s="25"/>
    </row>
    <row r="811" spans="1:31">
      <c r="A811" s="6"/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X811" s="25"/>
      <c r="Y811" s="25"/>
      <c r="Z811" s="25"/>
      <c r="AA811" s="25"/>
      <c r="AB811" s="25"/>
      <c r="AC811" s="25"/>
      <c r="AD811" s="25"/>
      <c r="AE811" s="25"/>
    </row>
    <row r="812" spans="1:31">
      <c r="A812" s="6"/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X812" s="25"/>
      <c r="Y812" s="25"/>
      <c r="Z812" s="25"/>
      <c r="AA812" s="25"/>
      <c r="AB812" s="25"/>
      <c r="AC812" s="25"/>
      <c r="AD812" s="25"/>
      <c r="AE812" s="25"/>
    </row>
    <row r="813" spans="1:31">
      <c r="A813" s="6"/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X813" s="459" t="s">
        <v>270</v>
      </c>
      <c r="Y813" s="25"/>
      <c r="Z813" s="25"/>
      <c r="AA813" s="25"/>
      <c r="AB813" s="25"/>
      <c r="AC813" s="25"/>
      <c r="AD813" s="25"/>
      <c r="AE813" s="25"/>
    </row>
    <row r="814" spans="1:31">
      <c r="X814" s="458" t="str">
        <f>IF(全体項目一覧_60!AN113="","",全体項目一覧_60!AN113)</f>
        <v/>
      </c>
      <c r="Y814" s="25"/>
      <c r="Z814" s="25"/>
      <c r="AA814" s="25"/>
      <c r="AB814" s="25"/>
      <c r="AC814" s="25"/>
      <c r="AD814" s="25"/>
      <c r="AE814" s="25"/>
    </row>
    <row r="815" spans="1:31">
      <c r="X815" s="25"/>
      <c r="Y815" s="25"/>
      <c r="Z815" s="25"/>
      <c r="AA815" s="25"/>
      <c r="AB815" s="25"/>
      <c r="AC815" s="25"/>
      <c r="AD815" s="25"/>
      <c r="AE815" s="25"/>
    </row>
    <row r="816" spans="1:31">
      <c r="X816" s="25"/>
      <c r="Y816" s="25"/>
      <c r="Z816" s="25"/>
      <c r="AA816" s="25"/>
      <c r="AB816" s="25"/>
      <c r="AC816" s="25"/>
      <c r="AD816" s="25"/>
      <c r="AE816" s="25"/>
    </row>
    <row r="817" spans="1:31">
      <c r="A817" s="675"/>
      <c r="B817" s="676"/>
      <c r="C817" s="676"/>
      <c r="D817" s="676"/>
      <c r="E817" s="676"/>
      <c r="F817" s="676"/>
      <c r="G817" s="676"/>
      <c r="H817" s="676"/>
      <c r="I817" s="676"/>
      <c r="J817" s="676"/>
      <c r="K817" s="677"/>
      <c r="L817" s="12" t="s">
        <v>18</v>
      </c>
      <c r="M817" s="669" t="s">
        <v>29</v>
      </c>
      <c r="N817" s="669"/>
      <c r="O817" s="669"/>
      <c r="P817" s="669"/>
      <c r="Q817" s="669"/>
      <c r="R817" s="669"/>
      <c r="S817" s="669"/>
      <c r="T817" s="670" t="s">
        <v>269</v>
      </c>
      <c r="U817" s="670"/>
      <c r="X817" s="12"/>
      <c r="Y817" s="150"/>
      <c r="Z817" s="150"/>
      <c r="AA817" s="150"/>
      <c r="AB817" s="150"/>
      <c r="AC817" s="150"/>
      <c r="AD817" s="150"/>
      <c r="AE817" s="150"/>
    </row>
    <row r="818" spans="1:31">
      <c r="A818" s="678"/>
      <c r="B818" s="679"/>
      <c r="C818" s="679"/>
      <c r="D818" s="679"/>
      <c r="E818" s="679"/>
      <c r="F818" s="679"/>
      <c r="G818" s="679"/>
      <c r="H818" s="679"/>
      <c r="I818" s="679"/>
      <c r="J818" s="679"/>
      <c r="K818" s="680"/>
      <c r="L818" s="12" t="s">
        <v>18</v>
      </c>
      <c r="M818" s="665" t="s">
        <v>30</v>
      </c>
      <c r="N818" s="665"/>
      <c r="O818" s="665"/>
      <c r="P818" s="665"/>
      <c r="Q818" s="665"/>
      <c r="R818" s="665"/>
      <c r="S818" s="665"/>
      <c r="T818" s="666" t="str">
        <f>X814</f>
        <v/>
      </c>
      <c r="U818" s="667"/>
      <c r="X818" s="12"/>
      <c r="Y818" s="151"/>
      <c r="Z818" s="151"/>
      <c r="AA818" s="151"/>
      <c r="AB818" s="151"/>
      <c r="AC818" s="151"/>
      <c r="AD818" s="151"/>
      <c r="AE818" s="151"/>
    </row>
    <row r="819" spans="1:31" ht="14.25">
      <c r="A819" s="691" t="str">
        <f>$A$40</f>
        <v>フォーマット作成者　：　Komuro Consulting Group　小室匡史</v>
      </c>
      <c r="B819" s="691"/>
      <c r="C819" s="691"/>
      <c r="D819" s="691"/>
      <c r="E819" s="691"/>
      <c r="F819" s="691"/>
      <c r="G819" s="691"/>
      <c r="H819" s="691"/>
      <c r="I819" s="691"/>
      <c r="J819" s="691"/>
      <c r="K819" s="691"/>
      <c r="L819" s="414" t="s">
        <v>18</v>
      </c>
      <c r="M819" s="668" t="s">
        <v>90</v>
      </c>
      <c r="N819" s="668"/>
      <c r="O819" s="668"/>
      <c r="P819" s="668"/>
      <c r="Q819" s="668"/>
      <c r="R819" s="668"/>
      <c r="S819" s="668"/>
      <c r="T819" s="667"/>
      <c r="U819" s="667"/>
      <c r="X819" s="12"/>
      <c r="Y819" s="152"/>
      <c r="Z819" s="152"/>
      <c r="AA819" s="152"/>
      <c r="AB819" s="152"/>
      <c r="AC819" s="152"/>
      <c r="AD819" s="152"/>
      <c r="AE819" s="152"/>
    </row>
    <row r="821" spans="1:31" ht="30" customHeight="1">
      <c r="A821" s="671" t="str">
        <f>$A$1</f>
        <v>●●チームバレーボール体力指数　レーダーチャート</v>
      </c>
      <c r="B821" s="671"/>
      <c r="C821" s="671"/>
      <c r="D821" s="671"/>
      <c r="E821" s="671"/>
      <c r="F821" s="671"/>
      <c r="G821" s="671"/>
      <c r="H821" s="671"/>
      <c r="I821" s="671"/>
      <c r="J821" s="671"/>
      <c r="K821" s="671"/>
      <c r="L821" s="671"/>
      <c r="M821" s="671"/>
      <c r="N821" s="671"/>
      <c r="O821" s="671"/>
      <c r="P821" s="671"/>
      <c r="Q821" s="671"/>
      <c r="R821" s="671"/>
      <c r="S821" s="671"/>
      <c r="T821" s="671"/>
      <c r="U821" s="671"/>
      <c r="X821" s="25"/>
      <c r="Y821" s="25"/>
      <c r="Z821" s="25"/>
      <c r="AA821" s="25"/>
      <c r="AB821" s="25"/>
      <c r="AC821" s="25"/>
      <c r="AD821" s="25"/>
      <c r="AE821" s="25"/>
    </row>
    <row r="822" spans="1:31" ht="22.5" customHeight="1">
      <c r="A822" s="369" t="s">
        <v>10</v>
      </c>
      <c r="B822" s="695" t="str">
        <f>IF(表示変換!B26="","",表示変換!B26)</f>
        <v/>
      </c>
      <c r="C822" s="695"/>
      <c r="D822" s="9"/>
      <c r="E822" s="369" t="s">
        <v>11</v>
      </c>
      <c r="F822" s="673" t="str">
        <f>IF(表示変換!I26="","",表示変換!I26)</f>
        <v/>
      </c>
      <c r="G822" s="673"/>
      <c r="H822" s="370" t="s">
        <v>12</v>
      </c>
      <c r="I822" s="14"/>
      <c r="J822" s="370" t="s">
        <v>13</v>
      </c>
      <c r="K822" s="673" t="str">
        <f>IF(表示変換!J26="","",表示変換!J26)</f>
        <v/>
      </c>
      <c r="L822" s="673"/>
      <c r="M822" s="369" t="s">
        <v>14</v>
      </c>
      <c r="N822" s="6"/>
      <c r="O822" s="672" t="s">
        <v>15</v>
      </c>
      <c r="P822" s="672"/>
      <c r="Q822" s="672" t="str">
        <f>IF(表示変換!H26="","",表示変換!H26)</f>
        <v/>
      </c>
      <c r="R822" s="672"/>
      <c r="S822" s="674" t="str">
        <f>IF(入力!$C$4="","",入力!$C$4)</f>
        <v>2016.01.01</v>
      </c>
      <c r="T822" s="674"/>
      <c r="U822" s="9" t="s">
        <v>84</v>
      </c>
      <c r="X822" s="25"/>
      <c r="Y822" s="25"/>
      <c r="Z822" s="25"/>
      <c r="AA822" s="25"/>
      <c r="AB822" s="25"/>
      <c r="AC822" s="25"/>
      <c r="AD822" s="25"/>
      <c r="AE822" s="25"/>
    </row>
    <row r="823" spans="1:31" ht="12" customHeight="1">
      <c r="A823" s="6"/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X823" s="25"/>
      <c r="Y823" s="25"/>
      <c r="Z823" s="25"/>
      <c r="AA823" s="25"/>
      <c r="AB823" s="25"/>
      <c r="AC823" s="25"/>
      <c r="AD823" s="25"/>
      <c r="AE823" s="25"/>
    </row>
    <row r="824" spans="1:31" ht="22.5" customHeight="1">
      <c r="A824" s="685" t="s">
        <v>5</v>
      </c>
      <c r="B824" s="688" t="s">
        <v>6</v>
      </c>
      <c r="C824" s="692" t="s">
        <v>0</v>
      </c>
      <c r="D824" s="683" t="s">
        <v>31</v>
      </c>
      <c r="E824" s="684"/>
      <c r="F824" s="683" t="s">
        <v>43</v>
      </c>
      <c r="G824" s="684"/>
      <c r="H824" s="683" t="s">
        <v>297</v>
      </c>
      <c r="I824" s="684"/>
      <c r="J824" s="683" t="s">
        <v>27</v>
      </c>
      <c r="K824" s="684"/>
      <c r="L824" s="681" t="s">
        <v>44</v>
      </c>
      <c r="M824" s="682"/>
      <c r="N824" s="681" t="s">
        <v>45</v>
      </c>
      <c r="O824" s="682"/>
      <c r="P824" s="681" t="s">
        <v>28</v>
      </c>
      <c r="Q824" s="682"/>
      <c r="R824" s="683" t="s">
        <v>32</v>
      </c>
      <c r="S824" s="684"/>
      <c r="T824" s="156" t="s">
        <v>1</v>
      </c>
      <c r="U824" s="157" t="s">
        <v>2</v>
      </c>
      <c r="X824" s="25"/>
      <c r="Y824" s="25"/>
      <c r="Z824" s="25"/>
      <c r="AA824" s="25"/>
      <c r="AB824" s="25"/>
      <c r="AC824" s="25"/>
      <c r="AD824" s="25"/>
      <c r="AE824" s="25"/>
    </row>
    <row r="825" spans="1:31">
      <c r="A825" s="686"/>
      <c r="B825" s="689"/>
      <c r="C825" s="693"/>
      <c r="D825" s="1" t="s">
        <v>3</v>
      </c>
      <c r="E825" s="3" t="s">
        <v>4</v>
      </c>
      <c r="F825" s="1" t="s">
        <v>3</v>
      </c>
      <c r="G825" s="3" t="s">
        <v>4</v>
      </c>
      <c r="H825" s="1" t="s">
        <v>3</v>
      </c>
      <c r="I825" s="3" t="s">
        <v>4</v>
      </c>
      <c r="J825" s="1" t="s">
        <v>3</v>
      </c>
      <c r="K825" s="3" t="s">
        <v>4</v>
      </c>
      <c r="L825" s="1" t="s">
        <v>3</v>
      </c>
      <c r="M825" s="3" t="s">
        <v>4</v>
      </c>
      <c r="N825" s="1" t="s">
        <v>3</v>
      </c>
      <c r="O825" s="3" t="s">
        <v>4</v>
      </c>
      <c r="P825" s="1" t="s">
        <v>3</v>
      </c>
      <c r="Q825" s="3" t="s">
        <v>4</v>
      </c>
      <c r="R825" s="1" t="s">
        <v>3</v>
      </c>
      <c r="S825" s="3" t="s">
        <v>4</v>
      </c>
      <c r="T825" s="7"/>
      <c r="U825" s="8"/>
      <c r="X825" s="25"/>
      <c r="Y825" s="25"/>
      <c r="Z825" s="25"/>
      <c r="AA825" s="25"/>
      <c r="AB825" s="25"/>
      <c r="AC825" s="25"/>
      <c r="AD825" s="25"/>
      <c r="AE825" s="25"/>
    </row>
    <row r="826" spans="1:31">
      <c r="A826" s="687"/>
      <c r="B826" s="690"/>
      <c r="C826" s="694"/>
      <c r="D826" s="2" t="str">
        <f>IF(表示変換!$N$5="","",表示変換!$N$5)</f>
        <v>sec</v>
      </c>
      <c r="E826" s="4" t="s">
        <v>7</v>
      </c>
      <c r="F826" s="2" t="str">
        <f>IF(表示変換!$O$5="","",表示変換!$O$5)</f>
        <v>sec</v>
      </c>
      <c r="G826" s="4" t="s">
        <v>7</v>
      </c>
      <c r="H826" s="2" t="str">
        <f>IF(表示変換!$P$5="","",表示変換!$P$5)</f>
        <v>m</v>
      </c>
      <c r="I826" s="4" t="s">
        <v>7</v>
      </c>
      <c r="J826" s="2" t="str">
        <f>IF(表示変換!$Q$5="","",表示変換!$Q$5)</f>
        <v>cm</v>
      </c>
      <c r="K826" s="4" t="s">
        <v>7</v>
      </c>
      <c r="L826" s="2" t="str">
        <f>IF(表示変換!$R$5="","",表示変換!$R$5)</f>
        <v>cm</v>
      </c>
      <c r="M826" s="4" t="s">
        <v>7</v>
      </c>
      <c r="N826" s="2" t="str">
        <f>IF(表示変換!$S$5="","",表示変換!$S$5)</f>
        <v>m</v>
      </c>
      <c r="O826" s="4" t="s">
        <v>7</v>
      </c>
      <c r="P826" s="2" t="str">
        <f>IF(表示変換!$T$5="","",表示変換!$T$5)</f>
        <v>回</v>
      </c>
      <c r="Q826" s="4" t="s">
        <v>7</v>
      </c>
      <c r="R826" s="2" t="str">
        <f>IF(表示変換!$U$5="","",表示変換!$U$5)</f>
        <v>m</v>
      </c>
      <c r="S826" s="4" t="s">
        <v>7</v>
      </c>
      <c r="T826" s="2" t="s">
        <v>8</v>
      </c>
      <c r="U826" s="5" t="s">
        <v>9</v>
      </c>
      <c r="X826" s="26" t="s">
        <v>16</v>
      </c>
      <c r="Y826" s="26" t="s">
        <v>17</v>
      </c>
      <c r="Z826" s="26" t="s">
        <v>276</v>
      </c>
      <c r="AA826" s="26" t="s">
        <v>24</v>
      </c>
      <c r="AB826" s="26" t="s">
        <v>59</v>
      </c>
      <c r="AC826" s="26" t="s">
        <v>51</v>
      </c>
      <c r="AD826" s="26" t="s">
        <v>62</v>
      </c>
      <c r="AE826" s="11" t="s">
        <v>61</v>
      </c>
    </row>
    <row r="827" spans="1:31">
      <c r="A827" s="17" t="str">
        <f>IF(入力!$C$4="","",入力!$C$4)</f>
        <v>2016.01.01</v>
      </c>
      <c r="B827" s="20">
        <f>IF(表示変換!A26="","",表示変換!A26)</f>
        <v>21</v>
      </c>
      <c r="C827" s="18" t="str">
        <f>IF(表示変換!B26="","",表示変換!B26)</f>
        <v/>
      </c>
      <c r="D827" s="21" t="str">
        <f>IF(特定項目一覧_60!G26="","",特定項目一覧_60!G26)</f>
        <v/>
      </c>
      <c r="E827" s="27" t="str">
        <f>IF(特定項目一覧_60!H26="","",特定項目一覧_60!H26)</f>
        <v/>
      </c>
      <c r="F827" s="21" t="str">
        <f>IF(特定項目一覧_60!I26="","",特定項目一覧_60!I26)</f>
        <v/>
      </c>
      <c r="G827" s="22" t="str">
        <f>IF(特定項目一覧_60!J26="","",特定項目一覧_60!J26)</f>
        <v/>
      </c>
      <c r="H827" s="29" t="str">
        <f>IF(特定項目一覧_60!K26="","",特定項目一覧_60!K26)</f>
        <v/>
      </c>
      <c r="I827" s="27" t="str">
        <f>IF(特定項目一覧_60!L26="","",特定項目一覧_60!L26)</f>
        <v/>
      </c>
      <c r="J827" s="20" t="str">
        <f>IF(特定項目一覧_60!M26="","",特定項目一覧_60!M26)</f>
        <v/>
      </c>
      <c r="K827" s="22" t="str">
        <f>IF(特定項目一覧_60!N26="","",特定項目一覧_60!N26)</f>
        <v/>
      </c>
      <c r="L827" s="28" t="str">
        <f>IF(特定項目一覧_60!O26="","",特定項目一覧_60!O26)</f>
        <v/>
      </c>
      <c r="M827" s="27" t="str">
        <f>IF(特定項目一覧_60!P26="","",特定項目一覧_60!P26)</f>
        <v/>
      </c>
      <c r="N827" s="21" t="str">
        <f>IF(特定項目一覧_60!Q26="","",特定項目一覧_60!Q26)</f>
        <v/>
      </c>
      <c r="O827" s="22" t="str">
        <f>IF(特定項目一覧_60!R26="","",特定項目一覧_60!R26)</f>
        <v/>
      </c>
      <c r="P827" s="28" t="str">
        <f>IF(特定項目一覧_60!S26="","",特定項目一覧_60!S26)</f>
        <v/>
      </c>
      <c r="Q827" s="27" t="str">
        <f>IF(特定項目一覧_60!T26="","",特定項目一覧_60!T26)</f>
        <v/>
      </c>
      <c r="R827" s="20" t="str">
        <f>IF(特定項目一覧_60!U26="","",特定項目一覧_60!U26)</f>
        <v/>
      </c>
      <c r="S827" s="22" t="str">
        <f>IF(特定項目一覧_60!V26="","",特定項目一覧_60!V26)</f>
        <v/>
      </c>
      <c r="T827" s="28" t="str">
        <f>IF(特定項目一覧_60!W26="","",特定項目一覧_60!W26)</f>
        <v/>
      </c>
      <c r="U827" s="22" t="str">
        <f>IF(特定項目一覧_60!X26="","",特定項目一覧_60!X26)</f>
        <v/>
      </c>
      <c r="W827" s="19" t="str">
        <f>IF(入力!$C$4="","",入力!$C$4)</f>
        <v>2016.01.01</v>
      </c>
      <c r="X827" s="30" t="str">
        <f>E827</f>
        <v/>
      </c>
      <c r="Y827" s="30" t="str">
        <f>G827</f>
        <v/>
      </c>
      <c r="Z827" s="30" t="str">
        <f>I827</f>
        <v/>
      </c>
      <c r="AA827" s="30" t="str">
        <f>K827</f>
        <v/>
      </c>
      <c r="AB827" s="30" t="str">
        <f>M827</f>
        <v/>
      </c>
      <c r="AC827" s="30" t="str">
        <f>O827</f>
        <v/>
      </c>
      <c r="AD827" s="30" t="str">
        <f>Q827</f>
        <v/>
      </c>
      <c r="AE827" s="30" t="str">
        <f>S827</f>
        <v/>
      </c>
    </row>
    <row r="828" spans="1:31">
      <c r="A828" s="66"/>
      <c r="B828" s="67"/>
      <c r="C828" s="68"/>
      <c r="D828" s="69"/>
      <c r="E828" s="70"/>
      <c r="F828" s="71"/>
      <c r="G828" s="72"/>
      <c r="H828" s="73"/>
      <c r="I828" s="70"/>
      <c r="J828" s="71"/>
      <c r="K828" s="72"/>
      <c r="L828" s="69"/>
      <c r="M828" s="70"/>
      <c r="N828" s="71"/>
      <c r="O828" s="72"/>
      <c r="P828" s="69"/>
      <c r="Q828" s="70"/>
      <c r="R828" s="67"/>
      <c r="S828" s="72"/>
      <c r="T828" s="73"/>
      <c r="U828" s="72"/>
      <c r="W828" s="19"/>
      <c r="X828" s="23"/>
      <c r="Y828" s="23"/>
      <c r="Z828" s="23"/>
      <c r="AA828" s="23"/>
      <c r="AB828" s="23"/>
      <c r="AC828" s="23"/>
      <c r="AD828" s="23"/>
      <c r="AE828" s="23"/>
    </row>
    <row r="829" spans="1:31">
      <c r="A829" s="74"/>
      <c r="B829" s="67"/>
      <c r="C829" s="72"/>
      <c r="D829" s="71"/>
      <c r="E829" s="72"/>
      <c r="F829" s="71"/>
      <c r="G829" s="72"/>
      <c r="H829" s="67"/>
      <c r="I829" s="72"/>
      <c r="J829" s="71"/>
      <c r="K829" s="72"/>
      <c r="L829" s="71"/>
      <c r="M829" s="72"/>
      <c r="N829" s="71"/>
      <c r="O829" s="72"/>
      <c r="P829" s="71"/>
      <c r="Q829" s="72"/>
      <c r="R829" s="67"/>
      <c r="S829" s="72"/>
      <c r="T829" s="67"/>
      <c r="U829" s="72"/>
      <c r="W829" s="19"/>
      <c r="X829" s="23"/>
      <c r="Y829" s="23"/>
      <c r="Z829" s="23"/>
      <c r="AA829" s="23"/>
      <c r="AB829" s="23"/>
      <c r="AC829" s="23"/>
      <c r="AD829" s="23"/>
      <c r="AE829" s="23"/>
    </row>
    <row r="830" spans="1:31">
      <c r="A830" s="74"/>
      <c r="B830" s="75"/>
      <c r="C830" s="76"/>
      <c r="D830" s="71"/>
      <c r="E830" s="70"/>
      <c r="F830" s="71"/>
      <c r="G830" s="72"/>
      <c r="H830" s="73"/>
      <c r="I830" s="70"/>
      <c r="J830" s="71"/>
      <c r="K830" s="72"/>
      <c r="L830" s="69"/>
      <c r="M830" s="70"/>
      <c r="N830" s="71"/>
      <c r="O830" s="72"/>
      <c r="P830" s="69"/>
      <c r="Q830" s="70"/>
      <c r="R830" s="67"/>
      <c r="S830" s="72"/>
      <c r="T830" s="73"/>
      <c r="U830" s="72"/>
      <c r="X830" s="25"/>
      <c r="Y830" s="25"/>
      <c r="Z830" s="25"/>
      <c r="AA830" s="25"/>
      <c r="AB830" s="25"/>
      <c r="AC830" s="25"/>
      <c r="AD830" s="25"/>
      <c r="AE830" s="25"/>
    </row>
    <row r="831" spans="1:31">
      <c r="A831" s="66"/>
      <c r="B831" s="67"/>
      <c r="C831" s="68"/>
      <c r="D831" s="69"/>
      <c r="E831" s="70"/>
      <c r="F831" s="71"/>
      <c r="G831" s="72"/>
      <c r="H831" s="73"/>
      <c r="I831" s="70"/>
      <c r="J831" s="71"/>
      <c r="K831" s="72"/>
      <c r="L831" s="69"/>
      <c r="M831" s="70"/>
      <c r="N831" s="71"/>
      <c r="O831" s="72"/>
      <c r="P831" s="69"/>
      <c r="Q831" s="70"/>
      <c r="R831" s="67"/>
      <c r="S831" s="72"/>
      <c r="T831" s="73"/>
      <c r="U831" s="72"/>
      <c r="X831" s="25"/>
      <c r="Y831" s="25"/>
      <c r="Z831" s="25"/>
      <c r="AA831" s="25"/>
      <c r="AB831" s="25"/>
      <c r="AC831" s="25"/>
      <c r="AD831" s="25"/>
      <c r="AE831" s="25"/>
    </row>
    <row r="832" spans="1:31">
      <c r="A832" s="74"/>
      <c r="B832" s="67"/>
      <c r="C832" s="72"/>
      <c r="D832" s="71"/>
      <c r="E832" s="72"/>
      <c r="F832" s="71"/>
      <c r="G832" s="72"/>
      <c r="H832" s="67"/>
      <c r="I832" s="72"/>
      <c r="J832" s="71"/>
      <c r="K832" s="72"/>
      <c r="L832" s="71"/>
      <c r="M832" s="72"/>
      <c r="N832" s="71"/>
      <c r="O832" s="72"/>
      <c r="P832" s="71"/>
      <c r="Q832" s="72"/>
      <c r="R832" s="67"/>
      <c r="S832" s="72"/>
      <c r="T832" s="67"/>
      <c r="U832" s="72"/>
      <c r="X832" s="25"/>
      <c r="Y832" s="25"/>
      <c r="Z832" s="25"/>
      <c r="AA832" s="25"/>
      <c r="AB832" s="25"/>
      <c r="AC832" s="25"/>
      <c r="AD832" s="25"/>
      <c r="AE832" s="25"/>
    </row>
    <row r="833" spans="1:31">
      <c r="A833" s="66"/>
      <c r="B833" s="67"/>
      <c r="C833" s="68"/>
      <c r="D833" s="69"/>
      <c r="E833" s="70"/>
      <c r="F833" s="71"/>
      <c r="G833" s="72"/>
      <c r="H833" s="73"/>
      <c r="I833" s="70"/>
      <c r="J833" s="71"/>
      <c r="K833" s="72"/>
      <c r="L833" s="69"/>
      <c r="M833" s="70"/>
      <c r="N833" s="71"/>
      <c r="O833" s="72"/>
      <c r="P833" s="69"/>
      <c r="Q833" s="70"/>
      <c r="R833" s="67"/>
      <c r="S833" s="72"/>
      <c r="T833" s="73"/>
      <c r="U833" s="72"/>
      <c r="X833" s="25"/>
      <c r="Y833" s="25"/>
      <c r="Z833" s="25"/>
      <c r="AA833" s="25"/>
      <c r="AB833" s="25"/>
      <c r="AC833" s="25"/>
      <c r="AD833" s="25"/>
      <c r="AE833" s="25"/>
    </row>
    <row r="834" spans="1:31">
      <c r="A834" s="66"/>
      <c r="B834" s="67"/>
      <c r="C834" s="68"/>
      <c r="D834" s="69"/>
      <c r="E834" s="70"/>
      <c r="F834" s="71"/>
      <c r="G834" s="72"/>
      <c r="H834" s="73"/>
      <c r="I834" s="70"/>
      <c r="J834" s="71"/>
      <c r="K834" s="72"/>
      <c r="L834" s="69"/>
      <c r="M834" s="70"/>
      <c r="N834" s="71"/>
      <c r="O834" s="72"/>
      <c r="P834" s="69"/>
      <c r="Q834" s="70"/>
      <c r="R834" s="67"/>
      <c r="S834" s="72"/>
      <c r="T834" s="73"/>
      <c r="U834" s="72"/>
      <c r="X834" s="25"/>
      <c r="Y834" s="25"/>
      <c r="Z834" s="25"/>
      <c r="AA834" s="25"/>
      <c r="AB834" s="25"/>
      <c r="AC834" s="25"/>
      <c r="AD834" s="25"/>
      <c r="AE834" s="25"/>
    </row>
    <row r="835" spans="1:31">
      <c r="A835" s="66"/>
      <c r="B835" s="67"/>
      <c r="C835" s="68"/>
      <c r="D835" s="69"/>
      <c r="E835" s="70"/>
      <c r="F835" s="71"/>
      <c r="G835" s="72"/>
      <c r="H835" s="73"/>
      <c r="I835" s="70"/>
      <c r="J835" s="71"/>
      <c r="K835" s="72"/>
      <c r="L835" s="69"/>
      <c r="M835" s="70"/>
      <c r="N835" s="71"/>
      <c r="O835" s="72"/>
      <c r="P835" s="69"/>
      <c r="Q835" s="70"/>
      <c r="R835" s="67"/>
      <c r="S835" s="72"/>
      <c r="T835" s="73"/>
      <c r="U835" s="72"/>
      <c r="X835" s="25"/>
      <c r="Y835" s="25"/>
      <c r="Z835" s="25"/>
      <c r="AA835" s="25"/>
      <c r="AB835" s="25"/>
      <c r="AC835" s="25"/>
      <c r="AD835" s="25"/>
      <c r="AE835" s="25"/>
    </row>
    <row r="836" spans="1:31">
      <c r="A836" s="66"/>
      <c r="B836" s="67"/>
      <c r="C836" s="68"/>
      <c r="D836" s="69"/>
      <c r="E836" s="70"/>
      <c r="F836" s="71"/>
      <c r="G836" s="72"/>
      <c r="H836" s="73"/>
      <c r="I836" s="70"/>
      <c r="J836" s="71"/>
      <c r="K836" s="72"/>
      <c r="L836" s="69"/>
      <c r="M836" s="70"/>
      <c r="N836" s="71"/>
      <c r="O836" s="72"/>
      <c r="P836" s="69"/>
      <c r="Q836" s="70"/>
      <c r="R836" s="67"/>
      <c r="S836" s="72"/>
      <c r="T836" s="73"/>
      <c r="U836" s="72"/>
      <c r="X836" s="25"/>
      <c r="Y836" s="25"/>
      <c r="Z836" s="25"/>
      <c r="AA836" s="25"/>
      <c r="AB836" s="25"/>
      <c r="AC836" s="25"/>
      <c r="AD836" s="25"/>
      <c r="AE836" s="25"/>
    </row>
    <row r="837" spans="1:31">
      <c r="A837" s="6"/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X837" s="25"/>
      <c r="Y837" s="25"/>
      <c r="Z837" s="25"/>
      <c r="AA837" s="25"/>
      <c r="AB837" s="25"/>
      <c r="AC837" s="25"/>
      <c r="AD837" s="25"/>
      <c r="AE837" s="25"/>
    </row>
    <row r="838" spans="1:31">
      <c r="A838" s="6"/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X838" s="25"/>
      <c r="Y838" s="25"/>
      <c r="Z838" s="25"/>
      <c r="AA838" s="25"/>
      <c r="AB838" s="25"/>
      <c r="AC838" s="25"/>
      <c r="AD838" s="25"/>
      <c r="AE838" s="25"/>
    </row>
    <row r="839" spans="1:31">
      <c r="A839" s="6"/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X839" s="25"/>
      <c r="Y839" s="25"/>
      <c r="Z839" s="25"/>
      <c r="AA839" s="25"/>
      <c r="AB839" s="25"/>
      <c r="AC839" s="25"/>
      <c r="AD839" s="25"/>
      <c r="AE839" s="25"/>
    </row>
    <row r="840" spans="1:31">
      <c r="A840" s="6"/>
      <c r="B840" s="6"/>
      <c r="C840" s="6"/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X840" s="12" t="s">
        <v>21</v>
      </c>
      <c r="Y840" s="12" t="s">
        <v>78</v>
      </c>
      <c r="Z840" s="12" t="s">
        <v>22</v>
      </c>
      <c r="AA840" s="25"/>
      <c r="AB840" s="25"/>
      <c r="AC840" s="25"/>
      <c r="AD840" s="25"/>
      <c r="AE840" s="25"/>
    </row>
    <row r="841" spans="1:31">
      <c r="A841" s="6"/>
      <c r="B841" s="6"/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W841" s="19" t="str">
        <f>IF(入力!$C$4="","",入力!$C$4)</f>
        <v>2016.01.01</v>
      </c>
      <c r="X841" s="24" t="str">
        <f>IF(特定項目一覧_60!AL26="","",特定項目一覧_60!AL26)</f>
        <v/>
      </c>
      <c r="Y841" s="31" t="str">
        <f>IF(特定項目一覧_60!AK26="","",特定項目一覧_60!AK26)</f>
        <v/>
      </c>
      <c r="Z841" s="32" t="str">
        <f>IF(特定項目一覧_60!AM26="","",特定項目一覧_60!AM26)</f>
        <v/>
      </c>
      <c r="AA841" s="25"/>
      <c r="AB841" s="25"/>
      <c r="AC841" s="25"/>
      <c r="AD841" s="25"/>
      <c r="AE841" s="25"/>
    </row>
    <row r="842" spans="1:31">
      <c r="A842" s="6"/>
      <c r="B842" s="6"/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W842" s="19"/>
      <c r="X842" s="24"/>
      <c r="Y842" s="24"/>
      <c r="Z842" s="24"/>
      <c r="AA842" s="25"/>
      <c r="AB842" s="25"/>
      <c r="AC842" s="25"/>
      <c r="AD842" s="25"/>
      <c r="AE842" s="25"/>
    </row>
    <row r="843" spans="1:31">
      <c r="A843" s="6"/>
      <c r="B843" s="6"/>
      <c r="C843" s="6"/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W843" s="19"/>
      <c r="X843" s="34"/>
      <c r="Y843" s="34"/>
      <c r="Z843" s="35"/>
      <c r="AA843" s="25"/>
      <c r="AB843" s="25"/>
      <c r="AC843" s="25"/>
      <c r="AD843" s="25"/>
      <c r="AE843" s="25"/>
    </row>
    <row r="844" spans="1:31">
      <c r="A844" s="6"/>
      <c r="B844" s="6"/>
      <c r="C844" s="6"/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X844" s="25"/>
      <c r="Y844" s="25"/>
      <c r="Z844" s="25"/>
      <c r="AA844" s="25"/>
      <c r="AB844" s="25"/>
      <c r="AC844" s="25"/>
      <c r="AD844" s="25"/>
      <c r="AE844" s="25"/>
    </row>
    <row r="845" spans="1:31">
      <c r="A845" s="6"/>
      <c r="B845" s="6"/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X845" s="25"/>
      <c r="Y845" s="25"/>
      <c r="Z845" s="25"/>
      <c r="AA845" s="25"/>
      <c r="AB845" s="25"/>
      <c r="AC845" s="25"/>
      <c r="AD845" s="25"/>
      <c r="AE845" s="25"/>
    </row>
    <row r="846" spans="1:31">
      <c r="A846" s="6"/>
      <c r="B846" s="6"/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X846" s="25"/>
      <c r="Y846" s="25"/>
      <c r="Z846" s="25"/>
      <c r="AA846" s="25"/>
      <c r="AB846" s="25"/>
      <c r="AC846" s="25"/>
      <c r="AD846" s="25"/>
      <c r="AE846" s="25"/>
    </row>
    <row r="847" spans="1:31">
      <c r="A847" s="6"/>
      <c r="B847" s="6"/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X847" s="25"/>
      <c r="Y847" s="25"/>
      <c r="Z847" s="25"/>
      <c r="AA847" s="25"/>
      <c r="AB847" s="25"/>
      <c r="AC847" s="25"/>
      <c r="AD847" s="25"/>
      <c r="AE847" s="25"/>
    </row>
    <row r="848" spans="1:31">
      <c r="A848" s="6"/>
      <c r="B848" s="6"/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X848" s="25"/>
      <c r="Y848" s="25"/>
      <c r="Z848" s="25"/>
      <c r="AA848" s="25"/>
      <c r="AB848" s="25"/>
      <c r="AC848" s="25"/>
      <c r="AD848" s="25"/>
      <c r="AE848" s="25"/>
    </row>
    <row r="849" spans="1:31">
      <c r="A849" s="6"/>
      <c r="B849" s="6"/>
      <c r="C849" s="6"/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X849" s="25"/>
      <c r="Y849" s="25"/>
      <c r="Z849" s="25"/>
      <c r="AA849" s="25"/>
      <c r="AB849" s="25"/>
      <c r="AC849" s="25"/>
      <c r="AD849" s="25"/>
      <c r="AE849" s="25"/>
    </row>
    <row r="850" spans="1:31">
      <c r="A850" s="6"/>
      <c r="B850" s="6"/>
      <c r="C850" s="6"/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X850" s="25"/>
      <c r="Y850" s="25"/>
      <c r="Z850" s="25"/>
      <c r="AA850" s="25"/>
      <c r="AB850" s="25"/>
      <c r="AC850" s="25"/>
      <c r="AD850" s="25"/>
      <c r="AE850" s="25"/>
    </row>
    <row r="851" spans="1:31">
      <c r="A851" s="6"/>
      <c r="B851" s="6"/>
      <c r="C851" s="6"/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X851" s="25"/>
      <c r="Y851" s="25"/>
      <c r="Z851" s="25"/>
      <c r="AA851" s="25"/>
      <c r="AB851" s="25"/>
      <c r="AC851" s="25"/>
      <c r="AD851" s="25"/>
      <c r="AE851" s="25"/>
    </row>
    <row r="852" spans="1:31">
      <c r="A852" s="6"/>
      <c r="B852" s="6"/>
      <c r="C852" s="6"/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X852" s="25"/>
      <c r="Y852" s="25"/>
      <c r="Z852" s="25"/>
      <c r="AA852" s="25"/>
      <c r="AB852" s="25"/>
      <c r="AC852" s="25"/>
      <c r="AD852" s="25"/>
      <c r="AE852" s="25"/>
    </row>
    <row r="853" spans="1:31">
      <c r="A853" s="6"/>
      <c r="B853" s="6"/>
      <c r="C853" s="6"/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X853" s="25"/>
      <c r="Y853" s="25"/>
      <c r="Z853" s="25"/>
      <c r="AA853" s="25"/>
      <c r="AB853" s="25"/>
      <c r="AC853" s="25"/>
      <c r="AD853" s="25"/>
      <c r="AE853" s="25"/>
    </row>
    <row r="854" spans="1:31">
      <c r="A854" s="6"/>
      <c r="B854" s="6"/>
      <c r="C854" s="6"/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X854" s="459" t="s">
        <v>270</v>
      </c>
      <c r="Y854" s="25"/>
      <c r="Z854" s="25"/>
      <c r="AA854" s="25"/>
      <c r="AB854" s="25"/>
      <c r="AC854" s="25"/>
      <c r="AD854" s="25"/>
      <c r="AE854" s="25"/>
    </row>
    <row r="855" spans="1:31">
      <c r="X855" s="458" t="str">
        <f>IF(全体項目一覧_60!AN114="","",全体項目一覧_60!AN114)</f>
        <v/>
      </c>
      <c r="Y855" s="25"/>
      <c r="Z855" s="25"/>
      <c r="AA855" s="25"/>
      <c r="AB855" s="25"/>
      <c r="AC855" s="25"/>
      <c r="AD855" s="25"/>
      <c r="AE855" s="25"/>
    </row>
    <row r="856" spans="1:31">
      <c r="X856" s="25"/>
      <c r="Y856" s="25"/>
      <c r="Z856" s="25"/>
      <c r="AA856" s="25"/>
      <c r="AB856" s="25"/>
      <c r="AC856" s="25"/>
      <c r="AD856" s="25"/>
      <c r="AE856" s="25"/>
    </row>
    <row r="857" spans="1:31">
      <c r="X857" s="25"/>
      <c r="Y857" s="25"/>
      <c r="Z857" s="25"/>
      <c r="AA857" s="25"/>
      <c r="AB857" s="25"/>
      <c r="AC857" s="25"/>
      <c r="AD857" s="25"/>
      <c r="AE857" s="25"/>
    </row>
    <row r="858" spans="1:31">
      <c r="A858" s="675"/>
      <c r="B858" s="676"/>
      <c r="C858" s="676"/>
      <c r="D858" s="676"/>
      <c r="E858" s="676"/>
      <c r="F858" s="676"/>
      <c r="G858" s="676"/>
      <c r="H858" s="676"/>
      <c r="I858" s="676"/>
      <c r="J858" s="676"/>
      <c r="K858" s="677"/>
      <c r="L858" s="12" t="s">
        <v>18</v>
      </c>
      <c r="M858" s="669" t="s">
        <v>29</v>
      </c>
      <c r="N858" s="669"/>
      <c r="O858" s="669"/>
      <c r="P858" s="669"/>
      <c r="Q858" s="669"/>
      <c r="R858" s="669"/>
      <c r="S858" s="669"/>
      <c r="T858" s="670" t="s">
        <v>269</v>
      </c>
      <c r="U858" s="670"/>
      <c r="X858" s="12"/>
      <c r="Y858" s="150"/>
      <c r="Z858" s="150"/>
      <c r="AA858" s="150"/>
      <c r="AB858" s="150"/>
      <c r="AC858" s="150"/>
      <c r="AD858" s="150"/>
      <c r="AE858" s="150"/>
    </row>
    <row r="859" spans="1:31">
      <c r="A859" s="678"/>
      <c r="B859" s="679"/>
      <c r="C859" s="679"/>
      <c r="D859" s="679"/>
      <c r="E859" s="679"/>
      <c r="F859" s="679"/>
      <c r="G859" s="679"/>
      <c r="H859" s="679"/>
      <c r="I859" s="679"/>
      <c r="J859" s="679"/>
      <c r="K859" s="680"/>
      <c r="L859" s="12" t="s">
        <v>18</v>
      </c>
      <c r="M859" s="665" t="s">
        <v>30</v>
      </c>
      <c r="N859" s="665"/>
      <c r="O859" s="665"/>
      <c r="P859" s="665"/>
      <c r="Q859" s="665"/>
      <c r="R859" s="665"/>
      <c r="S859" s="665"/>
      <c r="T859" s="666" t="str">
        <f>X855</f>
        <v/>
      </c>
      <c r="U859" s="667"/>
      <c r="X859" s="12"/>
      <c r="Y859" s="151"/>
      <c r="Z859" s="151"/>
      <c r="AA859" s="151"/>
      <c r="AB859" s="151"/>
      <c r="AC859" s="151"/>
      <c r="AD859" s="151"/>
      <c r="AE859" s="151"/>
    </row>
    <row r="860" spans="1:31" ht="14.25">
      <c r="A860" s="691" t="str">
        <f>$A$40</f>
        <v>フォーマット作成者　：　Komuro Consulting Group　小室匡史</v>
      </c>
      <c r="B860" s="691"/>
      <c r="C860" s="691"/>
      <c r="D860" s="691"/>
      <c r="E860" s="691"/>
      <c r="F860" s="691"/>
      <c r="G860" s="691"/>
      <c r="H860" s="691"/>
      <c r="I860" s="691"/>
      <c r="J860" s="691"/>
      <c r="K860" s="691"/>
      <c r="L860" s="414" t="s">
        <v>18</v>
      </c>
      <c r="M860" s="668" t="s">
        <v>90</v>
      </c>
      <c r="N860" s="668"/>
      <c r="O860" s="668"/>
      <c r="P860" s="668"/>
      <c r="Q860" s="668"/>
      <c r="R860" s="668"/>
      <c r="S860" s="668"/>
      <c r="T860" s="667"/>
      <c r="U860" s="667"/>
      <c r="X860" s="12"/>
      <c r="Y860" s="152"/>
      <c r="Z860" s="152"/>
      <c r="AA860" s="152"/>
      <c r="AB860" s="152"/>
      <c r="AC860" s="152"/>
      <c r="AD860" s="152"/>
      <c r="AE860" s="152"/>
    </row>
    <row r="862" spans="1:31" ht="30" customHeight="1">
      <c r="A862" s="671" t="str">
        <f>$A$1</f>
        <v>●●チームバレーボール体力指数　レーダーチャート</v>
      </c>
      <c r="B862" s="671"/>
      <c r="C862" s="671"/>
      <c r="D862" s="671"/>
      <c r="E862" s="671"/>
      <c r="F862" s="671"/>
      <c r="G862" s="671"/>
      <c r="H862" s="671"/>
      <c r="I862" s="671"/>
      <c r="J862" s="671"/>
      <c r="K862" s="671"/>
      <c r="L862" s="671"/>
      <c r="M862" s="671"/>
      <c r="N862" s="671"/>
      <c r="O862" s="671"/>
      <c r="P862" s="671"/>
      <c r="Q862" s="671"/>
      <c r="R862" s="671"/>
      <c r="S862" s="671"/>
      <c r="T862" s="671"/>
      <c r="U862" s="671"/>
      <c r="X862" s="25"/>
      <c r="Y862" s="25"/>
      <c r="Z862" s="25"/>
      <c r="AA862" s="25"/>
      <c r="AB862" s="25"/>
      <c r="AC862" s="25"/>
      <c r="AD862" s="25"/>
      <c r="AE862" s="25"/>
    </row>
    <row r="863" spans="1:31" ht="22.5" customHeight="1">
      <c r="A863" s="369" t="s">
        <v>10</v>
      </c>
      <c r="B863" s="672" t="str">
        <f>IF(表示変換!B27="","",表示変換!B27)</f>
        <v/>
      </c>
      <c r="C863" s="672"/>
      <c r="D863" s="9"/>
      <c r="E863" s="369" t="s">
        <v>11</v>
      </c>
      <c r="F863" s="673" t="str">
        <f>IF(表示変換!I27="","",表示変換!I27)</f>
        <v/>
      </c>
      <c r="G863" s="673"/>
      <c r="H863" s="370" t="s">
        <v>12</v>
      </c>
      <c r="I863" s="14"/>
      <c r="J863" s="370" t="s">
        <v>13</v>
      </c>
      <c r="K863" s="673" t="str">
        <f>IF(表示変換!J27="","",表示変換!J27)</f>
        <v/>
      </c>
      <c r="L863" s="673"/>
      <c r="M863" s="369" t="s">
        <v>14</v>
      </c>
      <c r="N863" s="6"/>
      <c r="O863" s="672" t="s">
        <v>15</v>
      </c>
      <c r="P863" s="672"/>
      <c r="Q863" s="672" t="str">
        <f>IF(表示変換!H27="","",表示変換!H27)</f>
        <v/>
      </c>
      <c r="R863" s="672"/>
      <c r="S863" s="674" t="str">
        <f>IF(入力!$C$4="","",入力!$C$4)</f>
        <v>2016.01.01</v>
      </c>
      <c r="T863" s="674"/>
      <c r="U863" s="9" t="s">
        <v>84</v>
      </c>
      <c r="X863" s="25"/>
      <c r="Y863" s="25"/>
      <c r="Z863" s="25"/>
      <c r="AA863" s="25"/>
      <c r="AB863" s="25"/>
      <c r="AC863" s="25"/>
      <c r="AD863" s="25"/>
      <c r="AE863" s="25"/>
    </row>
    <row r="864" spans="1:31" ht="12" customHeight="1">
      <c r="A864" s="6"/>
      <c r="B864" s="6"/>
      <c r="C864" s="6"/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X864" s="25"/>
      <c r="Y864" s="25"/>
      <c r="Z864" s="25"/>
      <c r="AA864" s="25"/>
      <c r="AB864" s="25"/>
      <c r="AC864" s="25"/>
      <c r="AD864" s="25"/>
      <c r="AE864" s="25"/>
    </row>
    <row r="865" spans="1:31" ht="22.5" customHeight="1">
      <c r="A865" s="685" t="s">
        <v>5</v>
      </c>
      <c r="B865" s="688" t="s">
        <v>6</v>
      </c>
      <c r="C865" s="692" t="s">
        <v>0</v>
      </c>
      <c r="D865" s="683" t="s">
        <v>31</v>
      </c>
      <c r="E865" s="684"/>
      <c r="F865" s="683" t="s">
        <v>43</v>
      </c>
      <c r="G865" s="684"/>
      <c r="H865" s="683" t="s">
        <v>297</v>
      </c>
      <c r="I865" s="684"/>
      <c r="J865" s="683" t="s">
        <v>27</v>
      </c>
      <c r="K865" s="684"/>
      <c r="L865" s="681" t="s">
        <v>44</v>
      </c>
      <c r="M865" s="682"/>
      <c r="N865" s="681" t="s">
        <v>45</v>
      </c>
      <c r="O865" s="682"/>
      <c r="P865" s="681" t="s">
        <v>28</v>
      </c>
      <c r="Q865" s="682"/>
      <c r="R865" s="683" t="s">
        <v>32</v>
      </c>
      <c r="S865" s="684"/>
      <c r="T865" s="156" t="s">
        <v>1</v>
      </c>
      <c r="U865" s="157" t="s">
        <v>2</v>
      </c>
      <c r="X865" s="25"/>
      <c r="Y865" s="25"/>
      <c r="Z865" s="25"/>
      <c r="AA865" s="25"/>
      <c r="AB865" s="25"/>
      <c r="AC865" s="25"/>
      <c r="AD865" s="25"/>
      <c r="AE865" s="25"/>
    </row>
    <row r="866" spans="1:31">
      <c r="A866" s="686"/>
      <c r="B866" s="689"/>
      <c r="C866" s="693"/>
      <c r="D866" s="1" t="s">
        <v>3</v>
      </c>
      <c r="E866" s="3" t="s">
        <v>4</v>
      </c>
      <c r="F866" s="1" t="s">
        <v>3</v>
      </c>
      <c r="G866" s="3" t="s">
        <v>4</v>
      </c>
      <c r="H866" s="1" t="s">
        <v>3</v>
      </c>
      <c r="I866" s="3" t="s">
        <v>4</v>
      </c>
      <c r="J866" s="1" t="s">
        <v>3</v>
      </c>
      <c r="K866" s="3" t="s">
        <v>4</v>
      </c>
      <c r="L866" s="1" t="s">
        <v>3</v>
      </c>
      <c r="M866" s="3" t="s">
        <v>4</v>
      </c>
      <c r="N866" s="1" t="s">
        <v>3</v>
      </c>
      <c r="O866" s="3" t="s">
        <v>4</v>
      </c>
      <c r="P866" s="1" t="s">
        <v>3</v>
      </c>
      <c r="Q866" s="3" t="s">
        <v>4</v>
      </c>
      <c r="R866" s="1" t="s">
        <v>3</v>
      </c>
      <c r="S866" s="3" t="s">
        <v>4</v>
      </c>
      <c r="T866" s="7"/>
      <c r="U866" s="8"/>
      <c r="X866" s="25"/>
      <c r="Y866" s="25"/>
      <c r="Z866" s="25"/>
      <c r="AA866" s="25"/>
      <c r="AB866" s="25"/>
      <c r="AC866" s="25"/>
      <c r="AD866" s="25"/>
      <c r="AE866" s="25"/>
    </row>
    <row r="867" spans="1:31">
      <c r="A867" s="687"/>
      <c r="B867" s="690"/>
      <c r="C867" s="694"/>
      <c r="D867" s="2" t="str">
        <f>IF(表示変換!$N$5="","",表示変換!$N$5)</f>
        <v>sec</v>
      </c>
      <c r="E867" s="4" t="s">
        <v>7</v>
      </c>
      <c r="F867" s="2" t="str">
        <f>IF(表示変換!$O$5="","",表示変換!$O$5)</f>
        <v>sec</v>
      </c>
      <c r="G867" s="4" t="s">
        <v>7</v>
      </c>
      <c r="H867" s="2" t="str">
        <f>IF(表示変換!$P$5="","",表示変換!$P$5)</f>
        <v>m</v>
      </c>
      <c r="I867" s="4" t="s">
        <v>7</v>
      </c>
      <c r="J867" s="2" t="str">
        <f>IF(表示変換!$Q$5="","",表示変換!$Q$5)</f>
        <v>cm</v>
      </c>
      <c r="K867" s="4" t="s">
        <v>7</v>
      </c>
      <c r="L867" s="2" t="str">
        <f>IF(表示変換!$R$5="","",表示変換!$R$5)</f>
        <v>cm</v>
      </c>
      <c r="M867" s="4" t="s">
        <v>7</v>
      </c>
      <c r="N867" s="2" t="str">
        <f>IF(表示変換!$S$5="","",表示変換!$S$5)</f>
        <v>m</v>
      </c>
      <c r="O867" s="4" t="s">
        <v>7</v>
      </c>
      <c r="P867" s="2" t="str">
        <f>IF(表示変換!$T$5="","",表示変換!$T$5)</f>
        <v>回</v>
      </c>
      <c r="Q867" s="4" t="s">
        <v>7</v>
      </c>
      <c r="R867" s="2" t="str">
        <f>IF(表示変換!$U$5="","",表示変換!$U$5)</f>
        <v>m</v>
      </c>
      <c r="S867" s="4" t="s">
        <v>7</v>
      </c>
      <c r="T867" s="2" t="s">
        <v>8</v>
      </c>
      <c r="U867" s="5" t="s">
        <v>9</v>
      </c>
      <c r="X867" s="26" t="s">
        <v>16</v>
      </c>
      <c r="Y867" s="26" t="s">
        <v>17</v>
      </c>
      <c r="Z867" s="26" t="s">
        <v>276</v>
      </c>
      <c r="AA867" s="26" t="s">
        <v>24</v>
      </c>
      <c r="AB867" s="26" t="s">
        <v>59</v>
      </c>
      <c r="AC867" s="26" t="s">
        <v>51</v>
      </c>
      <c r="AD867" s="26" t="s">
        <v>62</v>
      </c>
      <c r="AE867" s="11" t="s">
        <v>61</v>
      </c>
    </row>
    <row r="868" spans="1:31">
      <c r="A868" s="17" t="str">
        <f>IF(入力!$C$4="","",入力!$C$4)</f>
        <v>2016.01.01</v>
      </c>
      <c r="B868" s="20">
        <f>IF(表示変換!A27="","",表示変換!A27)</f>
        <v>22</v>
      </c>
      <c r="C868" s="18" t="str">
        <f>IF(表示変換!B27="","",表示変換!B27)</f>
        <v/>
      </c>
      <c r="D868" s="21" t="str">
        <f>IF(特定項目一覧_60!G27="","",特定項目一覧_60!G27)</f>
        <v/>
      </c>
      <c r="E868" s="27" t="str">
        <f>IF(特定項目一覧_60!H27="","",特定項目一覧_60!H27)</f>
        <v/>
      </c>
      <c r="F868" s="21" t="str">
        <f>IF(特定項目一覧_60!I27="","",特定項目一覧_60!I27)</f>
        <v/>
      </c>
      <c r="G868" s="22" t="str">
        <f>IF(特定項目一覧_60!J27="","",特定項目一覧_60!J27)</f>
        <v/>
      </c>
      <c r="H868" s="29" t="str">
        <f>IF(特定項目一覧_60!K27="","",特定項目一覧_60!K27)</f>
        <v/>
      </c>
      <c r="I868" s="27" t="str">
        <f>IF(特定項目一覧_60!L27="","",特定項目一覧_60!L27)</f>
        <v/>
      </c>
      <c r="J868" s="20" t="str">
        <f>IF(特定項目一覧_60!M27="","",特定項目一覧_60!M27)</f>
        <v/>
      </c>
      <c r="K868" s="22" t="str">
        <f>IF(特定項目一覧_60!N27="","",特定項目一覧_60!N27)</f>
        <v/>
      </c>
      <c r="L868" s="28" t="str">
        <f>IF(特定項目一覧_60!O27="","",特定項目一覧_60!O27)</f>
        <v/>
      </c>
      <c r="M868" s="27" t="str">
        <f>IF(特定項目一覧_60!P27="","",特定項目一覧_60!P27)</f>
        <v/>
      </c>
      <c r="N868" s="21" t="str">
        <f>IF(特定項目一覧_60!Q27="","",特定項目一覧_60!Q27)</f>
        <v/>
      </c>
      <c r="O868" s="22" t="str">
        <f>IF(特定項目一覧_60!R27="","",特定項目一覧_60!R27)</f>
        <v/>
      </c>
      <c r="P868" s="28" t="str">
        <f>IF(特定項目一覧_60!S27="","",特定項目一覧_60!S27)</f>
        <v/>
      </c>
      <c r="Q868" s="27" t="str">
        <f>IF(特定項目一覧_60!T27="","",特定項目一覧_60!T27)</f>
        <v/>
      </c>
      <c r="R868" s="20" t="str">
        <f>IF(特定項目一覧_60!U27="","",特定項目一覧_60!U27)</f>
        <v/>
      </c>
      <c r="S868" s="22" t="str">
        <f>IF(特定項目一覧_60!V27="","",特定項目一覧_60!V27)</f>
        <v/>
      </c>
      <c r="T868" s="28" t="str">
        <f>IF(特定項目一覧_60!W27="","",特定項目一覧_60!W27)</f>
        <v/>
      </c>
      <c r="U868" s="22" t="str">
        <f>IF(特定項目一覧_60!X27="","",特定項目一覧_60!X27)</f>
        <v/>
      </c>
      <c r="W868" s="19" t="str">
        <f>IF(入力!$C$4="","",入力!$C$4)</f>
        <v>2016.01.01</v>
      </c>
      <c r="X868" s="30" t="str">
        <f>E868</f>
        <v/>
      </c>
      <c r="Y868" s="30" t="str">
        <f>G868</f>
        <v/>
      </c>
      <c r="Z868" s="30" t="str">
        <f>I868</f>
        <v/>
      </c>
      <c r="AA868" s="30" t="str">
        <f>K868</f>
        <v/>
      </c>
      <c r="AB868" s="30" t="str">
        <f>M868</f>
        <v/>
      </c>
      <c r="AC868" s="30" t="str">
        <f>O868</f>
        <v/>
      </c>
      <c r="AD868" s="30" t="str">
        <f>Q868</f>
        <v/>
      </c>
      <c r="AE868" s="30" t="str">
        <f>S868</f>
        <v/>
      </c>
    </row>
    <row r="869" spans="1:31">
      <c r="A869" s="66"/>
      <c r="B869" s="67"/>
      <c r="C869" s="68"/>
      <c r="D869" s="69"/>
      <c r="E869" s="70"/>
      <c r="F869" s="71"/>
      <c r="G869" s="72"/>
      <c r="H869" s="73"/>
      <c r="I869" s="70"/>
      <c r="J869" s="71"/>
      <c r="K869" s="72"/>
      <c r="L869" s="69"/>
      <c r="M869" s="70"/>
      <c r="N869" s="71"/>
      <c r="O869" s="72"/>
      <c r="P869" s="69"/>
      <c r="Q869" s="70"/>
      <c r="R869" s="67"/>
      <c r="S869" s="72"/>
      <c r="T869" s="73"/>
      <c r="U869" s="72"/>
      <c r="W869" s="19"/>
      <c r="X869" s="23"/>
      <c r="Y869" s="23"/>
      <c r="Z869" s="23"/>
      <c r="AA869" s="23"/>
      <c r="AB869" s="23"/>
      <c r="AC869" s="23"/>
      <c r="AD869" s="23"/>
      <c r="AE869" s="23"/>
    </row>
    <row r="870" spans="1:31">
      <c r="A870" s="74"/>
      <c r="B870" s="67"/>
      <c r="C870" s="72"/>
      <c r="D870" s="71"/>
      <c r="E870" s="72"/>
      <c r="F870" s="71"/>
      <c r="G870" s="72"/>
      <c r="H870" s="67"/>
      <c r="I870" s="72"/>
      <c r="J870" s="71"/>
      <c r="K870" s="72"/>
      <c r="L870" s="71"/>
      <c r="M870" s="72"/>
      <c r="N870" s="71"/>
      <c r="O870" s="72"/>
      <c r="P870" s="71"/>
      <c r="Q870" s="72"/>
      <c r="R870" s="67"/>
      <c r="S870" s="72"/>
      <c r="T870" s="67"/>
      <c r="U870" s="72"/>
      <c r="W870" s="19"/>
      <c r="X870" s="23"/>
      <c r="Y870" s="23"/>
      <c r="Z870" s="23"/>
      <c r="AA870" s="23"/>
      <c r="AB870" s="23"/>
      <c r="AC870" s="23"/>
      <c r="AD870" s="23"/>
      <c r="AE870" s="23"/>
    </row>
    <row r="871" spans="1:31">
      <c r="A871" s="74"/>
      <c r="B871" s="75"/>
      <c r="C871" s="76"/>
      <c r="D871" s="71"/>
      <c r="E871" s="70"/>
      <c r="F871" s="71"/>
      <c r="G871" s="72"/>
      <c r="H871" s="73"/>
      <c r="I871" s="70"/>
      <c r="J871" s="71"/>
      <c r="K871" s="72"/>
      <c r="L871" s="69"/>
      <c r="M871" s="70"/>
      <c r="N871" s="71"/>
      <c r="O871" s="72"/>
      <c r="P871" s="69"/>
      <c r="Q871" s="70"/>
      <c r="R871" s="67"/>
      <c r="S871" s="72"/>
      <c r="T871" s="73"/>
      <c r="U871" s="72"/>
      <c r="X871" s="25"/>
      <c r="Y871" s="25"/>
      <c r="Z871" s="25"/>
      <c r="AA871" s="25"/>
      <c r="AB871" s="25"/>
      <c r="AC871" s="25"/>
      <c r="AD871" s="25"/>
      <c r="AE871" s="25"/>
    </row>
    <row r="872" spans="1:31">
      <c r="A872" s="66"/>
      <c r="B872" s="67"/>
      <c r="C872" s="68"/>
      <c r="D872" s="69"/>
      <c r="E872" s="70"/>
      <c r="F872" s="71"/>
      <c r="G872" s="72"/>
      <c r="H872" s="73"/>
      <c r="I872" s="70"/>
      <c r="J872" s="71"/>
      <c r="K872" s="72"/>
      <c r="L872" s="69"/>
      <c r="M872" s="70"/>
      <c r="N872" s="71"/>
      <c r="O872" s="72"/>
      <c r="P872" s="69"/>
      <c r="Q872" s="70"/>
      <c r="R872" s="67"/>
      <c r="S872" s="72"/>
      <c r="T872" s="73"/>
      <c r="U872" s="72"/>
      <c r="X872" s="25"/>
      <c r="Y872" s="25"/>
      <c r="Z872" s="25"/>
      <c r="AA872" s="25"/>
      <c r="AB872" s="25"/>
      <c r="AC872" s="25"/>
      <c r="AD872" s="25"/>
      <c r="AE872" s="25"/>
    </row>
    <row r="873" spans="1:31">
      <c r="A873" s="74"/>
      <c r="B873" s="67"/>
      <c r="C873" s="72"/>
      <c r="D873" s="71"/>
      <c r="E873" s="72"/>
      <c r="F873" s="71"/>
      <c r="G873" s="72"/>
      <c r="H873" s="67"/>
      <c r="I873" s="72"/>
      <c r="J873" s="71"/>
      <c r="K873" s="72"/>
      <c r="L873" s="71"/>
      <c r="M873" s="72"/>
      <c r="N873" s="71"/>
      <c r="O873" s="72"/>
      <c r="P873" s="71"/>
      <c r="Q873" s="72"/>
      <c r="R873" s="67"/>
      <c r="S873" s="72"/>
      <c r="T873" s="67"/>
      <c r="U873" s="72"/>
      <c r="X873" s="25"/>
      <c r="Y873" s="25"/>
      <c r="Z873" s="25"/>
      <c r="AA873" s="25"/>
      <c r="AB873" s="25"/>
      <c r="AC873" s="25"/>
      <c r="AD873" s="25"/>
      <c r="AE873" s="25"/>
    </row>
    <row r="874" spans="1:31">
      <c r="A874" s="66"/>
      <c r="B874" s="67"/>
      <c r="C874" s="68"/>
      <c r="D874" s="69"/>
      <c r="E874" s="70"/>
      <c r="F874" s="71"/>
      <c r="G874" s="72"/>
      <c r="H874" s="73"/>
      <c r="I874" s="70"/>
      <c r="J874" s="71"/>
      <c r="K874" s="72"/>
      <c r="L874" s="69"/>
      <c r="M874" s="70"/>
      <c r="N874" s="71"/>
      <c r="O874" s="72"/>
      <c r="P874" s="69"/>
      <c r="Q874" s="70"/>
      <c r="R874" s="67"/>
      <c r="S874" s="72"/>
      <c r="T874" s="73"/>
      <c r="U874" s="72"/>
      <c r="X874" s="25"/>
      <c r="Y874" s="25"/>
      <c r="Z874" s="25"/>
      <c r="AA874" s="25"/>
      <c r="AB874" s="25"/>
      <c r="AC874" s="25"/>
      <c r="AD874" s="25"/>
      <c r="AE874" s="25"/>
    </row>
    <row r="875" spans="1:31">
      <c r="A875" s="66"/>
      <c r="B875" s="67"/>
      <c r="C875" s="68"/>
      <c r="D875" s="69"/>
      <c r="E875" s="70"/>
      <c r="F875" s="71"/>
      <c r="G875" s="72"/>
      <c r="H875" s="73"/>
      <c r="I875" s="70"/>
      <c r="J875" s="71"/>
      <c r="K875" s="72"/>
      <c r="L875" s="69"/>
      <c r="M875" s="70"/>
      <c r="N875" s="71"/>
      <c r="O875" s="72"/>
      <c r="P875" s="69"/>
      <c r="Q875" s="70"/>
      <c r="R875" s="67"/>
      <c r="S875" s="72"/>
      <c r="T875" s="73"/>
      <c r="U875" s="72"/>
      <c r="X875" s="25"/>
      <c r="Y875" s="25"/>
      <c r="Z875" s="25"/>
      <c r="AA875" s="25"/>
      <c r="AB875" s="25"/>
      <c r="AC875" s="25"/>
      <c r="AD875" s="25"/>
      <c r="AE875" s="25"/>
    </row>
    <row r="876" spans="1:31">
      <c r="A876" s="66"/>
      <c r="B876" s="67"/>
      <c r="C876" s="68"/>
      <c r="D876" s="69"/>
      <c r="E876" s="70"/>
      <c r="F876" s="71"/>
      <c r="G876" s="72"/>
      <c r="H876" s="73"/>
      <c r="I876" s="70"/>
      <c r="J876" s="71"/>
      <c r="K876" s="72"/>
      <c r="L876" s="69"/>
      <c r="M876" s="70"/>
      <c r="N876" s="71"/>
      <c r="O876" s="72"/>
      <c r="P876" s="69"/>
      <c r="Q876" s="70"/>
      <c r="R876" s="67"/>
      <c r="S876" s="72"/>
      <c r="T876" s="73"/>
      <c r="U876" s="72"/>
      <c r="X876" s="25"/>
      <c r="Y876" s="25"/>
      <c r="Z876" s="25"/>
      <c r="AA876" s="25"/>
      <c r="AB876" s="25"/>
      <c r="AC876" s="25"/>
      <c r="AD876" s="25"/>
      <c r="AE876" s="25"/>
    </row>
    <row r="877" spans="1:31">
      <c r="A877" s="66"/>
      <c r="B877" s="67"/>
      <c r="C877" s="68"/>
      <c r="D877" s="69"/>
      <c r="E877" s="70"/>
      <c r="F877" s="71"/>
      <c r="G877" s="72"/>
      <c r="H877" s="73"/>
      <c r="I877" s="70"/>
      <c r="J877" s="71"/>
      <c r="K877" s="72"/>
      <c r="L877" s="69"/>
      <c r="M877" s="70"/>
      <c r="N877" s="71"/>
      <c r="O877" s="72"/>
      <c r="P877" s="69"/>
      <c r="Q877" s="70"/>
      <c r="R877" s="67"/>
      <c r="S877" s="72"/>
      <c r="T877" s="73"/>
      <c r="U877" s="72"/>
      <c r="X877" s="25"/>
      <c r="Y877" s="25"/>
      <c r="Z877" s="25"/>
      <c r="AA877" s="25"/>
      <c r="AB877" s="25"/>
      <c r="AC877" s="25"/>
      <c r="AD877" s="25"/>
      <c r="AE877" s="25"/>
    </row>
    <row r="878" spans="1:31">
      <c r="A878" s="6"/>
      <c r="B878" s="6"/>
      <c r="C878" s="6"/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X878" s="25"/>
      <c r="Y878" s="25"/>
      <c r="Z878" s="25"/>
      <c r="AA878" s="25"/>
      <c r="AB878" s="25"/>
      <c r="AC878" s="25"/>
      <c r="AD878" s="25"/>
      <c r="AE878" s="25"/>
    </row>
    <row r="879" spans="1:31">
      <c r="A879" s="6"/>
      <c r="B879" s="6"/>
      <c r="C879" s="6"/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X879" s="25"/>
      <c r="Y879" s="25"/>
      <c r="Z879" s="25"/>
      <c r="AA879" s="25"/>
      <c r="AB879" s="25"/>
      <c r="AC879" s="25"/>
      <c r="AD879" s="25"/>
      <c r="AE879" s="25"/>
    </row>
    <row r="880" spans="1:31">
      <c r="A880" s="6"/>
      <c r="B880" s="6"/>
      <c r="C880" s="6"/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X880" s="25"/>
      <c r="Y880" s="25"/>
      <c r="Z880" s="25"/>
      <c r="AA880" s="25"/>
      <c r="AB880" s="25"/>
      <c r="AC880" s="25"/>
      <c r="AD880" s="25"/>
      <c r="AE880" s="25"/>
    </row>
    <row r="881" spans="1:31">
      <c r="A881" s="6"/>
      <c r="B881" s="6"/>
      <c r="C881" s="6"/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X881" s="12" t="s">
        <v>21</v>
      </c>
      <c r="Y881" s="12" t="s">
        <v>78</v>
      </c>
      <c r="Z881" s="12" t="s">
        <v>22</v>
      </c>
      <c r="AA881" s="25"/>
      <c r="AB881" s="25"/>
      <c r="AC881" s="25"/>
      <c r="AD881" s="25"/>
      <c r="AE881" s="25"/>
    </row>
    <row r="882" spans="1:31">
      <c r="A882" s="6"/>
      <c r="B882" s="6"/>
      <c r="C882" s="6"/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W882" s="19" t="str">
        <f>IF(入力!$C$4="","",入力!$C$4)</f>
        <v>2016.01.01</v>
      </c>
      <c r="X882" s="24" t="str">
        <f>IF(特定項目一覧_60!AL27="","",特定項目一覧_60!AL27)</f>
        <v/>
      </c>
      <c r="Y882" s="31" t="str">
        <f>IF(特定項目一覧_60!AK27="","",特定項目一覧_60!AK27)</f>
        <v/>
      </c>
      <c r="Z882" s="32" t="str">
        <f>IF(特定項目一覧_60!AM27="","",特定項目一覧_60!AM27)</f>
        <v/>
      </c>
      <c r="AA882" s="25"/>
      <c r="AB882" s="25"/>
      <c r="AC882" s="25"/>
      <c r="AD882" s="25"/>
      <c r="AE882" s="25"/>
    </row>
    <row r="883" spans="1:31">
      <c r="A883" s="6"/>
      <c r="B883" s="6"/>
      <c r="C883" s="6"/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W883" s="19"/>
      <c r="X883" s="24"/>
      <c r="Y883" s="24"/>
      <c r="Z883" s="24"/>
      <c r="AA883" s="25"/>
      <c r="AB883" s="25"/>
      <c r="AC883" s="25"/>
      <c r="AD883" s="25"/>
      <c r="AE883" s="25"/>
    </row>
    <row r="884" spans="1:31">
      <c r="A884" s="6"/>
      <c r="B884" s="6"/>
      <c r="C884" s="6"/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W884" s="19"/>
      <c r="X884" s="34"/>
      <c r="Y884" s="34"/>
      <c r="Z884" s="35"/>
      <c r="AA884" s="25"/>
      <c r="AB884" s="25"/>
      <c r="AC884" s="25"/>
      <c r="AD884" s="25"/>
      <c r="AE884" s="25"/>
    </row>
    <row r="885" spans="1:31">
      <c r="A885" s="6"/>
      <c r="B885" s="6"/>
      <c r="C885" s="6"/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X885" s="25"/>
      <c r="Y885" s="25"/>
      <c r="Z885" s="25"/>
      <c r="AA885" s="25"/>
      <c r="AB885" s="25"/>
      <c r="AC885" s="25"/>
      <c r="AD885" s="25"/>
      <c r="AE885" s="25"/>
    </row>
    <row r="886" spans="1:31">
      <c r="A886" s="6"/>
      <c r="B886" s="6"/>
      <c r="C886" s="6"/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X886" s="25"/>
      <c r="Y886" s="25"/>
      <c r="Z886" s="25"/>
      <c r="AA886" s="25"/>
      <c r="AB886" s="25"/>
      <c r="AC886" s="25"/>
      <c r="AD886" s="25"/>
      <c r="AE886" s="25"/>
    </row>
    <row r="887" spans="1:31">
      <c r="A887" s="6"/>
      <c r="B887" s="6"/>
      <c r="C887" s="6"/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X887" s="25"/>
      <c r="Y887" s="25"/>
      <c r="Z887" s="25"/>
      <c r="AA887" s="25"/>
      <c r="AB887" s="25"/>
      <c r="AC887" s="25"/>
      <c r="AD887" s="25"/>
      <c r="AE887" s="25"/>
    </row>
    <row r="888" spans="1:31">
      <c r="A888" s="6"/>
      <c r="B888" s="6"/>
      <c r="C888" s="6"/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X888" s="25"/>
      <c r="Y888" s="25"/>
      <c r="Z888" s="25"/>
      <c r="AA888" s="25"/>
      <c r="AB888" s="25"/>
      <c r="AC888" s="25"/>
      <c r="AD888" s="25"/>
      <c r="AE888" s="25"/>
    </row>
    <row r="889" spans="1:31">
      <c r="A889" s="6"/>
      <c r="B889" s="6"/>
      <c r="C889" s="6"/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X889" s="25"/>
      <c r="Y889" s="25"/>
      <c r="Z889" s="25"/>
      <c r="AA889" s="25"/>
      <c r="AB889" s="25"/>
      <c r="AC889" s="25"/>
      <c r="AD889" s="25"/>
      <c r="AE889" s="25"/>
    </row>
    <row r="890" spans="1:31">
      <c r="A890" s="6"/>
      <c r="B890" s="6"/>
      <c r="C890" s="6"/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X890" s="25"/>
      <c r="Y890" s="25"/>
      <c r="Z890" s="25"/>
      <c r="AA890" s="25"/>
      <c r="AB890" s="25"/>
      <c r="AC890" s="25"/>
      <c r="AD890" s="25"/>
      <c r="AE890" s="25"/>
    </row>
    <row r="891" spans="1:31">
      <c r="A891" s="6"/>
      <c r="B891" s="6"/>
      <c r="C891" s="6"/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X891" s="25"/>
      <c r="Y891" s="25"/>
      <c r="Z891" s="25"/>
      <c r="AA891" s="25"/>
      <c r="AB891" s="25"/>
      <c r="AC891" s="25"/>
      <c r="AD891" s="25"/>
      <c r="AE891" s="25"/>
    </row>
    <row r="892" spans="1:31">
      <c r="A892" s="6"/>
      <c r="B892" s="6"/>
      <c r="C892" s="6"/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X892" s="25"/>
      <c r="Y892" s="25"/>
      <c r="Z892" s="25"/>
      <c r="AA892" s="25"/>
      <c r="AB892" s="25"/>
      <c r="AC892" s="25"/>
      <c r="AD892" s="25"/>
      <c r="AE892" s="25"/>
    </row>
    <row r="893" spans="1:31">
      <c r="A893" s="6"/>
      <c r="B893" s="6"/>
      <c r="C893" s="6"/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X893" s="25"/>
      <c r="Y893" s="25"/>
      <c r="Z893" s="25"/>
      <c r="AA893" s="25"/>
      <c r="AB893" s="25"/>
      <c r="AC893" s="25"/>
      <c r="AD893" s="25"/>
      <c r="AE893" s="25"/>
    </row>
    <row r="894" spans="1:31">
      <c r="A894" s="6"/>
      <c r="B894" s="6"/>
      <c r="C894" s="6"/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X894" s="25"/>
      <c r="Y894" s="25"/>
      <c r="Z894" s="25"/>
      <c r="AA894" s="25"/>
      <c r="AB894" s="25"/>
      <c r="AC894" s="25"/>
      <c r="AD894" s="25"/>
      <c r="AE894" s="25"/>
    </row>
    <row r="895" spans="1:31">
      <c r="A895" s="6"/>
      <c r="B895" s="6"/>
      <c r="C895" s="6"/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X895" s="459" t="s">
        <v>270</v>
      </c>
      <c r="Y895" s="25"/>
      <c r="Z895" s="25"/>
      <c r="AA895" s="25"/>
      <c r="AB895" s="25"/>
      <c r="AC895" s="25"/>
      <c r="AD895" s="25"/>
      <c r="AE895" s="25"/>
    </row>
    <row r="896" spans="1:31">
      <c r="X896" s="458" t="str">
        <f>IF(全体項目一覧_60!AN115="","",全体項目一覧_60!AN115)</f>
        <v/>
      </c>
      <c r="Y896" s="25"/>
      <c r="Z896" s="25"/>
      <c r="AA896" s="25"/>
      <c r="AB896" s="25"/>
      <c r="AC896" s="25"/>
      <c r="AD896" s="25"/>
      <c r="AE896" s="25"/>
    </row>
    <row r="897" spans="1:31">
      <c r="X897" s="25"/>
      <c r="Y897" s="25"/>
      <c r="Z897" s="25"/>
      <c r="AA897" s="25"/>
      <c r="AB897" s="25"/>
      <c r="AC897" s="25"/>
      <c r="AD897" s="25"/>
      <c r="AE897" s="25"/>
    </row>
    <row r="898" spans="1:31">
      <c r="X898" s="25"/>
      <c r="Y898" s="25"/>
      <c r="Z898" s="25"/>
      <c r="AA898" s="25"/>
      <c r="AB898" s="25"/>
      <c r="AC898" s="25"/>
      <c r="AD898" s="25"/>
      <c r="AE898" s="25"/>
    </row>
    <row r="899" spans="1:31">
      <c r="A899" s="675"/>
      <c r="B899" s="676"/>
      <c r="C899" s="676"/>
      <c r="D899" s="676"/>
      <c r="E899" s="676"/>
      <c r="F899" s="676"/>
      <c r="G899" s="676"/>
      <c r="H899" s="676"/>
      <c r="I899" s="676"/>
      <c r="J899" s="676"/>
      <c r="K899" s="677"/>
      <c r="L899" s="12" t="s">
        <v>18</v>
      </c>
      <c r="M899" s="669" t="s">
        <v>29</v>
      </c>
      <c r="N899" s="669"/>
      <c r="O899" s="669"/>
      <c r="P899" s="669"/>
      <c r="Q899" s="669"/>
      <c r="R899" s="669"/>
      <c r="S899" s="669"/>
      <c r="T899" s="670" t="s">
        <v>269</v>
      </c>
      <c r="U899" s="670"/>
      <c r="X899" s="12"/>
      <c r="Y899" s="150"/>
      <c r="Z899" s="150"/>
      <c r="AA899" s="150"/>
      <c r="AB899" s="150"/>
      <c r="AC899" s="150"/>
      <c r="AD899" s="150"/>
      <c r="AE899" s="150"/>
    </row>
    <row r="900" spans="1:31">
      <c r="A900" s="678"/>
      <c r="B900" s="679"/>
      <c r="C900" s="679"/>
      <c r="D900" s="679"/>
      <c r="E900" s="679"/>
      <c r="F900" s="679"/>
      <c r="G900" s="679"/>
      <c r="H900" s="679"/>
      <c r="I900" s="679"/>
      <c r="J900" s="679"/>
      <c r="K900" s="680"/>
      <c r="L900" s="12" t="s">
        <v>18</v>
      </c>
      <c r="M900" s="665" t="s">
        <v>30</v>
      </c>
      <c r="N900" s="665"/>
      <c r="O900" s="665"/>
      <c r="P900" s="665"/>
      <c r="Q900" s="665"/>
      <c r="R900" s="665"/>
      <c r="S900" s="665"/>
      <c r="T900" s="666" t="str">
        <f>X896</f>
        <v/>
      </c>
      <c r="U900" s="667"/>
      <c r="X900" s="12"/>
      <c r="Y900" s="151"/>
      <c r="Z900" s="151"/>
      <c r="AA900" s="151"/>
      <c r="AB900" s="151"/>
      <c r="AC900" s="151"/>
      <c r="AD900" s="151"/>
      <c r="AE900" s="151"/>
    </row>
    <row r="901" spans="1:31" ht="14.25">
      <c r="A901" s="691" t="str">
        <f>$A$40</f>
        <v>フォーマット作成者　：　Komuro Consulting Group　小室匡史</v>
      </c>
      <c r="B901" s="691"/>
      <c r="C901" s="691"/>
      <c r="D901" s="691"/>
      <c r="E901" s="691"/>
      <c r="F901" s="691"/>
      <c r="G901" s="691"/>
      <c r="H901" s="691"/>
      <c r="I901" s="691"/>
      <c r="J901" s="691"/>
      <c r="K901" s="691"/>
      <c r="L901" s="414" t="s">
        <v>18</v>
      </c>
      <c r="M901" s="668" t="s">
        <v>90</v>
      </c>
      <c r="N901" s="668"/>
      <c r="O901" s="668"/>
      <c r="P901" s="668"/>
      <c r="Q901" s="668"/>
      <c r="R901" s="668"/>
      <c r="S901" s="668"/>
      <c r="T901" s="667"/>
      <c r="U901" s="667"/>
      <c r="X901" s="12"/>
      <c r="Y901" s="152"/>
      <c r="Z901" s="152"/>
      <c r="AA901" s="152"/>
      <c r="AB901" s="152"/>
      <c r="AC901" s="152"/>
      <c r="AD901" s="152"/>
      <c r="AE901" s="152"/>
    </row>
    <row r="903" spans="1:31" ht="30" customHeight="1">
      <c r="A903" s="671" t="str">
        <f>$A$1</f>
        <v>●●チームバレーボール体力指数　レーダーチャート</v>
      </c>
      <c r="B903" s="671"/>
      <c r="C903" s="671"/>
      <c r="D903" s="671"/>
      <c r="E903" s="671"/>
      <c r="F903" s="671"/>
      <c r="G903" s="671"/>
      <c r="H903" s="671"/>
      <c r="I903" s="671"/>
      <c r="J903" s="671"/>
      <c r="K903" s="671"/>
      <c r="L903" s="671"/>
      <c r="M903" s="671"/>
      <c r="N903" s="671"/>
      <c r="O903" s="671"/>
      <c r="P903" s="671"/>
      <c r="Q903" s="671"/>
      <c r="R903" s="671"/>
      <c r="S903" s="671"/>
      <c r="T903" s="671"/>
      <c r="U903" s="671"/>
      <c r="X903" s="25"/>
      <c r="Y903" s="25"/>
      <c r="Z903" s="25"/>
      <c r="AA903" s="25"/>
      <c r="AB903" s="25"/>
      <c r="AC903" s="25"/>
      <c r="AD903" s="25"/>
      <c r="AE903" s="25"/>
    </row>
    <row r="904" spans="1:31" ht="22.5" customHeight="1">
      <c r="A904" s="369" t="s">
        <v>10</v>
      </c>
      <c r="B904" s="672" t="str">
        <f>IF(表示変換!B28="","",表示変換!B28)</f>
        <v/>
      </c>
      <c r="C904" s="672"/>
      <c r="D904" s="9"/>
      <c r="E904" s="369" t="s">
        <v>11</v>
      </c>
      <c r="F904" s="673" t="str">
        <f>IF(表示変換!I28="","",表示変換!I28)</f>
        <v/>
      </c>
      <c r="G904" s="673"/>
      <c r="H904" s="370" t="s">
        <v>12</v>
      </c>
      <c r="I904" s="14"/>
      <c r="J904" s="370" t="s">
        <v>13</v>
      </c>
      <c r="K904" s="673" t="str">
        <f>IF(表示変換!J28="","",表示変換!J28)</f>
        <v/>
      </c>
      <c r="L904" s="673"/>
      <c r="M904" s="369" t="s">
        <v>14</v>
      </c>
      <c r="N904" s="6"/>
      <c r="O904" s="672" t="s">
        <v>15</v>
      </c>
      <c r="P904" s="672"/>
      <c r="Q904" s="672" t="str">
        <f>IF(表示変換!H28="","",表示変換!H28)</f>
        <v/>
      </c>
      <c r="R904" s="672"/>
      <c r="S904" s="674" t="str">
        <f>IF(入力!$C$4="","",入力!$C$4)</f>
        <v>2016.01.01</v>
      </c>
      <c r="T904" s="674"/>
      <c r="U904" s="9" t="s">
        <v>84</v>
      </c>
      <c r="X904" s="25"/>
      <c r="Y904" s="25"/>
      <c r="Z904" s="25"/>
      <c r="AA904" s="25"/>
      <c r="AB904" s="25"/>
      <c r="AC904" s="25"/>
      <c r="AD904" s="25"/>
      <c r="AE904" s="25"/>
    </row>
    <row r="905" spans="1:31" ht="12" customHeight="1">
      <c r="A905" s="6"/>
      <c r="B905" s="6"/>
      <c r="C905" s="6"/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X905" s="25"/>
      <c r="Y905" s="25"/>
      <c r="Z905" s="25"/>
      <c r="AA905" s="25"/>
      <c r="AB905" s="25"/>
      <c r="AC905" s="25"/>
      <c r="AD905" s="25"/>
      <c r="AE905" s="25"/>
    </row>
    <row r="906" spans="1:31" ht="22.5" customHeight="1">
      <c r="A906" s="685" t="s">
        <v>5</v>
      </c>
      <c r="B906" s="688" t="s">
        <v>6</v>
      </c>
      <c r="C906" s="692" t="s">
        <v>0</v>
      </c>
      <c r="D906" s="683" t="s">
        <v>31</v>
      </c>
      <c r="E906" s="684"/>
      <c r="F906" s="683" t="s">
        <v>43</v>
      </c>
      <c r="G906" s="684"/>
      <c r="H906" s="683" t="s">
        <v>297</v>
      </c>
      <c r="I906" s="684"/>
      <c r="J906" s="683" t="s">
        <v>27</v>
      </c>
      <c r="K906" s="684"/>
      <c r="L906" s="681" t="s">
        <v>44</v>
      </c>
      <c r="M906" s="682"/>
      <c r="N906" s="681" t="s">
        <v>45</v>
      </c>
      <c r="O906" s="682"/>
      <c r="P906" s="681" t="s">
        <v>28</v>
      </c>
      <c r="Q906" s="682"/>
      <c r="R906" s="683" t="s">
        <v>32</v>
      </c>
      <c r="S906" s="684"/>
      <c r="T906" s="156" t="s">
        <v>1</v>
      </c>
      <c r="U906" s="157" t="s">
        <v>2</v>
      </c>
      <c r="X906" s="25"/>
      <c r="Y906" s="25"/>
      <c r="Z906" s="25"/>
      <c r="AA906" s="25"/>
      <c r="AB906" s="25"/>
      <c r="AC906" s="25"/>
      <c r="AD906" s="25"/>
      <c r="AE906" s="25"/>
    </row>
    <row r="907" spans="1:31">
      <c r="A907" s="686"/>
      <c r="B907" s="689"/>
      <c r="C907" s="693"/>
      <c r="D907" s="1" t="s">
        <v>3</v>
      </c>
      <c r="E907" s="3" t="s">
        <v>4</v>
      </c>
      <c r="F907" s="1" t="s">
        <v>3</v>
      </c>
      <c r="G907" s="3" t="s">
        <v>4</v>
      </c>
      <c r="H907" s="1" t="s">
        <v>3</v>
      </c>
      <c r="I907" s="3" t="s">
        <v>4</v>
      </c>
      <c r="J907" s="1" t="s">
        <v>3</v>
      </c>
      <c r="K907" s="3" t="s">
        <v>4</v>
      </c>
      <c r="L907" s="1" t="s">
        <v>3</v>
      </c>
      <c r="M907" s="3" t="s">
        <v>4</v>
      </c>
      <c r="N907" s="1" t="s">
        <v>3</v>
      </c>
      <c r="O907" s="3" t="s">
        <v>4</v>
      </c>
      <c r="P907" s="1" t="s">
        <v>3</v>
      </c>
      <c r="Q907" s="3" t="s">
        <v>4</v>
      </c>
      <c r="R907" s="1" t="s">
        <v>3</v>
      </c>
      <c r="S907" s="3" t="s">
        <v>4</v>
      </c>
      <c r="T907" s="7"/>
      <c r="U907" s="8"/>
      <c r="X907" s="25"/>
      <c r="Y907" s="25"/>
      <c r="Z907" s="25"/>
      <c r="AA907" s="25"/>
      <c r="AB907" s="25"/>
      <c r="AC907" s="25"/>
      <c r="AD907" s="25"/>
      <c r="AE907" s="25"/>
    </row>
    <row r="908" spans="1:31">
      <c r="A908" s="687"/>
      <c r="B908" s="690"/>
      <c r="C908" s="694"/>
      <c r="D908" s="2" t="str">
        <f>IF(表示変換!$N$5="","",表示変換!$N$5)</f>
        <v>sec</v>
      </c>
      <c r="E908" s="4" t="s">
        <v>7</v>
      </c>
      <c r="F908" s="2" t="str">
        <f>IF(表示変換!$O$5="","",表示変換!$O$5)</f>
        <v>sec</v>
      </c>
      <c r="G908" s="4" t="s">
        <v>7</v>
      </c>
      <c r="H908" s="2" t="str">
        <f>IF(表示変換!$P$5="","",表示変換!$P$5)</f>
        <v>m</v>
      </c>
      <c r="I908" s="4" t="s">
        <v>7</v>
      </c>
      <c r="J908" s="2" t="str">
        <f>IF(表示変換!$Q$5="","",表示変換!$Q$5)</f>
        <v>cm</v>
      </c>
      <c r="K908" s="4" t="s">
        <v>7</v>
      </c>
      <c r="L908" s="2" t="str">
        <f>IF(表示変換!$R$5="","",表示変換!$R$5)</f>
        <v>cm</v>
      </c>
      <c r="M908" s="4" t="s">
        <v>7</v>
      </c>
      <c r="N908" s="2" t="str">
        <f>IF(表示変換!$S$5="","",表示変換!$S$5)</f>
        <v>m</v>
      </c>
      <c r="O908" s="4" t="s">
        <v>7</v>
      </c>
      <c r="P908" s="2" t="str">
        <f>IF(表示変換!$T$5="","",表示変換!$T$5)</f>
        <v>回</v>
      </c>
      <c r="Q908" s="4" t="s">
        <v>7</v>
      </c>
      <c r="R908" s="2" t="str">
        <f>IF(表示変換!$U$5="","",表示変換!$U$5)</f>
        <v>m</v>
      </c>
      <c r="S908" s="4" t="s">
        <v>7</v>
      </c>
      <c r="T908" s="2" t="s">
        <v>8</v>
      </c>
      <c r="U908" s="5" t="s">
        <v>9</v>
      </c>
      <c r="X908" s="26" t="s">
        <v>16</v>
      </c>
      <c r="Y908" s="26" t="s">
        <v>17</v>
      </c>
      <c r="Z908" s="26" t="s">
        <v>276</v>
      </c>
      <c r="AA908" s="26" t="s">
        <v>24</v>
      </c>
      <c r="AB908" s="26" t="s">
        <v>59</v>
      </c>
      <c r="AC908" s="26" t="s">
        <v>51</v>
      </c>
      <c r="AD908" s="26" t="s">
        <v>62</v>
      </c>
      <c r="AE908" s="11" t="s">
        <v>61</v>
      </c>
    </row>
    <row r="909" spans="1:31">
      <c r="A909" s="17" t="str">
        <f>IF(入力!$C$4="","",入力!$C$4)</f>
        <v>2016.01.01</v>
      </c>
      <c r="B909" s="20">
        <f>IF(表示変換!A28="","",表示変換!A28)</f>
        <v>23</v>
      </c>
      <c r="C909" s="18" t="str">
        <f>IF(表示変換!B28="","",表示変換!B28)</f>
        <v/>
      </c>
      <c r="D909" s="21" t="str">
        <f>IF(特定項目一覧_60!G28="","",特定項目一覧_60!G28)</f>
        <v/>
      </c>
      <c r="E909" s="27" t="str">
        <f>IF(特定項目一覧_60!H28="","",特定項目一覧_60!H28)</f>
        <v/>
      </c>
      <c r="F909" s="21" t="str">
        <f>IF(特定項目一覧_60!I28="","",特定項目一覧_60!I28)</f>
        <v/>
      </c>
      <c r="G909" s="22" t="str">
        <f>IF(特定項目一覧_60!J28="","",特定項目一覧_60!J28)</f>
        <v/>
      </c>
      <c r="H909" s="29" t="str">
        <f>IF(特定項目一覧_60!K28="","",特定項目一覧_60!K28)</f>
        <v/>
      </c>
      <c r="I909" s="27" t="str">
        <f>IF(特定項目一覧_60!L28="","",特定項目一覧_60!L28)</f>
        <v/>
      </c>
      <c r="J909" s="20" t="str">
        <f>IF(特定項目一覧_60!M28="","",特定項目一覧_60!M28)</f>
        <v/>
      </c>
      <c r="K909" s="22" t="str">
        <f>IF(特定項目一覧_60!N28="","",特定項目一覧_60!N28)</f>
        <v/>
      </c>
      <c r="L909" s="28" t="str">
        <f>IF(特定項目一覧_60!O28="","",特定項目一覧_60!O28)</f>
        <v/>
      </c>
      <c r="M909" s="27" t="str">
        <f>IF(特定項目一覧_60!P28="","",特定項目一覧_60!P28)</f>
        <v/>
      </c>
      <c r="N909" s="21" t="str">
        <f>IF(特定項目一覧_60!Q28="","",特定項目一覧_60!Q28)</f>
        <v/>
      </c>
      <c r="O909" s="22" t="str">
        <f>IF(特定項目一覧_60!R28="","",特定項目一覧_60!R28)</f>
        <v/>
      </c>
      <c r="P909" s="28" t="str">
        <f>IF(特定項目一覧_60!S28="","",特定項目一覧_60!S28)</f>
        <v/>
      </c>
      <c r="Q909" s="27" t="str">
        <f>IF(特定項目一覧_60!T28="","",特定項目一覧_60!T28)</f>
        <v/>
      </c>
      <c r="R909" s="20" t="str">
        <f>IF(特定項目一覧_60!U28="","",特定項目一覧_60!U28)</f>
        <v/>
      </c>
      <c r="S909" s="22" t="str">
        <f>IF(特定項目一覧_60!V28="","",特定項目一覧_60!V28)</f>
        <v/>
      </c>
      <c r="T909" s="28" t="str">
        <f>IF(特定項目一覧_60!W28="","",特定項目一覧_60!W28)</f>
        <v/>
      </c>
      <c r="U909" s="22" t="str">
        <f>IF(特定項目一覧_60!X28="","",特定項目一覧_60!X28)</f>
        <v/>
      </c>
      <c r="W909" s="19" t="str">
        <f>IF(入力!$C$4="","",入力!$C$4)</f>
        <v>2016.01.01</v>
      </c>
      <c r="X909" s="30" t="str">
        <f>E909</f>
        <v/>
      </c>
      <c r="Y909" s="30" t="str">
        <f>G909</f>
        <v/>
      </c>
      <c r="Z909" s="30" t="str">
        <f>I909</f>
        <v/>
      </c>
      <c r="AA909" s="30" t="str">
        <f>K909</f>
        <v/>
      </c>
      <c r="AB909" s="30" t="str">
        <f>M909</f>
        <v/>
      </c>
      <c r="AC909" s="30" t="str">
        <f>O909</f>
        <v/>
      </c>
      <c r="AD909" s="30" t="str">
        <f>Q909</f>
        <v/>
      </c>
      <c r="AE909" s="30" t="str">
        <f>S909</f>
        <v/>
      </c>
    </row>
    <row r="910" spans="1:31">
      <c r="A910" s="66"/>
      <c r="B910" s="67"/>
      <c r="C910" s="68"/>
      <c r="D910" s="69"/>
      <c r="E910" s="70"/>
      <c r="F910" s="71"/>
      <c r="G910" s="72"/>
      <c r="H910" s="73"/>
      <c r="I910" s="70"/>
      <c r="J910" s="71"/>
      <c r="K910" s="72"/>
      <c r="L910" s="69"/>
      <c r="M910" s="70"/>
      <c r="N910" s="71"/>
      <c r="O910" s="72"/>
      <c r="P910" s="69"/>
      <c r="Q910" s="70"/>
      <c r="R910" s="67"/>
      <c r="S910" s="72"/>
      <c r="T910" s="73"/>
      <c r="U910" s="72"/>
      <c r="W910" s="19"/>
      <c r="X910" s="23"/>
      <c r="Y910" s="23"/>
      <c r="Z910" s="23"/>
      <c r="AA910" s="23"/>
      <c r="AB910" s="23"/>
      <c r="AC910" s="23"/>
      <c r="AD910" s="23"/>
      <c r="AE910" s="23"/>
    </row>
    <row r="911" spans="1:31">
      <c r="A911" s="74"/>
      <c r="B911" s="67"/>
      <c r="C911" s="72"/>
      <c r="D911" s="71"/>
      <c r="E911" s="72"/>
      <c r="F911" s="71"/>
      <c r="G911" s="72"/>
      <c r="H911" s="67"/>
      <c r="I911" s="72"/>
      <c r="J911" s="71"/>
      <c r="K911" s="72"/>
      <c r="L911" s="71"/>
      <c r="M911" s="72"/>
      <c r="N911" s="71"/>
      <c r="O911" s="72"/>
      <c r="P911" s="71"/>
      <c r="Q911" s="72"/>
      <c r="R911" s="67"/>
      <c r="S911" s="72"/>
      <c r="T911" s="67"/>
      <c r="U911" s="72"/>
      <c r="W911" s="19"/>
      <c r="X911" s="23"/>
      <c r="Y911" s="23"/>
      <c r="Z911" s="23"/>
      <c r="AA911" s="23"/>
      <c r="AB911" s="23"/>
      <c r="AC911" s="23"/>
      <c r="AD911" s="23"/>
      <c r="AE911" s="23"/>
    </row>
    <row r="912" spans="1:31">
      <c r="A912" s="74"/>
      <c r="B912" s="75"/>
      <c r="C912" s="76"/>
      <c r="D912" s="71"/>
      <c r="E912" s="70"/>
      <c r="F912" s="71"/>
      <c r="G912" s="72"/>
      <c r="H912" s="73"/>
      <c r="I912" s="70"/>
      <c r="J912" s="71"/>
      <c r="K912" s="72"/>
      <c r="L912" s="69"/>
      <c r="M912" s="70"/>
      <c r="N912" s="71"/>
      <c r="O912" s="72"/>
      <c r="P912" s="69"/>
      <c r="Q912" s="70"/>
      <c r="R912" s="67"/>
      <c r="S912" s="72"/>
      <c r="T912" s="73"/>
      <c r="U912" s="72"/>
      <c r="X912" s="25"/>
      <c r="Y912" s="25"/>
      <c r="Z912" s="25"/>
      <c r="AA912" s="25"/>
      <c r="AB912" s="25"/>
      <c r="AC912" s="25"/>
      <c r="AD912" s="25"/>
      <c r="AE912" s="25"/>
    </row>
    <row r="913" spans="1:31">
      <c r="A913" s="66"/>
      <c r="B913" s="67"/>
      <c r="C913" s="68"/>
      <c r="D913" s="69"/>
      <c r="E913" s="70"/>
      <c r="F913" s="71"/>
      <c r="G913" s="72"/>
      <c r="H913" s="73"/>
      <c r="I913" s="70"/>
      <c r="J913" s="71"/>
      <c r="K913" s="72"/>
      <c r="L913" s="69"/>
      <c r="M913" s="70"/>
      <c r="N913" s="71"/>
      <c r="O913" s="72"/>
      <c r="P913" s="69"/>
      <c r="Q913" s="70"/>
      <c r="R913" s="67"/>
      <c r="S913" s="72"/>
      <c r="T913" s="73"/>
      <c r="U913" s="72"/>
      <c r="X913" s="25"/>
      <c r="Y913" s="25"/>
      <c r="Z913" s="25"/>
      <c r="AA913" s="25"/>
      <c r="AB913" s="25"/>
      <c r="AC913" s="25"/>
      <c r="AD913" s="25"/>
      <c r="AE913" s="25"/>
    </row>
    <row r="914" spans="1:31">
      <c r="A914" s="74"/>
      <c r="B914" s="67"/>
      <c r="C914" s="72"/>
      <c r="D914" s="71"/>
      <c r="E914" s="72"/>
      <c r="F914" s="71"/>
      <c r="G914" s="72"/>
      <c r="H914" s="67"/>
      <c r="I914" s="72"/>
      <c r="J914" s="71"/>
      <c r="K914" s="72"/>
      <c r="L914" s="71"/>
      <c r="M914" s="72"/>
      <c r="N914" s="71"/>
      <c r="O914" s="72"/>
      <c r="P914" s="71"/>
      <c r="Q914" s="72"/>
      <c r="R914" s="67"/>
      <c r="S914" s="72"/>
      <c r="T914" s="67"/>
      <c r="U914" s="72"/>
      <c r="X914" s="25"/>
      <c r="Y914" s="25"/>
      <c r="Z914" s="25"/>
      <c r="AA914" s="25"/>
      <c r="AB914" s="25"/>
      <c r="AC914" s="25"/>
      <c r="AD914" s="25"/>
      <c r="AE914" s="25"/>
    </row>
    <row r="915" spans="1:31">
      <c r="A915" s="66"/>
      <c r="B915" s="67"/>
      <c r="C915" s="68"/>
      <c r="D915" s="69"/>
      <c r="E915" s="70"/>
      <c r="F915" s="71"/>
      <c r="G915" s="72"/>
      <c r="H915" s="73"/>
      <c r="I915" s="70"/>
      <c r="J915" s="71"/>
      <c r="K915" s="72"/>
      <c r="L915" s="69"/>
      <c r="M915" s="70"/>
      <c r="N915" s="71"/>
      <c r="O915" s="72"/>
      <c r="P915" s="69"/>
      <c r="Q915" s="70"/>
      <c r="R915" s="67"/>
      <c r="S915" s="72"/>
      <c r="T915" s="73"/>
      <c r="U915" s="72"/>
      <c r="X915" s="25"/>
      <c r="Y915" s="25"/>
      <c r="Z915" s="25"/>
      <c r="AA915" s="25"/>
      <c r="AB915" s="25"/>
      <c r="AC915" s="25"/>
      <c r="AD915" s="25"/>
      <c r="AE915" s="25"/>
    </row>
    <row r="916" spans="1:31">
      <c r="A916" s="66"/>
      <c r="B916" s="67"/>
      <c r="C916" s="68"/>
      <c r="D916" s="69"/>
      <c r="E916" s="70"/>
      <c r="F916" s="71"/>
      <c r="G916" s="72"/>
      <c r="H916" s="73"/>
      <c r="I916" s="70"/>
      <c r="J916" s="71"/>
      <c r="K916" s="72"/>
      <c r="L916" s="69"/>
      <c r="M916" s="70"/>
      <c r="N916" s="71"/>
      <c r="O916" s="72"/>
      <c r="P916" s="69"/>
      <c r="Q916" s="70"/>
      <c r="R916" s="67"/>
      <c r="S916" s="72"/>
      <c r="T916" s="73"/>
      <c r="U916" s="72"/>
      <c r="X916" s="25"/>
      <c r="Y916" s="25"/>
      <c r="Z916" s="25"/>
      <c r="AA916" s="25"/>
      <c r="AB916" s="25"/>
      <c r="AC916" s="25"/>
      <c r="AD916" s="25"/>
      <c r="AE916" s="25"/>
    </row>
    <row r="917" spans="1:31">
      <c r="A917" s="66"/>
      <c r="B917" s="67"/>
      <c r="C917" s="68"/>
      <c r="D917" s="69"/>
      <c r="E917" s="70"/>
      <c r="F917" s="71"/>
      <c r="G917" s="72"/>
      <c r="H917" s="73"/>
      <c r="I917" s="70"/>
      <c r="J917" s="71"/>
      <c r="K917" s="72"/>
      <c r="L917" s="69"/>
      <c r="M917" s="70"/>
      <c r="N917" s="71"/>
      <c r="O917" s="72"/>
      <c r="P917" s="69"/>
      <c r="Q917" s="70"/>
      <c r="R917" s="67"/>
      <c r="S917" s="72"/>
      <c r="T917" s="73"/>
      <c r="U917" s="72"/>
      <c r="X917" s="25"/>
      <c r="Y917" s="25"/>
      <c r="Z917" s="25"/>
      <c r="AA917" s="25"/>
      <c r="AB917" s="25"/>
      <c r="AC917" s="25"/>
      <c r="AD917" s="25"/>
      <c r="AE917" s="25"/>
    </row>
    <row r="918" spans="1:31">
      <c r="A918" s="66"/>
      <c r="B918" s="67"/>
      <c r="C918" s="68"/>
      <c r="D918" s="69"/>
      <c r="E918" s="70"/>
      <c r="F918" s="71"/>
      <c r="G918" s="72"/>
      <c r="H918" s="73"/>
      <c r="I918" s="70"/>
      <c r="J918" s="71"/>
      <c r="K918" s="72"/>
      <c r="L918" s="69"/>
      <c r="M918" s="70"/>
      <c r="N918" s="71"/>
      <c r="O918" s="72"/>
      <c r="P918" s="69"/>
      <c r="Q918" s="70"/>
      <c r="R918" s="67"/>
      <c r="S918" s="72"/>
      <c r="T918" s="73"/>
      <c r="U918" s="72"/>
      <c r="X918" s="25"/>
      <c r="Y918" s="25"/>
      <c r="Z918" s="25"/>
      <c r="AA918" s="25"/>
      <c r="AB918" s="25"/>
      <c r="AC918" s="25"/>
      <c r="AD918" s="25"/>
      <c r="AE918" s="25"/>
    </row>
    <row r="919" spans="1:31">
      <c r="A919" s="6"/>
      <c r="B919" s="6"/>
      <c r="C919" s="6"/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X919" s="25"/>
      <c r="Y919" s="25"/>
      <c r="Z919" s="25"/>
      <c r="AA919" s="25"/>
      <c r="AB919" s="25"/>
      <c r="AC919" s="25"/>
      <c r="AD919" s="25"/>
      <c r="AE919" s="25"/>
    </row>
    <row r="920" spans="1:31">
      <c r="A920" s="6"/>
      <c r="B920" s="6"/>
      <c r="C920" s="6"/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X920" s="25"/>
      <c r="Y920" s="25"/>
      <c r="Z920" s="25"/>
      <c r="AA920" s="25"/>
      <c r="AB920" s="25"/>
      <c r="AC920" s="25"/>
      <c r="AD920" s="25"/>
      <c r="AE920" s="25"/>
    </row>
    <row r="921" spans="1:31">
      <c r="A921" s="6"/>
      <c r="B921" s="6"/>
      <c r="C921" s="6"/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X921" s="25"/>
      <c r="Y921" s="25"/>
      <c r="Z921" s="25"/>
      <c r="AA921" s="25"/>
      <c r="AB921" s="25"/>
      <c r="AC921" s="25"/>
      <c r="AD921" s="25"/>
      <c r="AE921" s="25"/>
    </row>
    <row r="922" spans="1:31">
      <c r="A922" s="6"/>
      <c r="B922" s="6"/>
      <c r="C922" s="6"/>
      <c r="D922" s="6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X922" s="12" t="s">
        <v>21</v>
      </c>
      <c r="Y922" s="12" t="s">
        <v>78</v>
      </c>
      <c r="Z922" s="12" t="s">
        <v>22</v>
      </c>
      <c r="AA922" s="25"/>
      <c r="AB922" s="25"/>
      <c r="AC922" s="25"/>
      <c r="AD922" s="25"/>
      <c r="AE922" s="25"/>
    </row>
    <row r="923" spans="1:31">
      <c r="A923" s="6"/>
      <c r="B923" s="6"/>
      <c r="C923" s="6"/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W923" s="19" t="str">
        <f>IF(入力!$C$4="","",入力!$C$4)</f>
        <v>2016.01.01</v>
      </c>
      <c r="X923" s="24" t="str">
        <f>IF(特定項目一覧_60!AL28="","",特定項目一覧_60!AL28)</f>
        <v/>
      </c>
      <c r="Y923" s="31" t="str">
        <f>IF(特定項目一覧_60!AK28="","",特定項目一覧_60!AK28)</f>
        <v/>
      </c>
      <c r="Z923" s="32" t="str">
        <f>IF(特定項目一覧_60!AM28="","",特定項目一覧_60!AM28)</f>
        <v/>
      </c>
      <c r="AA923" s="25"/>
      <c r="AB923" s="25"/>
      <c r="AC923" s="25"/>
      <c r="AD923" s="25"/>
      <c r="AE923" s="25"/>
    </row>
    <row r="924" spans="1:31">
      <c r="A924" s="6"/>
      <c r="B924" s="6"/>
      <c r="C924" s="6"/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W924" s="19"/>
      <c r="X924" s="24"/>
      <c r="Y924" s="24"/>
      <c r="Z924" s="24"/>
      <c r="AA924" s="25"/>
      <c r="AB924" s="25"/>
      <c r="AC924" s="25"/>
      <c r="AD924" s="25"/>
      <c r="AE924" s="25"/>
    </row>
    <row r="925" spans="1:31">
      <c r="A925" s="6"/>
      <c r="B925" s="6"/>
      <c r="C925" s="6"/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W925" s="19"/>
      <c r="X925" s="34"/>
      <c r="Y925" s="34"/>
      <c r="Z925" s="35"/>
      <c r="AA925" s="25"/>
      <c r="AB925" s="25"/>
      <c r="AC925" s="25"/>
      <c r="AD925" s="25"/>
      <c r="AE925" s="25"/>
    </row>
    <row r="926" spans="1:31">
      <c r="A926" s="6"/>
      <c r="B926" s="6"/>
      <c r="C926" s="6"/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X926" s="25"/>
      <c r="Y926" s="25"/>
      <c r="Z926" s="25"/>
      <c r="AA926" s="25"/>
      <c r="AB926" s="25"/>
      <c r="AC926" s="25"/>
      <c r="AD926" s="25"/>
      <c r="AE926" s="25"/>
    </row>
    <row r="927" spans="1:31">
      <c r="A927" s="6"/>
      <c r="B927" s="6"/>
      <c r="C927" s="6"/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X927" s="25"/>
      <c r="Y927" s="25"/>
      <c r="Z927" s="25"/>
      <c r="AA927" s="25"/>
      <c r="AB927" s="25"/>
      <c r="AC927" s="25"/>
      <c r="AD927" s="25"/>
      <c r="AE927" s="25"/>
    </row>
    <row r="928" spans="1:31">
      <c r="A928" s="6"/>
      <c r="B928" s="6"/>
      <c r="C928" s="6"/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X928" s="25"/>
      <c r="Y928" s="25"/>
      <c r="Z928" s="25"/>
      <c r="AA928" s="25"/>
      <c r="AB928" s="25"/>
      <c r="AC928" s="25"/>
      <c r="AD928" s="25"/>
      <c r="AE928" s="25"/>
    </row>
    <row r="929" spans="1:31">
      <c r="A929" s="6"/>
      <c r="B929" s="6"/>
      <c r="C929" s="6"/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X929" s="25"/>
      <c r="Y929" s="25"/>
      <c r="Z929" s="25"/>
      <c r="AA929" s="25"/>
      <c r="AB929" s="25"/>
      <c r="AC929" s="25"/>
      <c r="AD929" s="25"/>
      <c r="AE929" s="25"/>
    </row>
    <row r="930" spans="1:31">
      <c r="A930" s="6"/>
      <c r="B930" s="6"/>
      <c r="C930" s="6"/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X930" s="25"/>
      <c r="Y930" s="25"/>
      <c r="Z930" s="25"/>
      <c r="AA930" s="25"/>
      <c r="AB930" s="25"/>
      <c r="AC930" s="25"/>
      <c r="AD930" s="25"/>
      <c r="AE930" s="25"/>
    </row>
    <row r="931" spans="1:31">
      <c r="A931" s="6"/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X931" s="25"/>
      <c r="Y931" s="25"/>
      <c r="Z931" s="25"/>
      <c r="AA931" s="25"/>
      <c r="AB931" s="25"/>
      <c r="AC931" s="25"/>
      <c r="AD931" s="25"/>
      <c r="AE931" s="25"/>
    </row>
    <row r="932" spans="1:31">
      <c r="A932" s="6"/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X932" s="25"/>
      <c r="Y932" s="25"/>
      <c r="Z932" s="25"/>
      <c r="AA932" s="25"/>
      <c r="AB932" s="25"/>
      <c r="AC932" s="25"/>
      <c r="AD932" s="25"/>
      <c r="AE932" s="25"/>
    </row>
    <row r="933" spans="1:31">
      <c r="A933" s="6"/>
      <c r="B933" s="6"/>
      <c r="C933" s="6"/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X933" s="25"/>
      <c r="Y933" s="25"/>
      <c r="Z933" s="25"/>
      <c r="AA933" s="25"/>
      <c r="AB933" s="25"/>
      <c r="AC933" s="25"/>
      <c r="AD933" s="25"/>
      <c r="AE933" s="25"/>
    </row>
    <row r="934" spans="1:31">
      <c r="A934" s="6"/>
      <c r="B934" s="6"/>
      <c r="C934" s="6"/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X934" s="25"/>
      <c r="Y934" s="25"/>
      <c r="Z934" s="25"/>
      <c r="AA934" s="25"/>
      <c r="AB934" s="25"/>
      <c r="AC934" s="25"/>
      <c r="AD934" s="25"/>
      <c r="AE934" s="25"/>
    </row>
    <row r="935" spans="1:31">
      <c r="A935" s="6"/>
      <c r="B935" s="6"/>
      <c r="C935" s="6"/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X935" s="25"/>
      <c r="Y935" s="25"/>
      <c r="Z935" s="25"/>
      <c r="AA935" s="25"/>
      <c r="AB935" s="25"/>
      <c r="AC935" s="25"/>
      <c r="AD935" s="25"/>
      <c r="AE935" s="25"/>
    </row>
    <row r="936" spans="1:31">
      <c r="A936" s="6"/>
      <c r="B936" s="6"/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X936" s="459" t="s">
        <v>270</v>
      </c>
      <c r="Y936" s="25"/>
      <c r="Z936" s="25"/>
      <c r="AA936" s="25"/>
      <c r="AB936" s="25"/>
      <c r="AC936" s="25"/>
      <c r="AD936" s="25"/>
      <c r="AE936" s="25"/>
    </row>
    <row r="937" spans="1:31">
      <c r="X937" s="458" t="str">
        <f>IF(全体項目一覧_60!AN116="","",全体項目一覧_60!AN116)</f>
        <v/>
      </c>
      <c r="Y937" s="25"/>
      <c r="Z937" s="25"/>
      <c r="AA937" s="25"/>
      <c r="AB937" s="25"/>
      <c r="AC937" s="25"/>
      <c r="AD937" s="25"/>
      <c r="AE937" s="25"/>
    </row>
    <row r="938" spans="1:31">
      <c r="X938" s="25"/>
      <c r="Y938" s="25"/>
      <c r="Z938" s="25"/>
      <c r="AA938" s="25"/>
      <c r="AB938" s="25"/>
      <c r="AC938" s="25"/>
      <c r="AD938" s="25"/>
      <c r="AE938" s="25"/>
    </row>
    <row r="939" spans="1:31">
      <c r="X939" s="25"/>
      <c r="Y939" s="25"/>
      <c r="Z939" s="25"/>
      <c r="AA939" s="25"/>
      <c r="AB939" s="25"/>
      <c r="AC939" s="25"/>
      <c r="AD939" s="25"/>
      <c r="AE939" s="25"/>
    </row>
    <row r="940" spans="1:31">
      <c r="A940" s="675"/>
      <c r="B940" s="676"/>
      <c r="C940" s="676"/>
      <c r="D940" s="676"/>
      <c r="E940" s="676"/>
      <c r="F940" s="676"/>
      <c r="G940" s="676"/>
      <c r="H940" s="676"/>
      <c r="I940" s="676"/>
      <c r="J940" s="676"/>
      <c r="K940" s="677"/>
      <c r="L940" s="12" t="s">
        <v>18</v>
      </c>
      <c r="M940" s="669" t="s">
        <v>29</v>
      </c>
      <c r="N940" s="669"/>
      <c r="O940" s="669"/>
      <c r="P940" s="669"/>
      <c r="Q940" s="669"/>
      <c r="R940" s="669"/>
      <c r="S940" s="669"/>
      <c r="T940" s="670" t="s">
        <v>269</v>
      </c>
      <c r="U940" s="670"/>
      <c r="X940" s="12"/>
      <c r="Y940" s="150"/>
      <c r="Z940" s="150"/>
      <c r="AA940" s="150"/>
      <c r="AB940" s="150"/>
      <c r="AC940" s="150"/>
      <c r="AD940" s="150"/>
      <c r="AE940" s="150"/>
    </row>
    <row r="941" spans="1:31">
      <c r="A941" s="678"/>
      <c r="B941" s="679"/>
      <c r="C941" s="679"/>
      <c r="D941" s="679"/>
      <c r="E941" s="679"/>
      <c r="F941" s="679"/>
      <c r="G941" s="679"/>
      <c r="H941" s="679"/>
      <c r="I941" s="679"/>
      <c r="J941" s="679"/>
      <c r="K941" s="680"/>
      <c r="L941" s="12" t="s">
        <v>18</v>
      </c>
      <c r="M941" s="665" t="s">
        <v>30</v>
      </c>
      <c r="N941" s="665"/>
      <c r="O941" s="665"/>
      <c r="P941" s="665"/>
      <c r="Q941" s="665"/>
      <c r="R941" s="665"/>
      <c r="S941" s="665"/>
      <c r="T941" s="666" t="str">
        <f>X937</f>
        <v/>
      </c>
      <c r="U941" s="667"/>
      <c r="X941" s="12"/>
      <c r="Y941" s="151"/>
      <c r="Z941" s="151"/>
      <c r="AA941" s="151"/>
      <c r="AB941" s="151"/>
      <c r="AC941" s="151"/>
      <c r="AD941" s="151"/>
      <c r="AE941" s="151"/>
    </row>
    <row r="942" spans="1:31" ht="14.25">
      <c r="A942" s="691" t="str">
        <f>$A$40</f>
        <v>フォーマット作成者　：　Komuro Consulting Group　小室匡史</v>
      </c>
      <c r="B942" s="691"/>
      <c r="C942" s="691"/>
      <c r="D942" s="691"/>
      <c r="E942" s="691"/>
      <c r="F942" s="691"/>
      <c r="G942" s="691"/>
      <c r="H942" s="691"/>
      <c r="I942" s="691"/>
      <c r="J942" s="691"/>
      <c r="K942" s="691"/>
      <c r="L942" s="414" t="s">
        <v>18</v>
      </c>
      <c r="M942" s="668" t="s">
        <v>90</v>
      </c>
      <c r="N942" s="668"/>
      <c r="O942" s="668"/>
      <c r="P942" s="668"/>
      <c r="Q942" s="668"/>
      <c r="R942" s="668"/>
      <c r="S942" s="668"/>
      <c r="T942" s="667"/>
      <c r="U942" s="667"/>
      <c r="X942" s="12"/>
      <c r="Y942" s="152"/>
      <c r="Z942" s="152"/>
      <c r="AA942" s="152"/>
      <c r="AB942" s="152"/>
      <c r="AC942" s="152"/>
      <c r="AD942" s="152"/>
      <c r="AE942" s="152"/>
    </row>
    <row r="944" spans="1:31" ht="30" customHeight="1">
      <c r="A944" s="671" t="str">
        <f>$A$1</f>
        <v>●●チームバレーボール体力指数　レーダーチャート</v>
      </c>
      <c r="B944" s="671"/>
      <c r="C944" s="671"/>
      <c r="D944" s="671"/>
      <c r="E944" s="671"/>
      <c r="F944" s="671"/>
      <c r="G944" s="671"/>
      <c r="H944" s="671"/>
      <c r="I944" s="671"/>
      <c r="J944" s="671"/>
      <c r="K944" s="671"/>
      <c r="L944" s="671"/>
      <c r="M944" s="671"/>
      <c r="N944" s="671"/>
      <c r="O944" s="671"/>
      <c r="P944" s="671"/>
      <c r="Q944" s="671"/>
      <c r="R944" s="671"/>
      <c r="S944" s="671"/>
      <c r="T944" s="671"/>
      <c r="U944" s="671"/>
      <c r="X944" s="25"/>
      <c r="Y944" s="25"/>
      <c r="Z944" s="25"/>
      <c r="AA944" s="25"/>
      <c r="AB944" s="25"/>
      <c r="AC944" s="25"/>
      <c r="AD944" s="25"/>
      <c r="AE944" s="25"/>
    </row>
    <row r="945" spans="1:31" ht="22.5" customHeight="1">
      <c r="A945" s="369" t="s">
        <v>10</v>
      </c>
      <c r="B945" s="672" t="str">
        <f>IF(表示変換!B29="","",表示変換!B29)</f>
        <v/>
      </c>
      <c r="C945" s="672"/>
      <c r="D945" s="9"/>
      <c r="E945" s="369" t="s">
        <v>11</v>
      </c>
      <c r="F945" s="673" t="str">
        <f>IF(表示変換!I29="","",表示変換!I29)</f>
        <v/>
      </c>
      <c r="G945" s="673"/>
      <c r="H945" s="370" t="s">
        <v>12</v>
      </c>
      <c r="I945" s="14"/>
      <c r="J945" s="370" t="s">
        <v>13</v>
      </c>
      <c r="K945" s="673" t="str">
        <f>IF(表示変換!J29="","",表示変換!J29)</f>
        <v/>
      </c>
      <c r="L945" s="673"/>
      <c r="M945" s="369" t="s">
        <v>14</v>
      </c>
      <c r="N945" s="6"/>
      <c r="O945" s="672" t="s">
        <v>15</v>
      </c>
      <c r="P945" s="672"/>
      <c r="Q945" s="672" t="str">
        <f>IF(表示変換!H29="","",表示変換!H29)</f>
        <v/>
      </c>
      <c r="R945" s="672"/>
      <c r="S945" s="674" t="str">
        <f>IF(入力!$C$4="","",入力!$C$4)</f>
        <v>2016.01.01</v>
      </c>
      <c r="T945" s="674"/>
      <c r="U945" s="9" t="s">
        <v>84</v>
      </c>
      <c r="X945" s="25"/>
      <c r="Y945" s="25"/>
      <c r="Z945" s="25"/>
      <c r="AA945" s="25"/>
      <c r="AB945" s="25"/>
      <c r="AC945" s="25"/>
      <c r="AD945" s="25"/>
      <c r="AE945" s="25"/>
    </row>
    <row r="946" spans="1:31" ht="12" customHeight="1">
      <c r="A946" s="6"/>
      <c r="B946" s="6"/>
      <c r="C946" s="6"/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X946" s="25"/>
      <c r="Y946" s="25"/>
      <c r="Z946" s="25"/>
      <c r="AA946" s="25"/>
      <c r="AB946" s="25"/>
      <c r="AC946" s="25"/>
      <c r="AD946" s="25"/>
      <c r="AE946" s="25"/>
    </row>
    <row r="947" spans="1:31" ht="22.5" customHeight="1">
      <c r="A947" s="685" t="s">
        <v>5</v>
      </c>
      <c r="B947" s="688" t="s">
        <v>6</v>
      </c>
      <c r="C947" s="692" t="s">
        <v>0</v>
      </c>
      <c r="D947" s="683" t="s">
        <v>31</v>
      </c>
      <c r="E947" s="684"/>
      <c r="F947" s="683" t="s">
        <v>43</v>
      </c>
      <c r="G947" s="684"/>
      <c r="H947" s="683" t="s">
        <v>297</v>
      </c>
      <c r="I947" s="684"/>
      <c r="J947" s="683" t="s">
        <v>27</v>
      </c>
      <c r="K947" s="684"/>
      <c r="L947" s="681" t="s">
        <v>44</v>
      </c>
      <c r="M947" s="682"/>
      <c r="N947" s="681" t="s">
        <v>45</v>
      </c>
      <c r="O947" s="682"/>
      <c r="P947" s="681" t="s">
        <v>28</v>
      </c>
      <c r="Q947" s="682"/>
      <c r="R947" s="683" t="s">
        <v>32</v>
      </c>
      <c r="S947" s="684"/>
      <c r="T947" s="156" t="s">
        <v>1</v>
      </c>
      <c r="U947" s="157" t="s">
        <v>2</v>
      </c>
      <c r="X947" s="25"/>
      <c r="Y947" s="25"/>
      <c r="Z947" s="25"/>
      <c r="AA947" s="25"/>
      <c r="AB947" s="25"/>
      <c r="AC947" s="25"/>
      <c r="AD947" s="25"/>
      <c r="AE947" s="25"/>
    </row>
    <row r="948" spans="1:31">
      <c r="A948" s="686"/>
      <c r="B948" s="689"/>
      <c r="C948" s="693"/>
      <c r="D948" s="1" t="s">
        <v>3</v>
      </c>
      <c r="E948" s="3" t="s">
        <v>4</v>
      </c>
      <c r="F948" s="1" t="s">
        <v>3</v>
      </c>
      <c r="G948" s="3" t="s">
        <v>4</v>
      </c>
      <c r="H948" s="1" t="s">
        <v>3</v>
      </c>
      <c r="I948" s="3" t="s">
        <v>4</v>
      </c>
      <c r="J948" s="1" t="s">
        <v>3</v>
      </c>
      <c r="K948" s="3" t="s">
        <v>4</v>
      </c>
      <c r="L948" s="1" t="s">
        <v>3</v>
      </c>
      <c r="M948" s="3" t="s">
        <v>4</v>
      </c>
      <c r="N948" s="1" t="s">
        <v>3</v>
      </c>
      <c r="O948" s="3" t="s">
        <v>4</v>
      </c>
      <c r="P948" s="1" t="s">
        <v>3</v>
      </c>
      <c r="Q948" s="3" t="s">
        <v>4</v>
      </c>
      <c r="R948" s="1" t="s">
        <v>3</v>
      </c>
      <c r="S948" s="3" t="s">
        <v>4</v>
      </c>
      <c r="T948" s="7"/>
      <c r="U948" s="8"/>
      <c r="X948" s="25"/>
      <c r="Y948" s="25"/>
      <c r="Z948" s="25"/>
      <c r="AA948" s="25"/>
      <c r="AB948" s="25"/>
      <c r="AC948" s="25"/>
      <c r="AD948" s="25"/>
      <c r="AE948" s="25"/>
    </row>
    <row r="949" spans="1:31">
      <c r="A949" s="687"/>
      <c r="B949" s="690"/>
      <c r="C949" s="694"/>
      <c r="D949" s="2" t="str">
        <f>IF(表示変換!$N$5="","",表示変換!$N$5)</f>
        <v>sec</v>
      </c>
      <c r="E949" s="4" t="s">
        <v>7</v>
      </c>
      <c r="F949" s="2" t="str">
        <f>IF(表示変換!$O$5="","",表示変換!$O$5)</f>
        <v>sec</v>
      </c>
      <c r="G949" s="4" t="s">
        <v>7</v>
      </c>
      <c r="H949" s="2" t="str">
        <f>IF(表示変換!$P$5="","",表示変換!$P$5)</f>
        <v>m</v>
      </c>
      <c r="I949" s="4" t="s">
        <v>7</v>
      </c>
      <c r="J949" s="2" t="str">
        <f>IF(表示変換!$Q$5="","",表示変換!$Q$5)</f>
        <v>cm</v>
      </c>
      <c r="K949" s="4" t="s">
        <v>7</v>
      </c>
      <c r="L949" s="2" t="str">
        <f>IF(表示変換!$R$5="","",表示変換!$R$5)</f>
        <v>cm</v>
      </c>
      <c r="M949" s="4" t="s">
        <v>7</v>
      </c>
      <c r="N949" s="2" t="str">
        <f>IF(表示変換!$S$5="","",表示変換!$S$5)</f>
        <v>m</v>
      </c>
      <c r="O949" s="4" t="s">
        <v>7</v>
      </c>
      <c r="P949" s="2" t="str">
        <f>IF(表示変換!$T$5="","",表示変換!$T$5)</f>
        <v>回</v>
      </c>
      <c r="Q949" s="4" t="s">
        <v>7</v>
      </c>
      <c r="R949" s="2" t="str">
        <f>IF(表示変換!$U$5="","",表示変換!$U$5)</f>
        <v>m</v>
      </c>
      <c r="S949" s="4" t="s">
        <v>7</v>
      </c>
      <c r="T949" s="2" t="s">
        <v>8</v>
      </c>
      <c r="U949" s="5" t="s">
        <v>9</v>
      </c>
      <c r="X949" s="26" t="s">
        <v>16</v>
      </c>
      <c r="Y949" s="26" t="s">
        <v>17</v>
      </c>
      <c r="Z949" s="26" t="s">
        <v>276</v>
      </c>
      <c r="AA949" s="26" t="s">
        <v>24</v>
      </c>
      <c r="AB949" s="26" t="s">
        <v>59</v>
      </c>
      <c r="AC949" s="26" t="s">
        <v>51</v>
      </c>
      <c r="AD949" s="26" t="s">
        <v>62</v>
      </c>
      <c r="AE949" s="11" t="s">
        <v>61</v>
      </c>
    </row>
    <row r="950" spans="1:31">
      <c r="A950" s="17" t="str">
        <f>IF(入力!$C$4="","",入力!$C$4)</f>
        <v>2016.01.01</v>
      </c>
      <c r="B950" s="20">
        <f>IF(表示変換!A29="","",表示変換!A29)</f>
        <v>24</v>
      </c>
      <c r="C950" s="18" t="str">
        <f>IF(表示変換!B29="","",表示変換!B29)</f>
        <v/>
      </c>
      <c r="D950" s="21" t="str">
        <f>IF(特定項目一覧_60!G29="","",特定項目一覧_60!G29)</f>
        <v/>
      </c>
      <c r="E950" s="27" t="str">
        <f>IF(特定項目一覧_60!H29="","",特定項目一覧_60!H29)</f>
        <v/>
      </c>
      <c r="F950" s="21" t="str">
        <f>IF(特定項目一覧_60!I29="","",特定項目一覧_60!I29)</f>
        <v/>
      </c>
      <c r="G950" s="22" t="str">
        <f>IF(特定項目一覧_60!J29="","",特定項目一覧_60!J29)</f>
        <v/>
      </c>
      <c r="H950" s="29" t="str">
        <f>IF(特定項目一覧_60!K29="","",特定項目一覧_60!K29)</f>
        <v/>
      </c>
      <c r="I950" s="27" t="str">
        <f>IF(特定項目一覧_60!L29="","",特定項目一覧_60!L29)</f>
        <v/>
      </c>
      <c r="J950" s="20" t="str">
        <f>IF(特定項目一覧_60!M29="","",特定項目一覧_60!M29)</f>
        <v/>
      </c>
      <c r="K950" s="22" t="str">
        <f>IF(特定項目一覧_60!N29="","",特定項目一覧_60!N29)</f>
        <v/>
      </c>
      <c r="L950" s="28" t="str">
        <f>IF(特定項目一覧_60!O29="","",特定項目一覧_60!O29)</f>
        <v/>
      </c>
      <c r="M950" s="27" t="str">
        <f>IF(特定項目一覧_60!P29="","",特定項目一覧_60!P29)</f>
        <v/>
      </c>
      <c r="N950" s="21" t="str">
        <f>IF(特定項目一覧_60!Q29="","",特定項目一覧_60!Q29)</f>
        <v/>
      </c>
      <c r="O950" s="22" t="str">
        <f>IF(特定項目一覧_60!R29="","",特定項目一覧_60!R29)</f>
        <v/>
      </c>
      <c r="P950" s="28" t="str">
        <f>IF(特定項目一覧_60!S29="","",特定項目一覧_60!S29)</f>
        <v/>
      </c>
      <c r="Q950" s="27" t="str">
        <f>IF(特定項目一覧_60!T29="","",特定項目一覧_60!T29)</f>
        <v/>
      </c>
      <c r="R950" s="20" t="str">
        <f>IF(特定項目一覧_60!U29="","",特定項目一覧_60!U29)</f>
        <v/>
      </c>
      <c r="S950" s="22" t="str">
        <f>IF(特定項目一覧_60!V29="","",特定項目一覧_60!V29)</f>
        <v/>
      </c>
      <c r="T950" s="28" t="str">
        <f>IF(特定項目一覧_60!W29="","",特定項目一覧_60!W29)</f>
        <v/>
      </c>
      <c r="U950" s="22" t="str">
        <f>IF(特定項目一覧_60!X29="","",特定項目一覧_60!X29)</f>
        <v/>
      </c>
      <c r="W950" s="19" t="str">
        <f>IF(入力!$C$4="","",入力!$C$4)</f>
        <v>2016.01.01</v>
      </c>
      <c r="X950" s="30" t="str">
        <f>E950</f>
        <v/>
      </c>
      <c r="Y950" s="30" t="str">
        <f>G950</f>
        <v/>
      </c>
      <c r="Z950" s="30" t="str">
        <f>I950</f>
        <v/>
      </c>
      <c r="AA950" s="30" t="str">
        <f>K950</f>
        <v/>
      </c>
      <c r="AB950" s="30" t="str">
        <f>M950</f>
        <v/>
      </c>
      <c r="AC950" s="30" t="str">
        <f>O950</f>
        <v/>
      </c>
      <c r="AD950" s="30" t="str">
        <f>Q950</f>
        <v/>
      </c>
      <c r="AE950" s="30" t="str">
        <f>S950</f>
        <v/>
      </c>
    </row>
    <row r="951" spans="1:31">
      <c r="A951" s="66"/>
      <c r="B951" s="67"/>
      <c r="C951" s="68"/>
      <c r="D951" s="69"/>
      <c r="E951" s="70"/>
      <c r="F951" s="71"/>
      <c r="G951" s="72"/>
      <c r="H951" s="73"/>
      <c r="I951" s="70"/>
      <c r="J951" s="71"/>
      <c r="K951" s="72"/>
      <c r="L951" s="69"/>
      <c r="M951" s="70"/>
      <c r="N951" s="71"/>
      <c r="O951" s="72"/>
      <c r="P951" s="69"/>
      <c r="Q951" s="70"/>
      <c r="R951" s="67"/>
      <c r="S951" s="72"/>
      <c r="T951" s="73"/>
      <c r="U951" s="72"/>
      <c r="W951" s="19"/>
      <c r="X951" s="23"/>
      <c r="Y951" s="23"/>
      <c r="Z951" s="23"/>
      <c r="AA951" s="23"/>
      <c r="AB951" s="23"/>
      <c r="AC951" s="23"/>
      <c r="AD951" s="23"/>
      <c r="AE951" s="23"/>
    </row>
    <row r="952" spans="1:31">
      <c r="A952" s="74"/>
      <c r="B952" s="67"/>
      <c r="C952" s="72"/>
      <c r="D952" s="71"/>
      <c r="E952" s="72"/>
      <c r="F952" s="71"/>
      <c r="G952" s="72"/>
      <c r="H952" s="67"/>
      <c r="I952" s="72"/>
      <c r="J952" s="71"/>
      <c r="K952" s="72"/>
      <c r="L952" s="71"/>
      <c r="M952" s="72"/>
      <c r="N952" s="71"/>
      <c r="O952" s="72"/>
      <c r="P952" s="71"/>
      <c r="Q952" s="72"/>
      <c r="R952" s="67"/>
      <c r="S952" s="72"/>
      <c r="T952" s="67"/>
      <c r="U952" s="72"/>
      <c r="W952" s="19"/>
      <c r="X952" s="23"/>
      <c r="Y952" s="23"/>
      <c r="Z952" s="23"/>
      <c r="AA952" s="23"/>
      <c r="AB952" s="23"/>
      <c r="AC952" s="23"/>
      <c r="AD952" s="23"/>
      <c r="AE952" s="23"/>
    </row>
    <row r="953" spans="1:31">
      <c r="A953" s="74"/>
      <c r="B953" s="75"/>
      <c r="C953" s="76"/>
      <c r="D953" s="71"/>
      <c r="E953" s="70"/>
      <c r="F953" s="71"/>
      <c r="G953" s="72"/>
      <c r="H953" s="73"/>
      <c r="I953" s="70"/>
      <c r="J953" s="71"/>
      <c r="K953" s="72"/>
      <c r="L953" s="69"/>
      <c r="M953" s="70"/>
      <c r="N953" s="71"/>
      <c r="O953" s="72"/>
      <c r="P953" s="69"/>
      <c r="Q953" s="70"/>
      <c r="R953" s="67"/>
      <c r="S953" s="72"/>
      <c r="T953" s="73"/>
      <c r="U953" s="72"/>
      <c r="X953" s="25"/>
      <c r="Y953" s="25"/>
      <c r="Z953" s="25"/>
      <c r="AA953" s="25"/>
      <c r="AB953" s="25"/>
      <c r="AC953" s="25"/>
      <c r="AD953" s="25"/>
      <c r="AE953" s="25"/>
    </row>
    <row r="954" spans="1:31">
      <c r="A954" s="66"/>
      <c r="B954" s="67"/>
      <c r="C954" s="68"/>
      <c r="D954" s="69"/>
      <c r="E954" s="70"/>
      <c r="F954" s="71"/>
      <c r="G954" s="72"/>
      <c r="H954" s="73"/>
      <c r="I954" s="70"/>
      <c r="J954" s="71"/>
      <c r="K954" s="72"/>
      <c r="L954" s="69"/>
      <c r="M954" s="70"/>
      <c r="N954" s="71"/>
      <c r="O954" s="72"/>
      <c r="P954" s="69"/>
      <c r="Q954" s="70"/>
      <c r="R954" s="67"/>
      <c r="S954" s="72"/>
      <c r="T954" s="73"/>
      <c r="U954" s="72"/>
      <c r="X954" s="25"/>
      <c r="Y954" s="25"/>
      <c r="Z954" s="25"/>
      <c r="AA954" s="25"/>
      <c r="AB954" s="25"/>
      <c r="AC954" s="25"/>
      <c r="AD954" s="25"/>
      <c r="AE954" s="25"/>
    </row>
    <row r="955" spans="1:31">
      <c r="A955" s="74"/>
      <c r="B955" s="67"/>
      <c r="C955" s="72"/>
      <c r="D955" s="71"/>
      <c r="E955" s="72"/>
      <c r="F955" s="71"/>
      <c r="G955" s="72"/>
      <c r="H955" s="67"/>
      <c r="I955" s="72"/>
      <c r="J955" s="71"/>
      <c r="K955" s="72"/>
      <c r="L955" s="71"/>
      <c r="M955" s="72"/>
      <c r="N955" s="71"/>
      <c r="O955" s="72"/>
      <c r="P955" s="71"/>
      <c r="Q955" s="72"/>
      <c r="R955" s="67"/>
      <c r="S955" s="72"/>
      <c r="T955" s="67"/>
      <c r="U955" s="72"/>
      <c r="X955" s="25"/>
      <c r="Y955" s="25"/>
      <c r="Z955" s="25"/>
      <c r="AA955" s="25"/>
      <c r="AB955" s="25"/>
      <c r="AC955" s="25"/>
      <c r="AD955" s="25"/>
      <c r="AE955" s="25"/>
    </row>
    <row r="956" spans="1:31">
      <c r="A956" s="66"/>
      <c r="B956" s="67"/>
      <c r="C956" s="68"/>
      <c r="D956" s="69"/>
      <c r="E956" s="70"/>
      <c r="F956" s="71"/>
      <c r="G956" s="72"/>
      <c r="H956" s="73"/>
      <c r="I956" s="70"/>
      <c r="J956" s="71"/>
      <c r="K956" s="72"/>
      <c r="L956" s="69"/>
      <c r="M956" s="70"/>
      <c r="N956" s="71"/>
      <c r="O956" s="72"/>
      <c r="P956" s="69"/>
      <c r="Q956" s="70"/>
      <c r="R956" s="67"/>
      <c r="S956" s="72"/>
      <c r="T956" s="73"/>
      <c r="U956" s="72"/>
      <c r="X956" s="25"/>
      <c r="Y956" s="25"/>
      <c r="Z956" s="25"/>
      <c r="AA956" s="25"/>
      <c r="AB956" s="25"/>
      <c r="AC956" s="25"/>
      <c r="AD956" s="25"/>
      <c r="AE956" s="25"/>
    </row>
    <row r="957" spans="1:31">
      <c r="A957" s="66"/>
      <c r="B957" s="67"/>
      <c r="C957" s="68"/>
      <c r="D957" s="69"/>
      <c r="E957" s="70"/>
      <c r="F957" s="71"/>
      <c r="G957" s="72"/>
      <c r="H957" s="73"/>
      <c r="I957" s="70"/>
      <c r="J957" s="71"/>
      <c r="K957" s="72"/>
      <c r="L957" s="69"/>
      <c r="M957" s="70"/>
      <c r="N957" s="71"/>
      <c r="O957" s="72"/>
      <c r="P957" s="69"/>
      <c r="Q957" s="70"/>
      <c r="R957" s="67"/>
      <c r="S957" s="72"/>
      <c r="T957" s="73"/>
      <c r="U957" s="72"/>
      <c r="X957" s="25"/>
      <c r="Y957" s="25"/>
      <c r="Z957" s="25"/>
      <c r="AA957" s="25"/>
      <c r="AB957" s="25"/>
      <c r="AC957" s="25"/>
      <c r="AD957" s="25"/>
      <c r="AE957" s="25"/>
    </row>
    <row r="958" spans="1:31">
      <c r="A958" s="66"/>
      <c r="B958" s="67"/>
      <c r="C958" s="68"/>
      <c r="D958" s="69"/>
      <c r="E958" s="70"/>
      <c r="F958" s="71"/>
      <c r="G958" s="72"/>
      <c r="H958" s="73"/>
      <c r="I958" s="70"/>
      <c r="J958" s="71"/>
      <c r="K958" s="72"/>
      <c r="L958" s="69"/>
      <c r="M958" s="70"/>
      <c r="N958" s="71"/>
      <c r="O958" s="72"/>
      <c r="P958" s="69"/>
      <c r="Q958" s="70"/>
      <c r="R958" s="67"/>
      <c r="S958" s="72"/>
      <c r="T958" s="73"/>
      <c r="U958" s="72"/>
      <c r="X958" s="25"/>
      <c r="Y958" s="25"/>
      <c r="Z958" s="25"/>
      <c r="AA958" s="25"/>
      <c r="AB958" s="25"/>
      <c r="AC958" s="25"/>
      <c r="AD958" s="25"/>
      <c r="AE958" s="25"/>
    </row>
    <row r="959" spans="1:31">
      <c r="A959" s="66"/>
      <c r="B959" s="67"/>
      <c r="C959" s="68"/>
      <c r="D959" s="69"/>
      <c r="E959" s="70"/>
      <c r="F959" s="71"/>
      <c r="G959" s="72"/>
      <c r="H959" s="73"/>
      <c r="I959" s="70"/>
      <c r="J959" s="71"/>
      <c r="K959" s="72"/>
      <c r="L959" s="69"/>
      <c r="M959" s="70"/>
      <c r="N959" s="71"/>
      <c r="O959" s="72"/>
      <c r="P959" s="69"/>
      <c r="Q959" s="70"/>
      <c r="R959" s="67"/>
      <c r="S959" s="72"/>
      <c r="T959" s="73"/>
      <c r="U959" s="72"/>
      <c r="X959" s="25"/>
      <c r="Y959" s="25"/>
      <c r="Z959" s="25"/>
      <c r="AA959" s="25"/>
      <c r="AB959" s="25"/>
      <c r="AC959" s="25"/>
      <c r="AD959" s="25"/>
      <c r="AE959" s="25"/>
    </row>
    <row r="960" spans="1:31">
      <c r="A960" s="6"/>
      <c r="B960" s="6"/>
      <c r="C960" s="6"/>
      <c r="D960" s="6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X960" s="25"/>
      <c r="Y960" s="25"/>
      <c r="Z960" s="25"/>
      <c r="AA960" s="25"/>
      <c r="AB960" s="25"/>
      <c r="AC960" s="25"/>
      <c r="AD960" s="25"/>
      <c r="AE960" s="25"/>
    </row>
    <row r="961" spans="1:31">
      <c r="A961" s="6"/>
      <c r="B961" s="6"/>
      <c r="C961" s="6"/>
      <c r="D961" s="6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X961" s="25"/>
      <c r="Y961" s="25"/>
      <c r="Z961" s="25"/>
      <c r="AA961" s="25"/>
      <c r="AB961" s="25"/>
      <c r="AC961" s="25"/>
      <c r="AD961" s="25"/>
      <c r="AE961" s="25"/>
    </row>
    <row r="962" spans="1:31">
      <c r="A962" s="6"/>
      <c r="B962" s="6"/>
      <c r="C962" s="6"/>
      <c r="D962" s="6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X962" s="25"/>
      <c r="Y962" s="25"/>
      <c r="Z962" s="25"/>
      <c r="AA962" s="25"/>
      <c r="AB962" s="25"/>
      <c r="AC962" s="25"/>
      <c r="AD962" s="25"/>
      <c r="AE962" s="25"/>
    </row>
    <row r="963" spans="1:31">
      <c r="A963" s="6"/>
      <c r="B963" s="6"/>
      <c r="C963" s="6"/>
      <c r="D963" s="6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X963" s="12" t="s">
        <v>21</v>
      </c>
      <c r="Y963" s="12" t="s">
        <v>78</v>
      </c>
      <c r="Z963" s="12" t="s">
        <v>22</v>
      </c>
      <c r="AA963" s="25"/>
      <c r="AB963" s="25"/>
      <c r="AC963" s="25"/>
      <c r="AD963" s="25"/>
      <c r="AE963" s="25"/>
    </row>
    <row r="964" spans="1:31">
      <c r="A964" s="6"/>
      <c r="B964" s="6"/>
      <c r="C964" s="6"/>
      <c r="D964" s="6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W964" s="19" t="str">
        <f>IF(入力!$C$4="","",入力!$C$4)</f>
        <v>2016.01.01</v>
      </c>
      <c r="X964" s="24" t="str">
        <f>IF(特定項目一覧_60!AL29="","",特定項目一覧_60!AL29)</f>
        <v/>
      </c>
      <c r="Y964" s="31" t="str">
        <f>IF(特定項目一覧_60!AK29="","",特定項目一覧_60!AK29)</f>
        <v/>
      </c>
      <c r="Z964" s="32" t="str">
        <f>IF(特定項目一覧_60!AM29="","",特定項目一覧_60!AM29)</f>
        <v/>
      </c>
      <c r="AA964" s="25"/>
      <c r="AB964" s="25"/>
      <c r="AC964" s="25"/>
      <c r="AD964" s="25"/>
      <c r="AE964" s="25"/>
    </row>
    <row r="965" spans="1:31">
      <c r="A965" s="6"/>
      <c r="B965" s="6"/>
      <c r="C965" s="6"/>
      <c r="D965" s="6"/>
      <c r="E965" s="6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W965" s="19"/>
      <c r="X965" s="24"/>
      <c r="Y965" s="24"/>
      <c r="Z965" s="24"/>
      <c r="AA965" s="25"/>
      <c r="AB965" s="25"/>
      <c r="AC965" s="25"/>
      <c r="AD965" s="25"/>
      <c r="AE965" s="25"/>
    </row>
    <row r="966" spans="1:31">
      <c r="A966" s="6"/>
      <c r="B966" s="6"/>
      <c r="C966" s="6"/>
      <c r="D966" s="6"/>
      <c r="E966" s="6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W966" s="19"/>
      <c r="X966" s="34"/>
      <c r="Y966" s="34"/>
      <c r="Z966" s="35"/>
      <c r="AA966" s="25"/>
      <c r="AB966" s="25"/>
      <c r="AC966" s="25"/>
      <c r="AD966" s="25"/>
      <c r="AE966" s="25"/>
    </row>
    <row r="967" spans="1:31">
      <c r="A967" s="6"/>
      <c r="B967" s="6"/>
      <c r="C967" s="6"/>
      <c r="D967" s="6"/>
      <c r="E967" s="6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X967" s="25"/>
      <c r="Y967" s="25"/>
      <c r="Z967" s="25"/>
      <c r="AA967" s="25"/>
      <c r="AB967" s="25"/>
      <c r="AC967" s="25"/>
      <c r="AD967" s="25"/>
      <c r="AE967" s="25"/>
    </row>
    <row r="968" spans="1:31">
      <c r="A968" s="6"/>
      <c r="B968" s="6"/>
      <c r="C968" s="6"/>
      <c r="D968" s="6"/>
      <c r="E968" s="6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X968" s="25"/>
      <c r="Y968" s="25"/>
      <c r="Z968" s="25"/>
      <c r="AA968" s="25"/>
      <c r="AB968" s="25"/>
      <c r="AC968" s="25"/>
      <c r="AD968" s="25"/>
      <c r="AE968" s="25"/>
    </row>
    <row r="969" spans="1:31">
      <c r="A969" s="6"/>
      <c r="B969" s="6"/>
      <c r="C969" s="6"/>
      <c r="D969" s="6"/>
      <c r="E969" s="6"/>
      <c r="F969" s="6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X969" s="25"/>
      <c r="Y969" s="25"/>
      <c r="Z969" s="25"/>
      <c r="AA969" s="25"/>
      <c r="AB969" s="25"/>
      <c r="AC969" s="25"/>
      <c r="AD969" s="25"/>
      <c r="AE969" s="25"/>
    </row>
    <row r="970" spans="1:31">
      <c r="A970" s="6"/>
      <c r="B970" s="6"/>
      <c r="C970" s="6"/>
      <c r="D970" s="6"/>
      <c r="E970" s="6"/>
      <c r="F970" s="6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X970" s="25"/>
      <c r="Y970" s="25"/>
      <c r="Z970" s="25"/>
      <c r="AA970" s="25"/>
      <c r="AB970" s="25"/>
      <c r="AC970" s="25"/>
      <c r="AD970" s="25"/>
      <c r="AE970" s="25"/>
    </row>
    <row r="971" spans="1:31">
      <c r="A971" s="6"/>
      <c r="B971" s="6"/>
      <c r="C971" s="6"/>
      <c r="D971" s="6"/>
      <c r="E971" s="6"/>
      <c r="F971" s="6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X971" s="25"/>
      <c r="Y971" s="25"/>
      <c r="Z971" s="25"/>
      <c r="AA971" s="25"/>
      <c r="AB971" s="25"/>
      <c r="AC971" s="25"/>
      <c r="AD971" s="25"/>
      <c r="AE971" s="25"/>
    </row>
    <row r="972" spans="1:31">
      <c r="A972" s="6"/>
      <c r="B972" s="6"/>
      <c r="C972" s="6"/>
      <c r="D972" s="6"/>
      <c r="E972" s="6"/>
      <c r="F972" s="6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X972" s="25"/>
      <c r="Y972" s="25"/>
      <c r="Z972" s="25"/>
      <c r="AA972" s="25"/>
      <c r="AB972" s="25"/>
      <c r="AC972" s="25"/>
      <c r="AD972" s="25"/>
      <c r="AE972" s="25"/>
    </row>
    <row r="973" spans="1:31">
      <c r="A973" s="6"/>
      <c r="B973" s="6"/>
      <c r="C973" s="6"/>
      <c r="D973" s="6"/>
      <c r="E973" s="6"/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X973" s="25"/>
      <c r="Y973" s="25"/>
      <c r="Z973" s="25"/>
      <c r="AA973" s="25"/>
      <c r="AB973" s="25"/>
      <c r="AC973" s="25"/>
      <c r="AD973" s="25"/>
      <c r="AE973" s="25"/>
    </row>
    <row r="974" spans="1:31">
      <c r="A974" s="6"/>
      <c r="B974" s="6"/>
      <c r="C974" s="6"/>
      <c r="D974" s="6"/>
      <c r="E974" s="6"/>
      <c r="F974" s="6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X974" s="25"/>
      <c r="Y974" s="25"/>
      <c r="Z974" s="25"/>
      <c r="AA974" s="25"/>
      <c r="AB974" s="25"/>
      <c r="AC974" s="25"/>
      <c r="AD974" s="25"/>
      <c r="AE974" s="25"/>
    </row>
    <row r="975" spans="1:31">
      <c r="A975" s="6"/>
      <c r="B975" s="6"/>
      <c r="C975" s="6"/>
      <c r="D975" s="6"/>
      <c r="E975" s="6"/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X975" s="25"/>
      <c r="Y975" s="25"/>
      <c r="Z975" s="25"/>
      <c r="AA975" s="25"/>
      <c r="AB975" s="25"/>
      <c r="AC975" s="25"/>
      <c r="AD975" s="25"/>
      <c r="AE975" s="25"/>
    </row>
    <row r="976" spans="1:31">
      <c r="A976" s="6"/>
      <c r="B976" s="6"/>
      <c r="C976" s="6"/>
      <c r="D976" s="6"/>
      <c r="E976" s="6"/>
      <c r="F976" s="6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X976" s="25"/>
      <c r="Y976" s="25"/>
      <c r="Z976" s="25"/>
      <c r="AA976" s="25"/>
      <c r="AB976" s="25"/>
      <c r="AC976" s="25"/>
      <c r="AD976" s="25"/>
      <c r="AE976" s="25"/>
    </row>
    <row r="977" spans="1:31">
      <c r="A977" s="6"/>
      <c r="B977" s="6"/>
      <c r="C977" s="6"/>
      <c r="D977" s="6"/>
      <c r="E977" s="6"/>
      <c r="F977" s="6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X977" s="459" t="s">
        <v>270</v>
      </c>
      <c r="Y977" s="25"/>
      <c r="Z977" s="25"/>
      <c r="AA977" s="25"/>
      <c r="AB977" s="25"/>
      <c r="AC977" s="25"/>
      <c r="AD977" s="25"/>
      <c r="AE977" s="25"/>
    </row>
    <row r="978" spans="1:31">
      <c r="X978" s="458" t="str">
        <f>IF(全体項目一覧_60!AN117="","",全体項目一覧_60!AN117)</f>
        <v/>
      </c>
      <c r="Y978" s="25"/>
      <c r="Z978" s="25"/>
      <c r="AA978" s="25"/>
      <c r="AB978" s="25"/>
      <c r="AC978" s="25"/>
      <c r="AD978" s="25"/>
      <c r="AE978" s="25"/>
    </row>
    <row r="979" spans="1:31">
      <c r="X979" s="25"/>
      <c r="Y979" s="25"/>
      <c r="Z979" s="25"/>
      <c r="AA979" s="25"/>
      <c r="AB979" s="25"/>
      <c r="AC979" s="25"/>
      <c r="AD979" s="25"/>
      <c r="AE979" s="25"/>
    </row>
    <row r="980" spans="1:31">
      <c r="X980" s="25"/>
      <c r="Y980" s="25"/>
      <c r="Z980" s="25"/>
      <c r="AA980" s="25"/>
      <c r="AB980" s="25"/>
      <c r="AC980" s="25"/>
      <c r="AD980" s="25"/>
      <c r="AE980" s="25"/>
    </row>
    <row r="981" spans="1:31">
      <c r="A981" s="675"/>
      <c r="B981" s="676"/>
      <c r="C981" s="676"/>
      <c r="D981" s="676"/>
      <c r="E981" s="676"/>
      <c r="F981" s="676"/>
      <c r="G981" s="676"/>
      <c r="H981" s="676"/>
      <c r="I981" s="676"/>
      <c r="J981" s="676"/>
      <c r="K981" s="677"/>
      <c r="L981" s="12" t="s">
        <v>18</v>
      </c>
      <c r="M981" s="669" t="s">
        <v>29</v>
      </c>
      <c r="N981" s="669"/>
      <c r="O981" s="669"/>
      <c r="P981" s="669"/>
      <c r="Q981" s="669"/>
      <c r="R981" s="669"/>
      <c r="S981" s="669"/>
      <c r="T981" s="670" t="s">
        <v>269</v>
      </c>
      <c r="U981" s="670"/>
      <c r="X981" s="12"/>
      <c r="Y981" s="150"/>
      <c r="Z981" s="150"/>
      <c r="AA981" s="150"/>
      <c r="AB981" s="150"/>
      <c r="AC981" s="150"/>
      <c r="AD981" s="150"/>
      <c r="AE981" s="150"/>
    </row>
    <row r="982" spans="1:31">
      <c r="A982" s="678"/>
      <c r="B982" s="679"/>
      <c r="C982" s="679"/>
      <c r="D982" s="679"/>
      <c r="E982" s="679"/>
      <c r="F982" s="679"/>
      <c r="G982" s="679"/>
      <c r="H982" s="679"/>
      <c r="I982" s="679"/>
      <c r="J982" s="679"/>
      <c r="K982" s="680"/>
      <c r="L982" s="12" t="s">
        <v>18</v>
      </c>
      <c r="M982" s="665" t="s">
        <v>30</v>
      </c>
      <c r="N982" s="665"/>
      <c r="O982" s="665"/>
      <c r="P982" s="665"/>
      <c r="Q982" s="665"/>
      <c r="R982" s="665"/>
      <c r="S982" s="665"/>
      <c r="T982" s="666" t="str">
        <f>X978</f>
        <v/>
      </c>
      <c r="U982" s="667"/>
      <c r="X982" s="12"/>
      <c r="Y982" s="151"/>
      <c r="Z982" s="151"/>
      <c r="AA982" s="151"/>
      <c r="AB982" s="151"/>
      <c r="AC982" s="151"/>
      <c r="AD982" s="151"/>
      <c r="AE982" s="151"/>
    </row>
    <row r="983" spans="1:31" ht="14.25">
      <c r="A983" s="691" t="str">
        <f>$A$40</f>
        <v>フォーマット作成者　：　Komuro Consulting Group　小室匡史</v>
      </c>
      <c r="B983" s="691"/>
      <c r="C983" s="691"/>
      <c r="D983" s="691"/>
      <c r="E983" s="691"/>
      <c r="F983" s="691"/>
      <c r="G983" s="691"/>
      <c r="H983" s="691"/>
      <c r="I983" s="691"/>
      <c r="J983" s="691"/>
      <c r="K983" s="691"/>
      <c r="L983" s="414" t="s">
        <v>18</v>
      </c>
      <c r="M983" s="668" t="s">
        <v>90</v>
      </c>
      <c r="N983" s="668"/>
      <c r="O983" s="668"/>
      <c r="P983" s="668"/>
      <c r="Q983" s="668"/>
      <c r="R983" s="668"/>
      <c r="S983" s="668"/>
      <c r="T983" s="667"/>
      <c r="U983" s="667"/>
      <c r="X983" s="12"/>
      <c r="Y983" s="152"/>
      <c r="Z983" s="152"/>
      <c r="AA983" s="152"/>
      <c r="AB983" s="152"/>
      <c r="AC983" s="152"/>
      <c r="AD983" s="152"/>
      <c r="AE983" s="152"/>
    </row>
    <row r="985" spans="1:31" ht="30" customHeight="1">
      <c r="A985" s="671" t="str">
        <f>$A$1</f>
        <v>●●チームバレーボール体力指数　レーダーチャート</v>
      </c>
      <c r="B985" s="671"/>
      <c r="C985" s="671"/>
      <c r="D985" s="671"/>
      <c r="E985" s="671"/>
      <c r="F985" s="671"/>
      <c r="G985" s="671"/>
      <c r="H985" s="671"/>
      <c r="I985" s="671"/>
      <c r="J985" s="671"/>
      <c r="K985" s="671"/>
      <c r="L985" s="671"/>
      <c r="M985" s="671"/>
      <c r="N985" s="671"/>
      <c r="O985" s="671"/>
      <c r="P985" s="671"/>
      <c r="Q985" s="671"/>
      <c r="R985" s="671"/>
      <c r="S985" s="671"/>
      <c r="T985" s="671"/>
      <c r="U985" s="671"/>
      <c r="X985" s="25"/>
      <c r="Y985" s="25"/>
      <c r="Z985" s="25"/>
      <c r="AA985" s="25"/>
      <c r="AB985" s="25"/>
      <c r="AC985" s="25"/>
      <c r="AD985" s="25"/>
      <c r="AE985" s="25"/>
    </row>
    <row r="986" spans="1:31" ht="22.5" customHeight="1">
      <c r="A986" s="369" t="s">
        <v>10</v>
      </c>
      <c r="B986" s="672" t="str">
        <f>IF(表示変換!B30="","",表示変換!B30)</f>
        <v/>
      </c>
      <c r="C986" s="672"/>
      <c r="D986" s="9"/>
      <c r="E986" s="369" t="s">
        <v>11</v>
      </c>
      <c r="F986" s="673" t="str">
        <f>IF(表示変換!I30="","",表示変換!I30)</f>
        <v/>
      </c>
      <c r="G986" s="673"/>
      <c r="H986" s="370" t="s">
        <v>12</v>
      </c>
      <c r="I986" s="14"/>
      <c r="J986" s="370" t="s">
        <v>13</v>
      </c>
      <c r="K986" s="673" t="str">
        <f>IF(表示変換!J30="","",表示変換!J30)</f>
        <v/>
      </c>
      <c r="L986" s="673"/>
      <c r="M986" s="369" t="s">
        <v>14</v>
      </c>
      <c r="N986" s="6"/>
      <c r="O986" s="672" t="s">
        <v>15</v>
      </c>
      <c r="P986" s="672"/>
      <c r="Q986" s="672" t="str">
        <f>IF(表示変換!H30="","",表示変換!H30)</f>
        <v/>
      </c>
      <c r="R986" s="672"/>
      <c r="S986" s="674" t="str">
        <f>IF(入力!$C$4="","",入力!$C$4)</f>
        <v>2016.01.01</v>
      </c>
      <c r="T986" s="674"/>
      <c r="U986" s="9" t="s">
        <v>84</v>
      </c>
      <c r="X986" s="25"/>
      <c r="Y986" s="25"/>
      <c r="Z986" s="25"/>
      <c r="AA986" s="25"/>
      <c r="AB986" s="25"/>
      <c r="AC986" s="25"/>
      <c r="AD986" s="25"/>
      <c r="AE986" s="25"/>
    </row>
    <row r="987" spans="1:31" ht="12" customHeight="1">
      <c r="A987" s="6"/>
      <c r="B987" s="6"/>
      <c r="C987" s="6"/>
      <c r="D987" s="6"/>
      <c r="E987" s="6"/>
      <c r="F987" s="6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X987" s="25"/>
      <c r="Y987" s="25"/>
      <c r="Z987" s="25"/>
      <c r="AA987" s="25"/>
      <c r="AB987" s="25"/>
      <c r="AC987" s="25"/>
      <c r="AD987" s="25"/>
      <c r="AE987" s="25"/>
    </row>
    <row r="988" spans="1:31" ht="22.5" customHeight="1">
      <c r="A988" s="685" t="s">
        <v>5</v>
      </c>
      <c r="B988" s="688" t="s">
        <v>6</v>
      </c>
      <c r="C988" s="692" t="s">
        <v>0</v>
      </c>
      <c r="D988" s="683" t="s">
        <v>31</v>
      </c>
      <c r="E988" s="684"/>
      <c r="F988" s="683" t="s">
        <v>43</v>
      </c>
      <c r="G988" s="684"/>
      <c r="H988" s="683" t="s">
        <v>297</v>
      </c>
      <c r="I988" s="684"/>
      <c r="J988" s="683" t="s">
        <v>27</v>
      </c>
      <c r="K988" s="684"/>
      <c r="L988" s="681" t="s">
        <v>44</v>
      </c>
      <c r="M988" s="682"/>
      <c r="N988" s="681" t="s">
        <v>45</v>
      </c>
      <c r="O988" s="682"/>
      <c r="P988" s="681" t="s">
        <v>28</v>
      </c>
      <c r="Q988" s="682"/>
      <c r="R988" s="683" t="s">
        <v>32</v>
      </c>
      <c r="S988" s="684"/>
      <c r="T988" s="156" t="s">
        <v>1</v>
      </c>
      <c r="U988" s="157" t="s">
        <v>2</v>
      </c>
      <c r="X988" s="25"/>
      <c r="Y988" s="25"/>
      <c r="Z988" s="25"/>
      <c r="AA988" s="25"/>
      <c r="AB988" s="25"/>
      <c r="AC988" s="25"/>
      <c r="AD988" s="25"/>
      <c r="AE988" s="25"/>
    </row>
    <row r="989" spans="1:31">
      <c r="A989" s="686"/>
      <c r="B989" s="689"/>
      <c r="C989" s="693"/>
      <c r="D989" s="1" t="s">
        <v>3</v>
      </c>
      <c r="E989" s="3" t="s">
        <v>4</v>
      </c>
      <c r="F989" s="1" t="s">
        <v>3</v>
      </c>
      <c r="G989" s="3" t="s">
        <v>4</v>
      </c>
      <c r="H989" s="1" t="s">
        <v>3</v>
      </c>
      <c r="I989" s="3" t="s">
        <v>4</v>
      </c>
      <c r="J989" s="1" t="s">
        <v>3</v>
      </c>
      <c r="K989" s="3" t="s">
        <v>4</v>
      </c>
      <c r="L989" s="1" t="s">
        <v>3</v>
      </c>
      <c r="M989" s="3" t="s">
        <v>4</v>
      </c>
      <c r="N989" s="1" t="s">
        <v>3</v>
      </c>
      <c r="O989" s="3" t="s">
        <v>4</v>
      </c>
      <c r="P989" s="1" t="s">
        <v>3</v>
      </c>
      <c r="Q989" s="3" t="s">
        <v>4</v>
      </c>
      <c r="R989" s="1" t="s">
        <v>3</v>
      </c>
      <c r="S989" s="3" t="s">
        <v>4</v>
      </c>
      <c r="T989" s="7"/>
      <c r="U989" s="8"/>
      <c r="X989" s="25"/>
      <c r="Y989" s="25"/>
      <c r="Z989" s="25"/>
      <c r="AA989" s="25"/>
      <c r="AB989" s="25"/>
      <c r="AC989" s="25"/>
      <c r="AD989" s="25"/>
      <c r="AE989" s="25"/>
    </row>
    <row r="990" spans="1:31">
      <c r="A990" s="687"/>
      <c r="B990" s="690"/>
      <c r="C990" s="694"/>
      <c r="D990" s="2" t="str">
        <f>IF(表示変換!$N$5="","",表示変換!$N$5)</f>
        <v>sec</v>
      </c>
      <c r="E990" s="4" t="s">
        <v>7</v>
      </c>
      <c r="F990" s="2" t="str">
        <f>IF(表示変換!$O$5="","",表示変換!$O$5)</f>
        <v>sec</v>
      </c>
      <c r="G990" s="4" t="s">
        <v>7</v>
      </c>
      <c r="H990" s="2" t="str">
        <f>IF(表示変換!$P$5="","",表示変換!$P$5)</f>
        <v>m</v>
      </c>
      <c r="I990" s="4" t="s">
        <v>7</v>
      </c>
      <c r="J990" s="2" t="str">
        <f>IF(表示変換!$Q$5="","",表示変換!$Q$5)</f>
        <v>cm</v>
      </c>
      <c r="K990" s="4" t="s">
        <v>7</v>
      </c>
      <c r="L990" s="2" t="str">
        <f>IF(表示変換!$R$5="","",表示変換!$R$5)</f>
        <v>cm</v>
      </c>
      <c r="M990" s="4" t="s">
        <v>7</v>
      </c>
      <c r="N990" s="2" t="str">
        <f>IF(表示変換!$S$5="","",表示変換!$S$5)</f>
        <v>m</v>
      </c>
      <c r="O990" s="4" t="s">
        <v>7</v>
      </c>
      <c r="P990" s="2" t="str">
        <f>IF(表示変換!$T$5="","",表示変換!$T$5)</f>
        <v>回</v>
      </c>
      <c r="Q990" s="4" t="s">
        <v>7</v>
      </c>
      <c r="R990" s="2" t="str">
        <f>IF(表示変換!$U$5="","",表示変換!$U$5)</f>
        <v>m</v>
      </c>
      <c r="S990" s="4" t="s">
        <v>7</v>
      </c>
      <c r="T990" s="2" t="s">
        <v>8</v>
      </c>
      <c r="U990" s="5" t="s">
        <v>9</v>
      </c>
      <c r="X990" s="26" t="s">
        <v>16</v>
      </c>
      <c r="Y990" s="26" t="s">
        <v>17</v>
      </c>
      <c r="Z990" s="26" t="s">
        <v>276</v>
      </c>
      <c r="AA990" s="26" t="s">
        <v>24</v>
      </c>
      <c r="AB990" s="26" t="s">
        <v>59</v>
      </c>
      <c r="AC990" s="26" t="s">
        <v>51</v>
      </c>
      <c r="AD990" s="26" t="s">
        <v>62</v>
      </c>
      <c r="AE990" s="11" t="s">
        <v>61</v>
      </c>
    </row>
    <row r="991" spans="1:31">
      <c r="A991" s="17" t="str">
        <f>IF(入力!$C$4="","",入力!$C$4)</f>
        <v>2016.01.01</v>
      </c>
      <c r="B991" s="20">
        <f>IF(表示変換!A30="","",表示変換!A30)</f>
        <v>25</v>
      </c>
      <c r="C991" s="18" t="str">
        <f>IF(表示変換!B30="","",表示変換!B30)</f>
        <v/>
      </c>
      <c r="D991" s="21" t="str">
        <f>IF(特定項目一覧_60!G30="","",特定項目一覧_60!G30)</f>
        <v/>
      </c>
      <c r="E991" s="27" t="str">
        <f>IF(特定項目一覧_60!H30="","",特定項目一覧_60!H30)</f>
        <v/>
      </c>
      <c r="F991" s="21" t="str">
        <f>IF(特定項目一覧_60!I30="","",特定項目一覧_60!I30)</f>
        <v/>
      </c>
      <c r="G991" s="22" t="str">
        <f>IF(特定項目一覧_60!J30="","",特定項目一覧_60!J30)</f>
        <v/>
      </c>
      <c r="H991" s="29" t="str">
        <f>IF(特定項目一覧_60!K30="","",特定項目一覧_60!K30)</f>
        <v/>
      </c>
      <c r="I991" s="27" t="str">
        <f>IF(特定項目一覧_60!L30="","",特定項目一覧_60!L30)</f>
        <v/>
      </c>
      <c r="J991" s="20" t="str">
        <f>IF(特定項目一覧_60!M30="","",特定項目一覧_60!M30)</f>
        <v/>
      </c>
      <c r="K991" s="22" t="str">
        <f>IF(特定項目一覧_60!N30="","",特定項目一覧_60!N30)</f>
        <v/>
      </c>
      <c r="L991" s="28" t="str">
        <f>IF(特定項目一覧_60!O30="","",特定項目一覧_60!O30)</f>
        <v/>
      </c>
      <c r="M991" s="27" t="str">
        <f>IF(特定項目一覧_60!P30="","",特定項目一覧_60!P30)</f>
        <v/>
      </c>
      <c r="N991" s="21" t="str">
        <f>IF(特定項目一覧_60!Q30="","",特定項目一覧_60!Q30)</f>
        <v/>
      </c>
      <c r="O991" s="22" t="str">
        <f>IF(特定項目一覧_60!R30="","",特定項目一覧_60!R30)</f>
        <v/>
      </c>
      <c r="P991" s="28" t="str">
        <f>IF(特定項目一覧_60!S30="","",特定項目一覧_60!S30)</f>
        <v/>
      </c>
      <c r="Q991" s="27" t="str">
        <f>IF(特定項目一覧_60!T30="","",特定項目一覧_60!T30)</f>
        <v/>
      </c>
      <c r="R991" s="20" t="str">
        <f>IF(特定項目一覧_60!U30="","",特定項目一覧_60!U30)</f>
        <v/>
      </c>
      <c r="S991" s="22" t="str">
        <f>IF(特定項目一覧_60!V30="","",特定項目一覧_60!V30)</f>
        <v/>
      </c>
      <c r="T991" s="28" t="str">
        <f>IF(特定項目一覧_60!W30="","",特定項目一覧_60!W30)</f>
        <v/>
      </c>
      <c r="U991" s="22" t="str">
        <f>IF(特定項目一覧_60!X30="","",特定項目一覧_60!X30)</f>
        <v/>
      </c>
      <c r="W991" s="19" t="str">
        <f>IF(入力!$C$4="","",入力!$C$4)</f>
        <v>2016.01.01</v>
      </c>
      <c r="X991" s="30" t="str">
        <f>E991</f>
        <v/>
      </c>
      <c r="Y991" s="30" t="str">
        <f>G991</f>
        <v/>
      </c>
      <c r="Z991" s="30" t="str">
        <f>I991</f>
        <v/>
      </c>
      <c r="AA991" s="30" t="str">
        <f>K991</f>
        <v/>
      </c>
      <c r="AB991" s="30" t="str">
        <f>M991</f>
        <v/>
      </c>
      <c r="AC991" s="30" t="str">
        <f>O991</f>
        <v/>
      </c>
      <c r="AD991" s="30" t="str">
        <f>Q991</f>
        <v/>
      </c>
      <c r="AE991" s="30" t="str">
        <f>S991</f>
        <v/>
      </c>
    </row>
    <row r="992" spans="1:31">
      <c r="A992" s="66"/>
      <c r="B992" s="67"/>
      <c r="C992" s="68"/>
      <c r="D992" s="69"/>
      <c r="E992" s="70"/>
      <c r="F992" s="71"/>
      <c r="G992" s="72"/>
      <c r="H992" s="73"/>
      <c r="I992" s="70"/>
      <c r="J992" s="71"/>
      <c r="K992" s="72"/>
      <c r="L992" s="69"/>
      <c r="M992" s="70"/>
      <c r="N992" s="71"/>
      <c r="O992" s="72"/>
      <c r="P992" s="69"/>
      <c r="Q992" s="70"/>
      <c r="R992" s="67"/>
      <c r="S992" s="72"/>
      <c r="T992" s="73"/>
      <c r="U992" s="72"/>
      <c r="W992" s="19"/>
      <c r="X992" s="23"/>
      <c r="Y992" s="23"/>
      <c r="Z992" s="23"/>
      <c r="AA992" s="23"/>
      <c r="AB992" s="23"/>
      <c r="AC992" s="23"/>
      <c r="AD992" s="23"/>
      <c r="AE992" s="23"/>
    </row>
    <row r="993" spans="1:31">
      <c r="A993" s="74"/>
      <c r="B993" s="67"/>
      <c r="C993" s="72"/>
      <c r="D993" s="71"/>
      <c r="E993" s="72"/>
      <c r="F993" s="71"/>
      <c r="G993" s="72"/>
      <c r="H993" s="67"/>
      <c r="I993" s="72"/>
      <c r="J993" s="71"/>
      <c r="K993" s="72"/>
      <c r="L993" s="71"/>
      <c r="M993" s="72"/>
      <c r="N993" s="71"/>
      <c r="O993" s="72"/>
      <c r="P993" s="71"/>
      <c r="Q993" s="72"/>
      <c r="R993" s="67"/>
      <c r="S993" s="72"/>
      <c r="T993" s="67"/>
      <c r="U993" s="72"/>
      <c r="W993" s="19"/>
      <c r="X993" s="23"/>
      <c r="Y993" s="23"/>
      <c r="Z993" s="23"/>
      <c r="AA993" s="23"/>
      <c r="AB993" s="23"/>
      <c r="AC993" s="23"/>
      <c r="AD993" s="23"/>
      <c r="AE993" s="23"/>
    </row>
    <row r="994" spans="1:31">
      <c r="A994" s="74"/>
      <c r="B994" s="75"/>
      <c r="C994" s="76"/>
      <c r="D994" s="71"/>
      <c r="E994" s="70"/>
      <c r="F994" s="71"/>
      <c r="G994" s="72"/>
      <c r="H994" s="73"/>
      <c r="I994" s="70"/>
      <c r="J994" s="71"/>
      <c r="K994" s="72"/>
      <c r="L994" s="69"/>
      <c r="M994" s="70"/>
      <c r="N994" s="71"/>
      <c r="O994" s="72"/>
      <c r="P994" s="69"/>
      <c r="Q994" s="70"/>
      <c r="R994" s="67"/>
      <c r="S994" s="72"/>
      <c r="T994" s="73"/>
      <c r="U994" s="72"/>
      <c r="X994" s="25"/>
      <c r="Y994" s="25"/>
      <c r="Z994" s="25"/>
      <c r="AA994" s="25"/>
      <c r="AB994" s="25"/>
      <c r="AC994" s="25"/>
      <c r="AD994" s="25"/>
      <c r="AE994" s="25"/>
    </row>
    <row r="995" spans="1:31">
      <c r="A995" s="66"/>
      <c r="B995" s="67"/>
      <c r="C995" s="68"/>
      <c r="D995" s="69"/>
      <c r="E995" s="70"/>
      <c r="F995" s="71"/>
      <c r="G995" s="72"/>
      <c r="H995" s="73"/>
      <c r="I995" s="70"/>
      <c r="J995" s="71"/>
      <c r="K995" s="72"/>
      <c r="L995" s="69"/>
      <c r="M995" s="70"/>
      <c r="N995" s="71"/>
      <c r="O995" s="72"/>
      <c r="P995" s="69"/>
      <c r="Q995" s="70"/>
      <c r="R995" s="67"/>
      <c r="S995" s="72"/>
      <c r="T995" s="73"/>
      <c r="U995" s="72"/>
      <c r="X995" s="25"/>
      <c r="Y995" s="25"/>
      <c r="Z995" s="25"/>
      <c r="AA995" s="25"/>
      <c r="AB995" s="25"/>
      <c r="AC995" s="25"/>
      <c r="AD995" s="25"/>
      <c r="AE995" s="25"/>
    </row>
    <row r="996" spans="1:31">
      <c r="A996" s="74"/>
      <c r="B996" s="67"/>
      <c r="C996" s="72"/>
      <c r="D996" s="71"/>
      <c r="E996" s="72"/>
      <c r="F996" s="71"/>
      <c r="G996" s="72"/>
      <c r="H996" s="67"/>
      <c r="I996" s="72"/>
      <c r="J996" s="71"/>
      <c r="K996" s="72"/>
      <c r="L996" s="71"/>
      <c r="M996" s="72"/>
      <c r="N996" s="71"/>
      <c r="O996" s="72"/>
      <c r="P996" s="71"/>
      <c r="Q996" s="72"/>
      <c r="R996" s="67"/>
      <c r="S996" s="72"/>
      <c r="T996" s="67"/>
      <c r="U996" s="72"/>
      <c r="X996" s="25"/>
      <c r="Y996" s="25"/>
      <c r="Z996" s="25"/>
      <c r="AA996" s="25"/>
      <c r="AB996" s="25"/>
      <c r="AC996" s="25"/>
      <c r="AD996" s="25"/>
      <c r="AE996" s="25"/>
    </row>
    <row r="997" spans="1:31">
      <c r="A997" s="66"/>
      <c r="B997" s="67"/>
      <c r="C997" s="68"/>
      <c r="D997" s="69"/>
      <c r="E997" s="70"/>
      <c r="F997" s="71"/>
      <c r="G997" s="72"/>
      <c r="H997" s="73"/>
      <c r="I997" s="70"/>
      <c r="J997" s="71"/>
      <c r="K997" s="72"/>
      <c r="L997" s="69"/>
      <c r="M997" s="70"/>
      <c r="N997" s="71"/>
      <c r="O997" s="72"/>
      <c r="P997" s="69"/>
      <c r="Q997" s="70"/>
      <c r="R997" s="67"/>
      <c r="S997" s="72"/>
      <c r="T997" s="73"/>
      <c r="U997" s="72"/>
      <c r="X997" s="25"/>
      <c r="Y997" s="25"/>
      <c r="Z997" s="25"/>
      <c r="AA997" s="25"/>
      <c r="AB997" s="25"/>
      <c r="AC997" s="25"/>
      <c r="AD997" s="25"/>
      <c r="AE997" s="25"/>
    </row>
    <row r="998" spans="1:31">
      <c r="A998" s="66"/>
      <c r="B998" s="67"/>
      <c r="C998" s="68"/>
      <c r="D998" s="69"/>
      <c r="E998" s="70"/>
      <c r="F998" s="71"/>
      <c r="G998" s="72"/>
      <c r="H998" s="73"/>
      <c r="I998" s="70"/>
      <c r="J998" s="71"/>
      <c r="K998" s="72"/>
      <c r="L998" s="69"/>
      <c r="M998" s="70"/>
      <c r="N998" s="71"/>
      <c r="O998" s="72"/>
      <c r="P998" s="69"/>
      <c r="Q998" s="70"/>
      <c r="R998" s="67"/>
      <c r="S998" s="72"/>
      <c r="T998" s="73"/>
      <c r="U998" s="72"/>
      <c r="X998" s="25"/>
      <c r="Y998" s="25"/>
      <c r="Z998" s="25"/>
      <c r="AA998" s="25"/>
      <c r="AB998" s="25"/>
      <c r="AC998" s="25"/>
      <c r="AD998" s="25"/>
      <c r="AE998" s="25"/>
    </row>
    <row r="999" spans="1:31">
      <c r="A999" s="66"/>
      <c r="B999" s="67"/>
      <c r="C999" s="68"/>
      <c r="D999" s="69"/>
      <c r="E999" s="70"/>
      <c r="F999" s="71"/>
      <c r="G999" s="72"/>
      <c r="H999" s="73"/>
      <c r="I999" s="70"/>
      <c r="J999" s="71"/>
      <c r="K999" s="72"/>
      <c r="L999" s="69"/>
      <c r="M999" s="70"/>
      <c r="N999" s="71"/>
      <c r="O999" s="72"/>
      <c r="P999" s="69"/>
      <c r="Q999" s="70"/>
      <c r="R999" s="67"/>
      <c r="S999" s="72"/>
      <c r="T999" s="73"/>
      <c r="U999" s="72"/>
      <c r="X999" s="25"/>
      <c r="Y999" s="25"/>
      <c r="Z999" s="25"/>
      <c r="AA999" s="25"/>
      <c r="AB999" s="25"/>
      <c r="AC999" s="25"/>
      <c r="AD999" s="25"/>
      <c r="AE999" s="25"/>
    </row>
    <row r="1000" spans="1:31">
      <c r="A1000" s="66"/>
      <c r="B1000" s="67"/>
      <c r="C1000" s="68"/>
      <c r="D1000" s="69"/>
      <c r="E1000" s="70"/>
      <c r="F1000" s="71"/>
      <c r="G1000" s="72"/>
      <c r="H1000" s="73"/>
      <c r="I1000" s="70"/>
      <c r="J1000" s="71"/>
      <c r="K1000" s="72"/>
      <c r="L1000" s="69"/>
      <c r="M1000" s="70"/>
      <c r="N1000" s="71"/>
      <c r="O1000" s="72"/>
      <c r="P1000" s="69"/>
      <c r="Q1000" s="70"/>
      <c r="R1000" s="67"/>
      <c r="S1000" s="72"/>
      <c r="T1000" s="73"/>
      <c r="U1000" s="72"/>
      <c r="X1000" s="25"/>
      <c r="Y1000" s="25"/>
      <c r="Z1000" s="25"/>
      <c r="AA1000" s="25"/>
      <c r="AB1000" s="25"/>
      <c r="AC1000" s="25"/>
      <c r="AD1000" s="25"/>
      <c r="AE1000" s="25"/>
    </row>
    <row r="1001" spans="1:31">
      <c r="A1001" s="6"/>
      <c r="B1001" s="6"/>
      <c r="C1001" s="6"/>
      <c r="D1001" s="6"/>
      <c r="E1001" s="6"/>
      <c r="F1001" s="6"/>
      <c r="G1001" s="6"/>
      <c r="H1001" s="6"/>
      <c r="I1001" s="6"/>
      <c r="J1001" s="6"/>
      <c r="K1001" s="6"/>
      <c r="L1001" s="6"/>
      <c r="M1001" s="6"/>
      <c r="N1001" s="6"/>
      <c r="O1001" s="6"/>
      <c r="P1001" s="6"/>
      <c r="Q1001" s="6"/>
      <c r="R1001" s="6"/>
      <c r="S1001" s="6"/>
      <c r="T1001" s="6"/>
      <c r="U1001" s="6"/>
      <c r="X1001" s="25"/>
      <c r="Y1001" s="25"/>
      <c r="Z1001" s="25"/>
      <c r="AA1001" s="25"/>
      <c r="AB1001" s="25"/>
      <c r="AC1001" s="25"/>
      <c r="AD1001" s="25"/>
      <c r="AE1001" s="25"/>
    </row>
    <row r="1002" spans="1:31">
      <c r="A1002" s="6"/>
      <c r="B1002" s="6"/>
      <c r="C1002" s="6"/>
      <c r="D1002" s="6"/>
      <c r="E1002" s="6"/>
      <c r="F1002" s="6"/>
      <c r="G1002" s="6"/>
      <c r="H1002" s="6"/>
      <c r="I1002" s="6"/>
      <c r="J1002" s="6"/>
      <c r="K1002" s="6"/>
      <c r="L1002" s="6"/>
      <c r="M1002" s="6"/>
      <c r="N1002" s="6"/>
      <c r="O1002" s="6"/>
      <c r="P1002" s="6"/>
      <c r="Q1002" s="6"/>
      <c r="R1002" s="6"/>
      <c r="S1002" s="6"/>
      <c r="T1002" s="6"/>
      <c r="U1002" s="6"/>
      <c r="X1002" s="25"/>
      <c r="Y1002" s="25"/>
      <c r="Z1002" s="25"/>
      <c r="AA1002" s="25"/>
      <c r="AB1002" s="25"/>
      <c r="AC1002" s="25"/>
      <c r="AD1002" s="25"/>
      <c r="AE1002" s="25"/>
    </row>
    <row r="1003" spans="1:31">
      <c r="A1003" s="6"/>
      <c r="B1003" s="6"/>
      <c r="C1003" s="6"/>
      <c r="D1003" s="6"/>
      <c r="E1003" s="6"/>
      <c r="F1003" s="6"/>
      <c r="G1003" s="6"/>
      <c r="H1003" s="6"/>
      <c r="I1003" s="6"/>
      <c r="J1003" s="6"/>
      <c r="K1003" s="6"/>
      <c r="L1003" s="6"/>
      <c r="M1003" s="6"/>
      <c r="N1003" s="6"/>
      <c r="O1003" s="6"/>
      <c r="P1003" s="6"/>
      <c r="Q1003" s="6"/>
      <c r="R1003" s="6"/>
      <c r="S1003" s="6"/>
      <c r="T1003" s="6"/>
      <c r="U1003" s="6"/>
      <c r="X1003" s="25"/>
      <c r="Y1003" s="25"/>
      <c r="Z1003" s="25"/>
      <c r="AA1003" s="25"/>
      <c r="AB1003" s="25"/>
      <c r="AC1003" s="25"/>
      <c r="AD1003" s="25"/>
      <c r="AE1003" s="25"/>
    </row>
    <row r="1004" spans="1:31">
      <c r="A1004" s="6"/>
      <c r="B1004" s="6"/>
      <c r="C1004" s="6"/>
      <c r="D1004" s="6"/>
      <c r="E1004" s="6"/>
      <c r="F1004" s="6"/>
      <c r="G1004" s="6"/>
      <c r="H1004" s="6"/>
      <c r="I1004" s="6"/>
      <c r="J1004" s="6"/>
      <c r="K1004" s="6"/>
      <c r="L1004" s="6"/>
      <c r="M1004" s="6"/>
      <c r="N1004" s="6"/>
      <c r="O1004" s="6"/>
      <c r="P1004" s="6"/>
      <c r="Q1004" s="6"/>
      <c r="R1004" s="6"/>
      <c r="S1004" s="6"/>
      <c r="T1004" s="6"/>
      <c r="U1004" s="6"/>
      <c r="X1004" s="12" t="s">
        <v>21</v>
      </c>
      <c r="Y1004" s="12" t="s">
        <v>78</v>
      </c>
      <c r="Z1004" s="12" t="s">
        <v>22</v>
      </c>
      <c r="AA1004" s="25"/>
      <c r="AB1004" s="25"/>
      <c r="AC1004" s="25"/>
      <c r="AD1004" s="25"/>
      <c r="AE1004" s="25"/>
    </row>
    <row r="1005" spans="1:31">
      <c r="A1005" s="6"/>
      <c r="B1005" s="6"/>
      <c r="C1005" s="6"/>
      <c r="D1005" s="6"/>
      <c r="E1005" s="6"/>
      <c r="F1005" s="6"/>
      <c r="G1005" s="6"/>
      <c r="H1005" s="6"/>
      <c r="I1005" s="6"/>
      <c r="J1005" s="6"/>
      <c r="K1005" s="6"/>
      <c r="L1005" s="6"/>
      <c r="M1005" s="6"/>
      <c r="N1005" s="6"/>
      <c r="O1005" s="6"/>
      <c r="P1005" s="6"/>
      <c r="Q1005" s="6"/>
      <c r="R1005" s="6"/>
      <c r="S1005" s="6"/>
      <c r="T1005" s="6"/>
      <c r="U1005" s="6"/>
      <c r="W1005" s="19" t="str">
        <f>IF(入力!$C$4="","",入力!$C$4)</f>
        <v>2016.01.01</v>
      </c>
      <c r="X1005" s="24" t="str">
        <f>IF(特定項目一覧_60!AL30="","",特定項目一覧_60!AL30)</f>
        <v/>
      </c>
      <c r="Y1005" s="31" t="str">
        <f>IF(特定項目一覧_60!AK30="","",特定項目一覧_60!AK30)</f>
        <v/>
      </c>
      <c r="Z1005" s="32" t="str">
        <f>IF(特定項目一覧_60!AM30="","",特定項目一覧_60!AM30)</f>
        <v/>
      </c>
      <c r="AA1005" s="25"/>
      <c r="AB1005" s="25"/>
      <c r="AC1005" s="25"/>
      <c r="AD1005" s="25"/>
      <c r="AE1005" s="25"/>
    </row>
    <row r="1006" spans="1:31">
      <c r="A1006" s="6"/>
      <c r="B1006" s="6"/>
      <c r="C1006" s="6"/>
      <c r="D1006" s="6"/>
      <c r="E1006" s="6"/>
      <c r="F1006" s="6"/>
      <c r="G1006" s="6"/>
      <c r="H1006" s="6"/>
      <c r="I1006" s="6"/>
      <c r="J1006" s="6"/>
      <c r="K1006" s="6"/>
      <c r="L1006" s="6"/>
      <c r="M1006" s="6"/>
      <c r="N1006" s="6"/>
      <c r="O1006" s="6"/>
      <c r="P1006" s="6"/>
      <c r="Q1006" s="6"/>
      <c r="R1006" s="6"/>
      <c r="S1006" s="6"/>
      <c r="T1006" s="6"/>
      <c r="U1006" s="6"/>
      <c r="W1006" s="19"/>
      <c r="X1006" s="24"/>
      <c r="Y1006" s="24"/>
      <c r="Z1006" s="24"/>
      <c r="AA1006" s="25"/>
      <c r="AB1006" s="25"/>
      <c r="AC1006" s="25"/>
      <c r="AD1006" s="25"/>
      <c r="AE1006" s="25"/>
    </row>
    <row r="1007" spans="1:31">
      <c r="A1007" s="6"/>
      <c r="B1007" s="6"/>
      <c r="C1007" s="6"/>
      <c r="D1007" s="6"/>
      <c r="E1007" s="6"/>
      <c r="F1007" s="6"/>
      <c r="G1007" s="6"/>
      <c r="H1007" s="6"/>
      <c r="I1007" s="6"/>
      <c r="J1007" s="6"/>
      <c r="K1007" s="6"/>
      <c r="L1007" s="6"/>
      <c r="M1007" s="6"/>
      <c r="N1007" s="6"/>
      <c r="O1007" s="6"/>
      <c r="P1007" s="6"/>
      <c r="Q1007" s="6"/>
      <c r="R1007" s="6"/>
      <c r="S1007" s="6"/>
      <c r="T1007" s="6"/>
      <c r="U1007" s="6"/>
      <c r="W1007" s="19"/>
      <c r="X1007" s="34"/>
      <c r="Y1007" s="34"/>
      <c r="Z1007" s="35"/>
      <c r="AA1007" s="25"/>
      <c r="AB1007" s="25"/>
      <c r="AC1007" s="25"/>
      <c r="AD1007" s="25"/>
      <c r="AE1007" s="25"/>
    </row>
    <row r="1008" spans="1:31">
      <c r="A1008" s="6"/>
      <c r="B1008" s="6"/>
      <c r="C1008" s="6"/>
      <c r="D1008" s="6"/>
      <c r="E1008" s="6"/>
      <c r="F1008" s="6"/>
      <c r="G1008" s="6"/>
      <c r="H1008" s="6"/>
      <c r="I1008" s="6"/>
      <c r="J1008" s="6"/>
      <c r="K1008" s="6"/>
      <c r="L1008" s="6"/>
      <c r="M1008" s="6"/>
      <c r="N1008" s="6"/>
      <c r="O1008" s="6"/>
      <c r="P1008" s="6"/>
      <c r="Q1008" s="6"/>
      <c r="R1008" s="6"/>
      <c r="S1008" s="6"/>
      <c r="T1008" s="6"/>
      <c r="U1008" s="6"/>
      <c r="X1008" s="25"/>
      <c r="Y1008" s="25"/>
      <c r="Z1008" s="25"/>
      <c r="AA1008" s="25"/>
      <c r="AB1008" s="25"/>
      <c r="AC1008" s="25"/>
      <c r="AD1008" s="25"/>
      <c r="AE1008" s="25"/>
    </row>
    <row r="1009" spans="1:31">
      <c r="A1009" s="6"/>
      <c r="B1009" s="6"/>
      <c r="C1009" s="6"/>
      <c r="D1009" s="6"/>
      <c r="E1009" s="6"/>
      <c r="F1009" s="6"/>
      <c r="G1009" s="6"/>
      <c r="H1009" s="6"/>
      <c r="I1009" s="6"/>
      <c r="J1009" s="6"/>
      <c r="K1009" s="6"/>
      <c r="L1009" s="6"/>
      <c r="M1009" s="6"/>
      <c r="N1009" s="6"/>
      <c r="O1009" s="6"/>
      <c r="P1009" s="6"/>
      <c r="Q1009" s="6"/>
      <c r="R1009" s="6"/>
      <c r="S1009" s="6"/>
      <c r="T1009" s="6"/>
      <c r="U1009" s="6"/>
      <c r="X1009" s="25"/>
      <c r="Y1009" s="25"/>
      <c r="Z1009" s="25"/>
      <c r="AA1009" s="25"/>
      <c r="AB1009" s="25"/>
      <c r="AC1009" s="25"/>
      <c r="AD1009" s="25"/>
      <c r="AE1009" s="25"/>
    </row>
    <row r="1010" spans="1:31">
      <c r="A1010" s="6"/>
      <c r="B1010" s="6"/>
      <c r="C1010" s="6"/>
      <c r="D1010" s="6"/>
      <c r="E1010" s="6"/>
      <c r="F1010" s="6"/>
      <c r="G1010" s="6"/>
      <c r="H1010" s="6"/>
      <c r="I1010" s="6"/>
      <c r="J1010" s="6"/>
      <c r="K1010" s="6"/>
      <c r="L1010" s="6"/>
      <c r="M1010" s="6"/>
      <c r="N1010" s="6"/>
      <c r="O1010" s="6"/>
      <c r="P1010" s="6"/>
      <c r="Q1010" s="6"/>
      <c r="R1010" s="6"/>
      <c r="S1010" s="6"/>
      <c r="T1010" s="6"/>
      <c r="U1010" s="6"/>
      <c r="X1010" s="25"/>
      <c r="Y1010" s="25"/>
      <c r="Z1010" s="25"/>
      <c r="AA1010" s="25"/>
      <c r="AB1010" s="25"/>
      <c r="AC1010" s="25"/>
      <c r="AD1010" s="25"/>
      <c r="AE1010" s="25"/>
    </row>
    <row r="1011" spans="1:31">
      <c r="A1011" s="6"/>
      <c r="B1011" s="6"/>
      <c r="C1011" s="6"/>
      <c r="D1011" s="6"/>
      <c r="E1011" s="6"/>
      <c r="F1011" s="6"/>
      <c r="G1011" s="6"/>
      <c r="H1011" s="6"/>
      <c r="I1011" s="6"/>
      <c r="J1011" s="6"/>
      <c r="K1011" s="6"/>
      <c r="L1011" s="6"/>
      <c r="M1011" s="6"/>
      <c r="N1011" s="6"/>
      <c r="O1011" s="6"/>
      <c r="P1011" s="6"/>
      <c r="Q1011" s="6"/>
      <c r="R1011" s="6"/>
      <c r="S1011" s="6"/>
      <c r="T1011" s="6"/>
      <c r="U1011" s="6"/>
      <c r="X1011" s="25"/>
      <c r="Y1011" s="25"/>
      <c r="Z1011" s="25"/>
      <c r="AA1011" s="25"/>
      <c r="AB1011" s="25"/>
      <c r="AC1011" s="25"/>
      <c r="AD1011" s="25"/>
      <c r="AE1011" s="25"/>
    </row>
    <row r="1012" spans="1:31">
      <c r="A1012" s="6"/>
      <c r="B1012" s="6"/>
      <c r="C1012" s="6"/>
      <c r="D1012" s="6"/>
      <c r="E1012" s="6"/>
      <c r="F1012" s="6"/>
      <c r="G1012" s="6"/>
      <c r="H1012" s="6"/>
      <c r="I1012" s="6"/>
      <c r="J1012" s="6"/>
      <c r="K1012" s="6"/>
      <c r="L1012" s="6"/>
      <c r="M1012" s="6"/>
      <c r="N1012" s="6"/>
      <c r="O1012" s="6"/>
      <c r="P1012" s="6"/>
      <c r="Q1012" s="6"/>
      <c r="R1012" s="6"/>
      <c r="S1012" s="6"/>
      <c r="T1012" s="6"/>
      <c r="U1012" s="6"/>
      <c r="X1012" s="25"/>
      <c r="Y1012" s="25"/>
      <c r="Z1012" s="25"/>
      <c r="AA1012" s="25"/>
      <c r="AB1012" s="25"/>
      <c r="AC1012" s="25"/>
      <c r="AD1012" s="25"/>
      <c r="AE1012" s="25"/>
    </row>
    <row r="1013" spans="1:31">
      <c r="A1013" s="6"/>
      <c r="B1013" s="6"/>
      <c r="C1013" s="6"/>
      <c r="D1013" s="6"/>
      <c r="E1013" s="6"/>
      <c r="F1013" s="6"/>
      <c r="G1013" s="6"/>
      <c r="H1013" s="6"/>
      <c r="I1013" s="6"/>
      <c r="J1013" s="6"/>
      <c r="K1013" s="6"/>
      <c r="L1013" s="6"/>
      <c r="M1013" s="6"/>
      <c r="N1013" s="6"/>
      <c r="O1013" s="6"/>
      <c r="P1013" s="6"/>
      <c r="Q1013" s="6"/>
      <c r="R1013" s="6"/>
      <c r="S1013" s="6"/>
      <c r="T1013" s="6"/>
      <c r="U1013" s="6"/>
      <c r="X1013" s="25"/>
      <c r="Y1013" s="25"/>
      <c r="Z1013" s="25"/>
      <c r="AA1013" s="25"/>
      <c r="AB1013" s="25"/>
      <c r="AC1013" s="25"/>
      <c r="AD1013" s="25"/>
      <c r="AE1013" s="25"/>
    </row>
    <row r="1014" spans="1:31">
      <c r="A1014" s="6"/>
      <c r="B1014" s="6"/>
      <c r="C1014" s="6"/>
      <c r="D1014" s="6"/>
      <c r="E1014" s="6"/>
      <c r="F1014" s="6"/>
      <c r="G1014" s="6"/>
      <c r="H1014" s="6"/>
      <c r="I1014" s="6"/>
      <c r="J1014" s="6"/>
      <c r="K1014" s="6"/>
      <c r="L1014" s="6"/>
      <c r="M1014" s="6"/>
      <c r="N1014" s="6"/>
      <c r="O1014" s="6"/>
      <c r="P1014" s="6"/>
      <c r="Q1014" s="6"/>
      <c r="R1014" s="6"/>
      <c r="S1014" s="6"/>
      <c r="T1014" s="6"/>
      <c r="U1014" s="6"/>
      <c r="X1014" s="25"/>
      <c r="Y1014" s="25"/>
      <c r="Z1014" s="25"/>
      <c r="AA1014" s="25"/>
      <c r="AB1014" s="25"/>
      <c r="AC1014" s="25"/>
      <c r="AD1014" s="25"/>
      <c r="AE1014" s="25"/>
    </row>
    <row r="1015" spans="1:31">
      <c r="A1015" s="6"/>
      <c r="B1015" s="6"/>
      <c r="C1015" s="6"/>
      <c r="D1015" s="6"/>
      <c r="E1015" s="6"/>
      <c r="F1015" s="6"/>
      <c r="G1015" s="6"/>
      <c r="H1015" s="6"/>
      <c r="I1015" s="6"/>
      <c r="J1015" s="6"/>
      <c r="K1015" s="6"/>
      <c r="L1015" s="6"/>
      <c r="M1015" s="6"/>
      <c r="N1015" s="6"/>
      <c r="O1015" s="6"/>
      <c r="P1015" s="6"/>
      <c r="Q1015" s="6"/>
      <c r="R1015" s="6"/>
      <c r="S1015" s="6"/>
      <c r="T1015" s="6"/>
      <c r="U1015" s="6"/>
      <c r="X1015" s="25"/>
      <c r="Y1015" s="25"/>
      <c r="Z1015" s="25"/>
      <c r="AA1015" s="25"/>
      <c r="AB1015" s="25"/>
      <c r="AC1015" s="25"/>
      <c r="AD1015" s="25"/>
      <c r="AE1015" s="25"/>
    </row>
    <row r="1016" spans="1:31">
      <c r="A1016" s="6"/>
      <c r="B1016" s="6"/>
      <c r="C1016" s="6"/>
      <c r="D1016" s="6"/>
      <c r="E1016" s="6"/>
      <c r="F1016" s="6"/>
      <c r="G1016" s="6"/>
      <c r="H1016" s="6"/>
      <c r="I1016" s="6"/>
      <c r="J1016" s="6"/>
      <c r="K1016" s="6"/>
      <c r="L1016" s="6"/>
      <c r="M1016" s="6"/>
      <c r="N1016" s="6"/>
      <c r="O1016" s="6"/>
      <c r="P1016" s="6"/>
      <c r="Q1016" s="6"/>
      <c r="R1016" s="6"/>
      <c r="S1016" s="6"/>
      <c r="T1016" s="6"/>
      <c r="U1016" s="6"/>
      <c r="X1016" s="25"/>
      <c r="Y1016" s="25"/>
      <c r="Z1016" s="25"/>
      <c r="AA1016" s="25"/>
      <c r="AB1016" s="25"/>
      <c r="AC1016" s="25"/>
      <c r="AD1016" s="25"/>
      <c r="AE1016" s="25"/>
    </row>
    <row r="1017" spans="1:31">
      <c r="A1017" s="6"/>
      <c r="B1017" s="6"/>
      <c r="C1017" s="6"/>
      <c r="D1017" s="6"/>
      <c r="E1017" s="6"/>
      <c r="F1017" s="6"/>
      <c r="G1017" s="6"/>
      <c r="H1017" s="6"/>
      <c r="I1017" s="6"/>
      <c r="J1017" s="6"/>
      <c r="K1017" s="6"/>
      <c r="L1017" s="6"/>
      <c r="M1017" s="6"/>
      <c r="N1017" s="6"/>
      <c r="O1017" s="6"/>
      <c r="P1017" s="6"/>
      <c r="Q1017" s="6"/>
      <c r="R1017" s="6"/>
      <c r="S1017" s="6"/>
      <c r="T1017" s="6"/>
      <c r="U1017" s="6"/>
      <c r="X1017" s="25"/>
      <c r="Y1017" s="25"/>
      <c r="Z1017" s="25"/>
      <c r="AA1017" s="25"/>
      <c r="AB1017" s="25"/>
      <c r="AC1017" s="25"/>
      <c r="AD1017" s="25"/>
      <c r="AE1017" s="25"/>
    </row>
    <row r="1018" spans="1:31">
      <c r="A1018" s="6"/>
      <c r="B1018" s="6"/>
      <c r="C1018" s="6"/>
      <c r="D1018" s="6"/>
      <c r="E1018" s="6"/>
      <c r="F1018" s="6"/>
      <c r="G1018" s="6"/>
      <c r="H1018" s="6"/>
      <c r="I1018" s="6"/>
      <c r="J1018" s="6"/>
      <c r="K1018" s="6"/>
      <c r="L1018" s="6"/>
      <c r="M1018" s="6"/>
      <c r="N1018" s="6"/>
      <c r="O1018" s="6"/>
      <c r="P1018" s="6"/>
      <c r="Q1018" s="6"/>
      <c r="R1018" s="6"/>
      <c r="S1018" s="6"/>
      <c r="T1018" s="6"/>
      <c r="U1018" s="6"/>
      <c r="X1018" s="459" t="s">
        <v>270</v>
      </c>
      <c r="Y1018" s="25"/>
      <c r="Z1018" s="25"/>
      <c r="AA1018" s="25"/>
      <c r="AB1018" s="25"/>
      <c r="AC1018" s="25"/>
      <c r="AD1018" s="25"/>
      <c r="AE1018" s="25"/>
    </row>
    <row r="1019" spans="1:31">
      <c r="X1019" s="458" t="str">
        <f>IF(全体項目一覧_60!AN118="","",全体項目一覧_60!AN118)</f>
        <v/>
      </c>
      <c r="Y1019" s="25"/>
      <c r="Z1019" s="25"/>
      <c r="AA1019" s="25"/>
      <c r="AB1019" s="25"/>
      <c r="AC1019" s="25"/>
      <c r="AD1019" s="25"/>
      <c r="AE1019" s="25"/>
    </row>
    <row r="1020" spans="1:31">
      <c r="X1020" s="25"/>
      <c r="Y1020" s="25"/>
      <c r="Z1020" s="25"/>
      <c r="AA1020" s="25"/>
      <c r="AB1020" s="25"/>
      <c r="AC1020" s="25"/>
      <c r="AD1020" s="25"/>
      <c r="AE1020" s="25"/>
    </row>
    <row r="1021" spans="1:31">
      <c r="X1021" s="25"/>
      <c r="Y1021" s="25"/>
      <c r="Z1021" s="25"/>
      <c r="AA1021" s="25"/>
      <c r="AB1021" s="25"/>
      <c r="AC1021" s="25"/>
      <c r="AD1021" s="25"/>
      <c r="AE1021" s="25"/>
    </row>
    <row r="1022" spans="1:31">
      <c r="A1022" s="675"/>
      <c r="B1022" s="676"/>
      <c r="C1022" s="676"/>
      <c r="D1022" s="676"/>
      <c r="E1022" s="676"/>
      <c r="F1022" s="676"/>
      <c r="G1022" s="676"/>
      <c r="H1022" s="676"/>
      <c r="I1022" s="676"/>
      <c r="J1022" s="676"/>
      <c r="K1022" s="677"/>
      <c r="L1022" s="12" t="s">
        <v>18</v>
      </c>
      <c r="M1022" s="669" t="s">
        <v>29</v>
      </c>
      <c r="N1022" s="669"/>
      <c r="O1022" s="669"/>
      <c r="P1022" s="669"/>
      <c r="Q1022" s="669"/>
      <c r="R1022" s="669"/>
      <c r="S1022" s="669"/>
      <c r="T1022" s="670" t="s">
        <v>269</v>
      </c>
      <c r="U1022" s="670"/>
      <c r="X1022" s="12"/>
      <c r="Y1022" s="150"/>
      <c r="Z1022" s="150"/>
      <c r="AA1022" s="150"/>
      <c r="AB1022" s="150"/>
      <c r="AC1022" s="150"/>
      <c r="AD1022" s="150"/>
      <c r="AE1022" s="150"/>
    </row>
    <row r="1023" spans="1:31">
      <c r="A1023" s="678"/>
      <c r="B1023" s="679"/>
      <c r="C1023" s="679"/>
      <c r="D1023" s="679"/>
      <c r="E1023" s="679"/>
      <c r="F1023" s="679"/>
      <c r="G1023" s="679"/>
      <c r="H1023" s="679"/>
      <c r="I1023" s="679"/>
      <c r="J1023" s="679"/>
      <c r="K1023" s="680"/>
      <c r="L1023" s="12" t="s">
        <v>18</v>
      </c>
      <c r="M1023" s="665" t="s">
        <v>30</v>
      </c>
      <c r="N1023" s="665"/>
      <c r="O1023" s="665"/>
      <c r="P1023" s="665"/>
      <c r="Q1023" s="665"/>
      <c r="R1023" s="665"/>
      <c r="S1023" s="665"/>
      <c r="T1023" s="666" t="str">
        <f>X1019</f>
        <v/>
      </c>
      <c r="U1023" s="667"/>
      <c r="X1023" s="12"/>
      <c r="Y1023" s="151"/>
      <c r="Z1023" s="151"/>
      <c r="AA1023" s="151"/>
      <c r="AB1023" s="151"/>
      <c r="AC1023" s="151"/>
      <c r="AD1023" s="151"/>
      <c r="AE1023" s="151"/>
    </row>
    <row r="1024" spans="1:31" ht="14.25">
      <c r="A1024" s="691" t="str">
        <f>$A$40</f>
        <v>フォーマット作成者　：　Komuro Consulting Group　小室匡史</v>
      </c>
      <c r="B1024" s="691"/>
      <c r="C1024" s="691"/>
      <c r="D1024" s="691"/>
      <c r="E1024" s="691"/>
      <c r="F1024" s="691"/>
      <c r="G1024" s="691"/>
      <c r="H1024" s="691"/>
      <c r="I1024" s="691"/>
      <c r="J1024" s="691"/>
      <c r="K1024" s="691"/>
      <c r="L1024" s="414" t="s">
        <v>18</v>
      </c>
      <c r="M1024" s="668" t="s">
        <v>90</v>
      </c>
      <c r="N1024" s="668"/>
      <c r="O1024" s="668"/>
      <c r="P1024" s="668"/>
      <c r="Q1024" s="668"/>
      <c r="R1024" s="668"/>
      <c r="S1024" s="668"/>
      <c r="T1024" s="667"/>
      <c r="U1024" s="667"/>
      <c r="X1024" s="12"/>
      <c r="Y1024" s="152"/>
      <c r="Z1024" s="152"/>
      <c r="AA1024" s="152"/>
      <c r="AB1024" s="152"/>
      <c r="AC1024" s="152"/>
      <c r="AD1024" s="152"/>
      <c r="AE1024" s="152"/>
    </row>
    <row r="1026" spans="1:31" ht="30" customHeight="1">
      <c r="A1026" s="671" t="str">
        <f>$A$1</f>
        <v>●●チームバレーボール体力指数　レーダーチャート</v>
      </c>
      <c r="B1026" s="671"/>
      <c r="C1026" s="671"/>
      <c r="D1026" s="671"/>
      <c r="E1026" s="671"/>
      <c r="F1026" s="671"/>
      <c r="G1026" s="671"/>
      <c r="H1026" s="671"/>
      <c r="I1026" s="671"/>
      <c r="J1026" s="671"/>
      <c r="K1026" s="671"/>
      <c r="L1026" s="671"/>
      <c r="M1026" s="671"/>
      <c r="N1026" s="671"/>
      <c r="O1026" s="671"/>
      <c r="P1026" s="671"/>
      <c r="Q1026" s="671"/>
      <c r="R1026" s="671"/>
      <c r="S1026" s="671"/>
      <c r="T1026" s="671"/>
      <c r="U1026" s="671"/>
      <c r="X1026" s="25"/>
      <c r="Y1026" s="25"/>
      <c r="Z1026" s="25"/>
      <c r="AA1026" s="25"/>
      <c r="AB1026" s="25"/>
      <c r="AC1026" s="25"/>
      <c r="AD1026" s="25"/>
      <c r="AE1026" s="25"/>
    </row>
    <row r="1027" spans="1:31" ht="22.5" customHeight="1">
      <c r="A1027" s="369" t="s">
        <v>10</v>
      </c>
      <c r="B1027" s="672" t="str">
        <f>IF(表示変換!B31="","",表示変換!B31)</f>
        <v/>
      </c>
      <c r="C1027" s="672"/>
      <c r="D1027" s="9"/>
      <c r="E1027" s="369" t="s">
        <v>11</v>
      </c>
      <c r="F1027" s="673" t="str">
        <f>IF(表示変換!I31="","",表示変換!I31)</f>
        <v/>
      </c>
      <c r="G1027" s="673"/>
      <c r="H1027" s="370" t="s">
        <v>12</v>
      </c>
      <c r="I1027" s="14"/>
      <c r="J1027" s="370" t="s">
        <v>13</v>
      </c>
      <c r="K1027" s="673" t="str">
        <f>IF(表示変換!J31="","",表示変換!J31)</f>
        <v/>
      </c>
      <c r="L1027" s="673"/>
      <c r="M1027" s="369" t="s">
        <v>14</v>
      </c>
      <c r="N1027" s="6"/>
      <c r="O1027" s="672" t="s">
        <v>15</v>
      </c>
      <c r="P1027" s="672"/>
      <c r="Q1027" s="672" t="str">
        <f>IF(表示変換!H31="","",表示変換!H31)</f>
        <v/>
      </c>
      <c r="R1027" s="672"/>
      <c r="S1027" s="674" t="str">
        <f>IF(入力!$C$4="","",入力!$C$4)</f>
        <v>2016.01.01</v>
      </c>
      <c r="T1027" s="674"/>
      <c r="U1027" s="9" t="s">
        <v>84</v>
      </c>
      <c r="X1027" s="25"/>
      <c r="Y1027" s="25"/>
      <c r="Z1027" s="25"/>
      <c r="AA1027" s="25"/>
      <c r="AB1027" s="25"/>
      <c r="AC1027" s="25"/>
      <c r="AD1027" s="25"/>
      <c r="AE1027" s="25"/>
    </row>
    <row r="1028" spans="1:31" ht="12" customHeight="1">
      <c r="A1028" s="6"/>
      <c r="B1028" s="6"/>
      <c r="C1028" s="6"/>
      <c r="D1028" s="6"/>
      <c r="E1028" s="6"/>
      <c r="F1028" s="6"/>
      <c r="G1028" s="6"/>
      <c r="H1028" s="6"/>
      <c r="I1028" s="6"/>
      <c r="J1028" s="6"/>
      <c r="K1028" s="6"/>
      <c r="L1028" s="6"/>
      <c r="M1028" s="6"/>
      <c r="N1028" s="6"/>
      <c r="O1028" s="6"/>
      <c r="P1028" s="6"/>
      <c r="Q1028" s="6"/>
      <c r="R1028" s="6"/>
      <c r="S1028" s="6"/>
      <c r="T1028" s="6"/>
      <c r="U1028" s="6"/>
      <c r="X1028" s="25"/>
      <c r="Y1028" s="25"/>
      <c r="Z1028" s="25"/>
      <c r="AA1028" s="25"/>
      <c r="AB1028" s="25"/>
      <c r="AC1028" s="25"/>
      <c r="AD1028" s="25"/>
      <c r="AE1028" s="25"/>
    </row>
    <row r="1029" spans="1:31" ht="22.5" customHeight="1">
      <c r="A1029" s="685" t="s">
        <v>5</v>
      </c>
      <c r="B1029" s="688" t="s">
        <v>6</v>
      </c>
      <c r="C1029" s="692" t="s">
        <v>0</v>
      </c>
      <c r="D1029" s="683" t="s">
        <v>31</v>
      </c>
      <c r="E1029" s="684"/>
      <c r="F1029" s="683" t="s">
        <v>43</v>
      </c>
      <c r="G1029" s="684"/>
      <c r="H1029" s="683" t="s">
        <v>297</v>
      </c>
      <c r="I1029" s="684"/>
      <c r="J1029" s="683" t="s">
        <v>27</v>
      </c>
      <c r="K1029" s="684"/>
      <c r="L1029" s="681" t="s">
        <v>44</v>
      </c>
      <c r="M1029" s="682"/>
      <c r="N1029" s="681" t="s">
        <v>45</v>
      </c>
      <c r="O1029" s="682"/>
      <c r="P1029" s="681" t="s">
        <v>28</v>
      </c>
      <c r="Q1029" s="682"/>
      <c r="R1029" s="683" t="s">
        <v>32</v>
      </c>
      <c r="S1029" s="684"/>
      <c r="T1029" s="156" t="s">
        <v>1</v>
      </c>
      <c r="U1029" s="157" t="s">
        <v>2</v>
      </c>
      <c r="X1029" s="25"/>
      <c r="Y1029" s="25"/>
      <c r="Z1029" s="25"/>
      <c r="AA1029" s="25"/>
      <c r="AB1029" s="25"/>
      <c r="AC1029" s="25"/>
      <c r="AD1029" s="25"/>
      <c r="AE1029" s="25"/>
    </row>
    <row r="1030" spans="1:31">
      <c r="A1030" s="686"/>
      <c r="B1030" s="689"/>
      <c r="C1030" s="693"/>
      <c r="D1030" s="1" t="s">
        <v>3</v>
      </c>
      <c r="E1030" s="3" t="s">
        <v>4</v>
      </c>
      <c r="F1030" s="1" t="s">
        <v>3</v>
      </c>
      <c r="G1030" s="3" t="s">
        <v>4</v>
      </c>
      <c r="H1030" s="1" t="s">
        <v>3</v>
      </c>
      <c r="I1030" s="3" t="s">
        <v>4</v>
      </c>
      <c r="J1030" s="1" t="s">
        <v>3</v>
      </c>
      <c r="K1030" s="3" t="s">
        <v>4</v>
      </c>
      <c r="L1030" s="1" t="s">
        <v>3</v>
      </c>
      <c r="M1030" s="3" t="s">
        <v>4</v>
      </c>
      <c r="N1030" s="1" t="s">
        <v>3</v>
      </c>
      <c r="O1030" s="3" t="s">
        <v>4</v>
      </c>
      <c r="P1030" s="1" t="s">
        <v>3</v>
      </c>
      <c r="Q1030" s="3" t="s">
        <v>4</v>
      </c>
      <c r="R1030" s="1" t="s">
        <v>3</v>
      </c>
      <c r="S1030" s="3" t="s">
        <v>4</v>
      </c>
      <c r="T1030" s="7"/>
      <c r="U1030" s="8"/>
      <c r="X1030" s="25"/>
      <c r="Y1030" s="25"/>
      <c r="Z1030" s="25"/>
      <c r="AA1030" s="25"/>
      <c r="AB1030" s="25"/>
      <c r="AC1030" s="25"/>
      <c r="AD1030" s="25"/>
      <c r="AE1030" s="25"/>
    </row>
    <row r="1031" spans="1:31">
      <c r="A1031" s="687"/>
      <c r="B1031" s="690"/>
      <c r="C1031" s="694"/>
      <c r="D1031" s="2" t="str">
        <f>IF(表示変換!$N$5="","",表示変換!$N$5)</f>
        <v>sec</v>
      </c>
      <c r="E1031" s="4" t="s">
        <v>7</v>
      </c>
      <c r="F1031" s="2" t="str">
        <f>IF(表示変換!$O$5="","",表示変換!$O$5)</f>
        <v>sec</v>
      </c>
      <c r="G1031" s="4" t="s">
        <v>7</v>
      </c>
      <c r="H1031" s="2" t="str">
        <f>IF(表示変換!$P$5="","",表示変換!$P$5)</f>
        <v>m</v>
      </c>
      <c r="I1031" s="4" t="s">
        <v>7</v>
      </c>
      <c r="J1031" s="2" t="str">
        <f>IF(表示変換!$Q$5="","",表示変換!$Q$5)</f>
        <v>cm</v>
      </c>
      <c r="K1031" s="4" t="s">
        <v>7</v>
      </c>
      <c r="L1031" s="2" t="str">
        <f>IF(表示変換!$R$5="","",表示変換!$R$5)</f>
        <v>cm</v>
      </c>
      <c r="M1031" s="4" t="s">
        <v>7</v>
      </c>
      <c r="N1031" s="2" t="str">
        <f>IF(表示変換!$S$5="","",表示変換!$S$5)</f>
        <v>m</v>
      </c>
      <c r="O1031" s="4" t="s">
        <v>7</v>
      </c>
      <c r="P1031" s="2" t="str">
        <f>IF(表示変換!$T$5="","",表示変換!$T$5)</f>
        <v>回</v>
      </c>
      <c r="Q1031" s="4" t="s">
        <v>7</v>
      </c>
      <c r="R1031" s="2" t="str">
        <f>IF(表示変換!$U$5="","",表示変換!$U$5)</f>
        <v>m</v>
      </c>
      <c r="S1031" s="4" t="s">
        <v>7</v>
      </c>
      <c r="T1031" s="2" t="s">
        <v>8</v>
      </c>
      <c r="U1031" s="5" t="s">
        <v>9</v>
      </c>
      <c r="X1031" s="26" t="s">
        <v>16</v>
      </c>
      <c r="Y1031" s="26" t="s">
        <v>17</v>
      </c>
      <c r="Z1031" s="26" t="s">
        <v>276</v>
      </c>
      <c r="AA1031" s="26" t="s">
        <v>24</v>
      </c>
      <c r="AB1031" s="26" t="s">
        <v>59</v>
      </c>
      <c r="AC1031" s="26" t="s">
        <v>51</v>
      </c>
      <c r="AD1031" s="26" t="s">
        <v>62</v>
      </c>
      <c r="AE1031" s="11" t="s">
        <v>61</v>
      </c>
    </row>
    <row r="1032" spans="1:31">
      <c r="A1032" s="17" t="str">
        <f>IF(入力!$C$4="","",入力!$C$4)</f>
        <v>2016.01.01</v>
      </c>
      <c r="B1032" s="20">
        <f>IF(表示変換!A31="","",表示変換!A31)</f>
        <v>26</v>
      </c>
      <c r="C1032" s="18" t="str">
        <f>IF(表示変換!B31="","",表示変換!B31)</f>
        <v/>
      </c>
      <c r="D1032" s="21" t="str">
        <f>IF(特定項目一覧_60!G31="","",特定項目一覧_60!G31)</f>
        <v/>
      </c>
      <c r="E1032" s="27" t="str">
        <f>IF(特定項目一覧_60!H31="","",特定項目一覧_60!H31)</f>
        <v/>
      </c>
      <c r="F1032" s="21" t="str">
        <f>IF(特定項目一覧_60!I31="","",特定項目一覧_60!I31)</f>
        <v/>
      </c>
      <c r="G1032" s="22" t="str">
        <f>IF(特定項目一覧_60!J31="","",特定項目一覧_60!J31)</f>
        <v/>
      </c>
      <c r="H1032" s="29" t="str">
        <f>IF(特定項目一覧_60!K31="","",特定項目一覧_60!K31)</f>
        <v/>
      </c>
      <c r="I1032" s="27" t="str">
        <f>IF(特定項目一覧_60!L31="","",特定項目一覧_60!L31)</f>
        <v/>
      </c>
      <c r="J1032" s="20" t="str">
        <f>IF(特定項目一覧_60!M31="","",特定項目一覧_60!M31)</f>
        <v/>
      </c>
      <c r="K1032" s="22" t="str">
        <f>IF(特定項目一覧_60!N31="","",特定項目一覧_60!N31)</f>
        <v/>
      </c>
      <c r="L1032" s="28" t="str">
        <f>IF(特定項目一覧_60!O31="","",特定項目一覧_60!O31)</f>
        <v/>
      </c>
      <c r="M1032" s="27" t="str">
        <f>IF(特定項目一覧_60!P31="","",特定項目一覧_60!P31)</f>
        <v/>
      </c>
      <c r="N1032" s="21" t="str">
        <f>IF(特定項目一覧_60!Q31="","",特定項目一覧_60!Q31)</f>
        <v/>
      </c>
      <c r="O1032" s="22" t="str">
        <f>IF(特定項目一覧_60!R31="","",特定項目一覧_60!R31)</f>
        <v/>
      </c>
      <c r="P1032" s="28" t="str">
        <f>IF(特定項目一覧_60!S31="","",特定項目一覧_60!S31)</f>
        <v/>
      </c>
      <c r="Q1032" s="27" t="str">
        <f>IF(特定項目一覧_60!T31="","",特定項目一覧_60!T31)</f>
        <v/>
      </c>
      <c r="R1032" s="20" t="str">
        <f>IF(特定項目一覧_60!U31="","",特定項目一覧_60!U31)</f>
        <v/>
      </c>
      <c r="S1032" s="22" t="str">
        <f>IF(特定項目一覧_60!V31="","",特定項目一覧_60!V31)</f>
        <v/>
      </c>
      <c r="T1032" s="28" t="str">
        <f>IF(特定項目一覧_60!W31="","",特定項目一覧_60!W31)</f>
        <v/>
      </c>
      <c r="U1032" s="22" t="str">
        <f>IF(特定項目一覧_60!X31="","",特定項目一覧_60!X31)</f>
        <v/>
      </c>
      <c r="W1032" s="19" t="str">
        <f>IF(入力!$C$4="","",入力!$C$4)</f>
        <v>2016.01.01</v>
      </c>
      <c r="X1032" s="30" t="str">
        <f>E1032</f>
        <v/>
      </c>
      <c r="Y1032" s="30" t="str">
        <f>G1032</f>
        <v/>
      </c>
      <c r="Z1032" s="30" t="str">
        <f>I1032</f>
        <v/>
      </c>
      <c r="AA1032" s="30" t="str">
        <f>K1032</f>
        <v/>
      </c>
      <c r="AB1032" s="30" t="str">
        <f>M1032</f>
        <v/>
      </c>
      <c r="AC1032" s="30" t="str">
        <f>O1032</f>
        <v/>
      </c>
      <c r="AD1032" s="30" t="str">
        <f>Q1032</f>
        <v/>
      </c>
      <c r="AE1032" s="30" t="str">
        <f>S1032</f>
        <v/>
      </c>
    </row>
    <row r="1033" spans="1:31">
      <c r="A1033" s="66"/>
      <c r="B1033" s="67"/>
      <c r="C1033" s="68"/>
      <c r="D1033" s="69"/>
      <c r="E1033" s="70"/>
      <c r="F1033" s="71"/>
      <c r="G1033" s="72"/>
      <c r="H1033" s="73"/>
      <c r="I1033" s="70"/>
      <c r="J1033" s="71"/>
      <c r="K1033" s="72"/>
      <c r="L1033" s="69"/>
      <c r="M1033" s="70"/>
      <c r="N1033" s="71"/>
      <c r="O1033" s="72"/>
      <c r="P1033" s="69"/>
      <c r="Q1033" s="70"/>
      <c r="R1033" s="67"/>
      <c r="S1033" s="72"/>
      <c r="T1033" s="73"/>
      <c r="U1033" s="72"/>
      <c r="W1033" s="19"/>
      <c r="X1033" s="23"/>
      <c r="Y1033" s="23"/>
      <c r="Z1033" s="23"/>
      <c r="AA1033" s="23"/>
      <c r="AB1033" s="23"/>
      <c r="AC1033" s="23"/>
      <c r="AD1033" s="23"/>
      <c r="AE1033" s="23"/>
    </row>
    <row r="1034" spans="1:31">
      <c r="A1034" s="74"/>
      <c r="B1034" s="67"/>
      <c r="C1034" s="72"/>
      <c r="D1034" s="71"/>
      <c r="E1034" s="72"/>
      <c r="F1034" s="71"/>
      <c r="G1034" s="72"/>
      <c r="H1034" s="67"/>
      <c r="I1034" s="72"/>
      <c r="J1034" s="71"/>
      <c r="K1034" s="72"/>
      <c r="L1034" s="71"/>
      <c r="M1034" s="72"/>
      <c r="N1034" s="71"/>
      <c r="O1034" s="72"/>
      <c r="P1034" s="71"/>
      <c r="Q1034" s="72"/>
      <c r="R1034" s="67"/>
      <c r="S1034" s="72"/>
      <c r="T1034" s="67"/>
      <c r="U1034" s="72"/>
      <c r="W1034" s="19"/>
      <c r="X1034" s="23"/>
      <c r="Y1034" s="23"/>
      <c r="Z1034" s="23"/>
      <c r="AA1034" s="23"/>
      <c r="AB1034" s="23"/>
      <c r="AC1034" s="23"/>
      <c r="AD1034" s="23"/>
      <c r="AE1034" s="23"/>
    </row>
    <row r="1035" spans="1:31">
      <c r="A1035" s="74"/>
      <c r="B1035" s="75"/>
      <c r="C1035" s="76"/>
      <c r="D1035" s="71"/>
      <c r="E1035" s="70"/>
      <c r="F1035" s="71"/>
      <c r="G1035" s="72"/>
      <c r="H1035" s="73"/>
      <c r="I1035" s="70"/>
      <c r="J1035" s="71"/>
      <c r="K1035" s="72"/>
      <c r="L1035" s="69"/>
      <c r="M1035" s="70"/>
      <c r="N1035" s="71"/>
      <c r="O1035" s="72"/>
      <c r="P1035" s="69"/>
      <c r="Q1035" s="70"/>
      <c r="R1035" s="67"/>
      <c r="S1035" s="72"/>
      <c r="T1035" s="73"/>
      <c r="U1035" s="72"/>
      <c r="X1035" s="25"/>
      <c r="Y1035" s="25"/>
      <c r="Z1035" s="25"/>
      <c r="AA1035" s="25"/>
      <c r="AB1035" s="25"/>
      <c r="AC1035" s="25"/>
      <c r="AD1035" s="25"/>
      <c r="AE1035" s="25"/>
    </row>
    <row r="1036" spans="1:31">
      <c r="A1036" s="66"/>
      <c r="B1036" s="67"/>
      <c r="C1036" s="68"/>
      <c r="D1036" s="69"/>
      <c r="E1036" s="70"/>
      <c r="F1036" s="71"/>
      <c r="G1036" s="72"/>
      <c r="H1036" s="73"/>
      <c r="I1036" s="70"/>
      <c r="J1036" s="71"/>
      <c r="K1036" s="72"/>
      <c r="L1036" s="69"/>
      <c r="M1036" s="70"/>
      <c r="N1036" s="71"/>
      <c r="O1036" s="72"/>
      <c r="P1036" s="69"/>
      <c r="Q1036" s="70"/>
      <c r="R1036" s="67"/>
      <c r="S1036" s="72"/>
      <c r="T1036" s="73"/>
      <c r="U1036" s="72"/>
      <c r="X1036" s="25"/>
      <c r="Y1036" s="25"/>
      <c r="Z1036" s="25"/>
      <c r="AA1036" s="25"/>
      <c r="AB1036" s="25"/>
      <c r="AC1036" s="25"/>
      <c r="AD1036" s="25"/>
      <c r="AE1036" s="25"/>
    </row>
    <row r="1037" spans="1:31">
      <c r="A1037" s="74"/>
      <c r="B1037" s="67"/>
      <c r="C1037" s="72"/>
      <c r="D1037" s="71"/>
      <c r="E1037" s="72"/>
      <c r="F1037" s="71"/>
      <c r="G1037" s="72"/>
      <c r="H1037" s="67"/>
      <c r="I1037" s="72"/>
      <c r="J1037" s="71"/>
      <c r="K1037" s="72"/>
      <c r="L1037" s="71"/>
      <c r="M1037" s="72"/>
      <c r="N1037" s="71"/>
      <c r="O1037" s="72"/>
      <c r="P1037" s="71"/>
      <c r="Q1037" s="72"/>
      <c r="R1037" s="67"/>
      <c r="S1037" s="72"/>
      <c r="T1037" s="67"/>
      <c r="U1037" s="72"/>
      <c r="X1037" s="25"/>
      <c r="Y1037" s="25"/>
      <c r="Z1037" s="25"/>
      <c r="AA1037" s="25"/>
      <c r="AB1037" s="25"/>
      <c r="AC1037" s="25"/>
      <c r="AD1037" s="25"/>
      <c r="AE1037" s="25"/>
    </row>
    <row r="1038" spans="1:31">
      <c r="A1038" s="66"/>
      <c r="B1038" s="67"/>
      <c r="C1038" s="68"/>
      <c r="D1038" s="69"/>
      <c r="E1038" s="70"/>
      <c r="F1038" s="71"/>
      <c r="G1038" s="72"/>
      <c r="H1038" s="73"/>
      <c r="I1038" s="70"/>
      <c r="J1038" s="71"/>
      <c r="K1038" s="72"/>
      <c r="L1038" s="69"/>
      <c r="M1038" s="70"/>
      <c r="N1038" s="71"/>
      <c r="O1038" s="72"/>
      <c r="P1038" s="69"/>
      <c r="Q1038" s="70"/>
      <c r="R1038" s="67"/>
      <c r="S1038" s="72"/>
      <c r="T1038" s="73"/>
      <c r="U1038" s="72"/>
      <c r="X1038" s="25"/>
      <c r="Y1038" s="25"/>
      <c r="Z1038" s="25"/>
      <c r="AA1038" s="25"/>
      <c r="AB1038" s="25"/>
      <c r="AC1038" s="25"/>
      <c r="AD1038" s="25"/>
      <c r="AE1038" s="25"/>
    </row>
    <row r="1039" spans="1:31">
      <c r="A1039" s="66"/>
      <c r="B1039" s="67"/>
      <c r="C1039" s="68"/>
      <c r="D1039" s="69"/>
      <c r="E1039" s="70"/>
      <c r="F1039" s="71"/>
      <c r="G1039" s="72"/>
      <c r="H1039" s="73"/>
      <c r="I1039" s="70"/>
      <c r="J1039" s="71"/>
      <c r="K1039" s="72"/>
      <c r="L1039" s="69"/>
      <c r="M1039" s="70"/>
      <c r="N1039" s="71"/>
      <c r="O1039" s="72"/>
      <c r="P1039" s="69"/>
      <c r="Q1039" s="70"/>
      <c r="R1039" s="67"/>
      <c r="S1039" s="72"/>
      <c r="T1039" s="73"/>
      <c r="U1039" s="72"/>
      <c r="X1039" s="25"/>
      <c r="Y1039" s="25"/>
      <c r="Z1039" s="25"/>
      <c r="AA1039" s="25"/>
      <c r="AB1039" s="25"/>
      <c r="AC1039" s="25"/>
      <c r="AD1039" s="25"/>
      <c r="AE1039" s="25"/>
    </row>
    <row r="1040" spans="1:31">
      <c r="A1040" s="66"/>
      <c r="B1040" s="67"/>
      <c r="C1040" s="68"/>
      <c r="D1040" s="69"/>
      <c r="E1040" s="70"/>
      <c r="F1040" s="71"/>
      <c r="G1040" s="72"/>
      <c r="H1040" s="73"/>
      <c r="I1040" s="70"/>
      <c r="J1040" s="71"/>
      <c r="K1040" s="72"/>
      <c r="L1040" s="69"/>
      <c r="M1040" s="70"/>
      <c r="N1040" s="71"/>
      <c r="O1040" s="72"/>
      <c r="P1040" s="69"/>
      <c r="Q1040" s="70"/>
      <c r="R1040" s="67"/>
      <c r="S1040" s="72"/>
      <c r="T1040" s="73"/>
      <c r="U1040" s="72"/>
      <c r="X1040" s="25"/>
      <c r="Y1040" s="25"/>
      <c r="Z1040" s="25"/>
      <c r="AA1040" s="25"/>
      <c r="AB1040" s="25"/>
      <c r="AC1040" s="25"/>
      <c r="AD1040" s="25"/>
      <c r="AE1040" s="25"/>
    </row>
    <row r="1041" spans="1:31">
      <c r="A1041" s="66"/>
      <c r="B1041" s="67"/>
      <c r="C1041" s="68"/>
      <c r="D1041" s="69"/>
      <c r="E1041" s="70"/>
      <c r="F1041" s="71"/>
      <c r="G1041" s="72"/>
      <c r="H1041" s="73"/>
      <c r="I1041" s="70"/>
      <c r="J1041" s="71"/>
      <c r="K1041" s="72"/>
      <c r="L1041" s="69"/>
      <c r="M1041" s="70"/>
      <c r="N1041" s="71"/>
      <c r="O1041" s="72"/>
      <c r="P1041" s="69"/>
      <c r="Q1041" s="70"/>
      <c r="R1041" s="67"/>
      <c r="S1041" s="72"/>
      <c r="T1041" s="73"/>
      <c r="U1041" s="72"/>
      <c r="X1041" s="25"/>
      <c r="Y1041" s="25"/>
      <c r="Z1041" s="25"/>
      <c r="AA1041" s="25"/>
      <c r="AB1041" s="25"/>
      <c r="AC1041" s="25"/>
      <c r="AD1041" s="25"/>
      <c r="AE1041" s="25"/>
    </row>
    <row r="1042" spans="1:31">
      <c r="A1042" s="6"/>
      <c r="B1042" s="6"/>
      <c r="C1042" s="6"/>
      <c r="D1042" s="6"/>
      <c r="E1042" s="6"/>
      <c r="F1042" s="6"/>
      <c r="G1042" s="6"/>
      <c r="H1042" s="6"/>
      <c r="I1042" s="6"/>
      <c r="J1042" s="6"/>
      <c r="K1042" s="6"/>
      <c r="L1042" s="6"/>
      <c r="M1042" s="6"/>
      <c r="N1042" s="6"/>
      <c r="O1042" s="6"/>
      <c r="P1042" s="6"/>
      <c r="Q1042" s="6"/>
      <c r="R1042" s="6"/>
      <c r="S1042" s="6"/>
      <c r="T1042" s="6"/>
      <c r="U1042" s="6"/>
      <c r="X1042" s="25"/>
      <c r="Y1042" s="25"/>
      <c r="Z1042" s="25"/>
      <c r="AA1042" s="25"/>
      <c r="AB1042" s="25"/>
      <c r="AC1042" s="25"/>
      <c r="AD1042" s="25"/>
      <c r="AE1042" s="25"/>
    </row>
    <row r="1043" spans="1:31">
      <c r="A1043" s="6"/>
      <c r="B1043" s="6"/>
      <c r="C1043" s="6"/>
      <c r="D1043" s="6"/>
      <c r="E1043" s="6"/>
      <c r="F1043" s="6"/>
      <c r="G1043" s="6"/>
      <c r="H1043" s="6"/>
      <c r="I1043" s="6"/>
      <c r="J1043" s="6"/>
      <c r="K1043" s="6"/>
      <c r="L1043" s="6"/>
      <c r="M1043" s="6"/>
      <c r="N1043" s="6"/>
      <c r="O1043" s="6"/>
      <c r="P1043" s="6"/>
      <c r="Q1043" s="6"/>
      <c r="R1043" s="6"/>
      <c r="S1043" s="6"/>
      <c r="T1043" s="6"/>
      <c r="U1043" s="6"/>
      <c r="X1043" s="25"/>
      <c r="Y1043" s="25"/>
      <c r="Z1043" s="25"/>
      <c r="AA1043" s="25"/>
      <c r="AB1043" s="25"/>
      <c r="AC1043" s="25"/>
      <c r="AD1043" s="25"/>
      <c r="AE1043" s="25"/>
    </row>
    <row r="1044" spans="1:31">
      <c r="A1044" s="6"/>
      <c r="B1044" s="6"/>
      <c r="C1044" s="6"/>
      <c r="D1044" s="6"/>
      <c r="E1044" s="6"/>
      <c r="F1044" s="6"/>
      <c r="G1044" s="6"/>
      <c r="H1044" s="6"/>
      <c r="I1044" s="6"/>
      <c r="J1044" s="6"/>
      <c r="K1044" s="6"/>
      <c r="L1044" s="6"/>
      <c r="M1044" s="6"/>
      <c r="N1044" s="6"/>
      <c r="O1044" s="6"/>
      <c r="P1044" s="6"/>
      <c r="Q1044" s="6"/>
      <c r="R1044" s="6"/>
      <c r="S1044" s="6"/>
      <c r="T1044" s="6"/>
      <c r="U1044" s="6"/>
      <c r="X1044" s="25"/>
      <c r="Y1044" s="25"/>
      <c r="Z1044" s="25"/>
      <c r="AA1044" s="25"/>
      <c r="AB1044" s="25"/>
      <c r="AC1044" s="25"/>
      <c r="AD1044" s="25"/>
      <c r="AE1044" s="25"/>
    </row>
    <row r="1045" spans="1:31">
      <c r="A1045" s="6"/>
      <c r="B1045" s="6"/>
      <c r="C1045" s="6"/>
      <c r="D1045" s="6"/>
      <c r="E1045" s="6"/>
      <c r="F1045" s="6"/>
      <c r="G1045" s="6"/>
      <c r="H1045" s="6"/>
      <c r="I1045" s="6"/>
      <c r="J1045" s="6"/>
      <c r="K1045" s="6"/>
      <c r="L1045" s="6"/>
      <c r="M1045" s="6"/>
      <c r="N1045" s="6"/>
      <c r="O1045" s="6"/>
      <c r="P1045" s="6"/>
      <c r="Q1045" s="6"/>
      <c r="R1045" s="6"/>
      <c r="S1045" s="6"/>
      <c r="T1045" s="6"/>
      <c r="U1045" s="6"/>
      <c r="X1045" s="12" t="s">
        <v>21</v>
      </c>
      <c r="Y1045" s="12" t="s">
        <v>78</v>
      </c>
      <c r="Z1045" s="12" t="s">
        <v>22</v>
      </c>
      <c r="AA1045" s="25"/>
      <c r="AB1045" s="25"/>
      <c r="AC1045" s="25"/>
      <c r="AD1045" s="25"/>
      <c r="AE1045" s="25"/>
    </row>
    <row r="1046" spans="1:31">
      <c r="A1046" s="6"/>
      <c r="B1046" s="6"/>
      <c r="C1046" s="6"/>
      <c r="D1046" s="6"/>
      <c r="E1046" s="6"/>
      <c r="F1046" s="6"/>
      <c r="G1046" s="6"/>
      <c r="H1046" s="6"/>
      <c r="I1046" s="6"/>
      <c r="J1046" s="6"/>
      <c r="K1046" s="6"/>
      <c r="L1046" s="6"/>
      <c r="M1046" s="6"/>
      <c r="N1046" s="6"/>
      <c r="O1046" s="6"/>
      <c r="P1046" s="6"/>
      <c r="Q1046" s="6"/>
      <c r="R1046" s="6"/>
      <c r="S1046" s="6"/>
      <c r="T1046" s="6"/>
      <c r="U1046" s="6"/>
      <c r="W1046" s="19" t="str">
        <f>IF(入力!$C$4="","",入力!$C$4)</f>
        <v>2016.01.01</v>
      </c>
      <c r="X1046" s="24" t="str">
        <f>IF(特定項目一覧_60!AL31="","",特定項目一覧_60!AL31)</f>
        <v/>
      </c>
      <c r="Y1046" s="31" t="str">
        <f>IF(特定項目一覧_60!AK31="","",特定項目一覧_60!AK31)</f>
        <v/>
      </c>
      <c r="Z1046" s="32" t="str">
        <f>IF(特定項目一覧_60!AM31="","",特定項目一覧_60!AM31)</f>
        <v/>
      </c>
      <c r="AA1046" s="25"/>
      <c r="AB1046" s="25"/>
      <c r="AC1046" s="25"/>
      <c r="AD1046" s="25"/>
      <c r="AE1046" s="25"/>
    </row>
    <row r="1047" spans="1:31">
      <c r="A1047" s="6"/>
      <c r="B1047" s="6"/>
      <c r="C1047" s="6"/>
      <c r="D1047" s="6"/>
      <c r="E1047" s="6"/>
      <c r="F1047" s="6"/>
      <c r="G1047" s="6"/>
      <c r="H1047" s="6"/>
      <c r="I1047" s="6"/>
      <c r="J1047" s="6"/>
      <c r="K1047" s="6"/>
      <c r="L1047" s="6"/>
      <c r="M1047" s="6"/>
      <c r="N1047" s="6"/>
      <c r="O1047" s="6"/>
      <c r="P1047" s="6"/>
      <c r="Q1047" s="6"/>
      <c r="R1047" s="6"/>
      <c r="S1047" s="6"/>
      <c r="T1047" s="6"/>
      <c r="U1047" s="6"/>
      <c r="W1047" s="19"/>
      <c r="X1047" s="24"/>
      <c r="Y1047" s="24"/>
      <c r="Z1047" s="24"/>
      <c r="AA1047" s="25"/>
      <c r="AB1047" s="25"/>
      <c r="AC1047" s="25"/>
      <c r="AD1047" s="25"/>
      <c r="AE1047" s="25"/>
    </row>
    <row r="1048" spans="1:31">
      <c r="A1048" s="6"/>
      <c r="B1048" s="6"/>
      <c r="C1048" s="6"/>
      <c r="D1048" s="6"/>
      <c r="E1048" s="6"/>
      <c r="F1048" s="6"/>
      <c r="G1048" s="6"/>
      <c r="H1048" s="6"/>
      <c r="I1048" s="6"/>
      <c r="J1048" s="6"/>
      <c r="K1048" s="6"/>
      <c r="L1048" s="6"/>
      <c r="M1048" s="6"/>
      <c r="N1048" s="6"/>
      <c r="O1048" s="6"/>
      <c r="P1048" s="6"/>
      <c r="Q1048" s="6"/>
      <c r="R1048" s="6"/>
      <c r="S1048" s="6"/>
      <c r="T1048" s="6"/>
      <c r="U1048" s="6"/>
      <c r="W1048" s="19"/>
      <c r="X1048" s="34"/>
      <c r="Y1048" s="34"/>
      <c r="Z1048" s="35"/>
      <c r="AA1048" s="25"/>
      <c r="AB1048" s="25"/>
      <c r="AC1048" s="25"/>
      <c r="AD1048" s="25"/>
      <c r="AE1048" s="25"/>
    </row>
    <row r="1049" spans="1:31">
      <c r="A1049" s="6"/>
      <c r="B1049" s="6"/>
      <c r="C1049" s="6"/>
      <c r="D1049" s="6"/>
      <c r="E1049" s="6"/>
      <c r="F1049" s="6"/>
      <c r="G1049" s="6"/>
      <c r="H1049" s="6"/>
      <c r="I1049" s="6"/>
      <c r="J1049" s="6"/>
      <c r="K1049" s="6"/>
      <c r="L1049" s="6"/>
      <c r="M1049" s="6"/>
      <c r="N1049" s="6"/>
      <c r="O1049" s="6"/>
      <c r="P1049" s="6"/>
      <c r="Q1049" s="6"/>
      <c r="R1049" s="6"/>
      <c r="S1049" s="6"/>
      <c r="T1049" s="6"/>
      <c r="U1049" s="6"/>
      <c r="X1049" s="25"/>
      <c r="Y1049" s="25"/>
      <c r="Z1049" s="25"/>
      <c r="AA1049" s="25"/>
      <c r="AB1049" s="25"/>
      <c r="AC1049" s="25"/>
      <c r="AD1049" s="25"/>
      <c r="AE1049" s="25"/>
    </row>
    <row r="1050" spans="1:31">
      <c r="A1050" s="6"/>
      <c r="B1050" s="6"/>
      <c r="C1050" s="6"/>
      <c r="D1050" s="6"/>
      <c r="E1050" s="6"/>
      <c r="F1050" s="6"/>
      <c r="G1050" s="6"/>
      <c r="H1050" s="6"/>
      <c r="I1050" s="6"/>
      <c r="J1050" s="6"/>
      <c r="K1050" s="6"/>
      <c r="L1050" s="6"/>
      <c r="M1050" s="6"/>
      <c r="N1050" s="6"/>
      <c r="O1050" s="6"/>
      <c r="P1050" s="6"/>
      <c r="Q1050" s="6"/>
      <c r="R1050" s="6"/>
      <c r="S1050" s="6"/>
      <c r="T1050" s="6"/>
      <c r="U1050" s="6"/>
      <c r="X1050" s="25"/>
      <c r="Y1050" s="25"/>
      <c r="Z1050" s="25"/>
      <c r="AA1050" s="25"/>
      <c r="AB1050" s="25"/>
      <c r="AC1050" s="25"/>
      <c r="AD1050" s="25"/>
      <c r="AE1050" s="25"/>
    </row>
    <row r="1051" spans="1:31">
      <c r="A1051" s="6"/>
      <c r="B1051" s="6"/>
      <c r="C1051" s="6"/>
      <c r="D1051" s="6"/>
      <c r="E1051" s="6"/>
      <c r="F1051" s="6"/>
      <c r="G1051" s="6"/>
      <c r="H1051" s="6"/>
      <c r="I1051" s="6"/>
      <c r="J1051" s="6"/>
      <c r="K1051" s="6"/>
      <c r="L1051" s="6"/>
      <c r="M1051" s="6"/>
      <c r="N1051" s="6"/>
      <c r="O1051" s="6"/>
      <c r="P1051" s="6"/>
      <c r="Q1051" s="6"/>
      <c r="R1051" s="6"/>
      <c r="S1051" s="6"/>
      <c r="T1051" s="6"/>
      <c r="U1051" s="6"/>
      <c r="X1051" s="25"/>
      <c r="Y1051" s="25"/>
      <c r="Z1051" s="25"/>
      <c r="AA1051" s="25"/>
      <c r="AB1051" s="25"/>
      <c r="AC1051" s="25"/>
      <c r="AD1051" s="25"/>
      <c r="AE1051" s="25"/>
    </row>
    <row r="1052" spans="1:31">
      <c r="A1052" s="6"/>
      <c r="B1052" s="6"/>
      <c r="C1052" s="6"/>
      <c r="D1052" s="6"/>
      <c r="E1052" s="6"/>
      <c r="F1052" s="6"/>
      <c r="G1052" s="6"/>
      <c r="H1052" s="6"/>
      <c r="I1052" s="6"/>
      <c r="J1052" s="6"/>
      <c r="K1052" s="6"/>
      <c r="L1052" s="6"/>
      <c r="M1052" s="6"/>
      <c r="N1052" s="6"/>
      <c r="O1052" s="6"/>
      <c r="P1052" s="6"/>
      <c r="Q1052" s="6"/>
      <c r="R1052" s="6"/>
      <c r="S1052" s="6"/>
      <c r="T1052" s="6"/>
      <c r="U1052" s="6"/>
      <c r="X1052" s="25"/>
      <c r="Y1052" s="25"/>
      <c r="Z1052" s="25"/>
      <c r="AA1052" s="25"/>
      <c r="AB1052" s="25"/>
      <c r="AC1052" s="25"/>
      <c r="AD1052" s="25"/>
      <c r="AE1052" s="25"/>
    </row>
    <row r="1053" spans="1:31">
      <c r="A1053" s="6"/>
      <c r="B1053" s="6"/>
      <c r="C1053" s="6"/>
      <c r="D1053" s="6"/>
      <c r="E1053" s="6"/>
      <c r="F1053" s="6"/>
      <c r="G1053" s="6"/>
      <c r="H1053" s="6"/>
      <c r="I1053" s="6"/>
      <c r="J1053" s="6"/>
      <c r="K1053" s="6"/>
      <c r="L1053" s="6"/>
      <c r="M1053" s="6"/>
      <c r="N1053" s="6"/>
      <c r="O1053" s="6"/>
      <c r="P1053" s="6"/>
      <c r="Q1053" s="6"/>
      <c r="R1053" s="6"/>
      <c r="S1053" s="6"/>
      <c r="T1053" s="6"/>
      <c r="U1053" s="6"/>
      <c r="X1053" s="25"/>
      <c r="Y1053" s="25"/>
      <c r="Z1053" s="25"/>
      <c r="AA1053" s="25"/>
      <c r="AB1053" s="25"/>
      <c r="AC1053" s="25"/>
      <c r="AD1053" s="25"/>
      <c r="AE1053" s="25"/>
    </row>
    <row r="1054" spans="1:31">
      <c r="A1054" s="6"/>
      <c r="B1054" s="6"/>
      <c r="C1054" s="6"/>
      <c r="D1054" s="6"/>
      <c r="E1054" s="6"/>
      <c r="F1054" s="6"/>
      <c r="G1054" s="6"/>
      <c r="H1054" s="6"/>
      <c r="I1054" s="6"/>
      <c r="J1054" s="6"/>
      <c r="K1054" s="6"/>
      <c r="L1054" s="6"/>
      <c r="M1054" s="6"/>
      <c r="N1054" s="6"/>
      <c r="O1054" s="6"/>
      <c r="P1054" s="6"/>
      <c r="Q1054" s="6"/>
      <c r="R1054" s="6"/>
      <c r="S1054" s="6"/>
      <c r="T1054" s="6"/>
      <c r="U1054" s="6"/>
      <c r="X1054" s="25"/>
      <c r="Y1054" s="25"/>
      <c r="Z1054" s="25"/>
      <c r="AA1054" s="25"/>
      <c r="AB1054" s="25"/>
      <c r="AC1054" s="25"/>
      <c r="AD1054" s="25"/>
      <c r="AE1054" s="25"/>
    </row>
    <row r="1055" spans="1:31">
      <c r="A1055" s="6"/>
      <c r="B1055" s="6"/>
      <c r="C1055" s="6"/>
      <c r="D1055" s="6"/>
      <c r="E1055" s="6"/>
      <c r="F1055" s="6"/>
      <c r="G1055" s="6"/>
      <c r="H1055" s="6"/>
      <c r="I1055" s="6"/>
      <c r="J1055" s="6"/>
      <c r="K1055" s="6"/>
      <c r="L1055" s="6"/>
      <c r="M1055" s="6"/>
      <c r="N1055" s="6"/>
      <c r="O1055" s="6"/>
      <c r="P1055" s="6"/>
      <c r="Q1055" s="6"/>
      <c r="R1055" s="6"/>
      <c r="S1055" s="6"/>
      <c r="T1055" s="6"/>
      <c r="U1055" s="6"/>
      <c r="X1055" s="25"/>
      <c r="Y1055" s="25"/>
      <c r="Z1055" s="25"/>
      <c r="AA1055" s="25"/>
      <c r="AB1055" s="25"/>
      <c r="AC1055" s="25"/>
      <c r="AD1055" s="25"/>
      <c r="AE1055" s="25"/>
    </row>
    <row r="1056" spans="1:31">
      <c r="A1056" s="6"/>
      <c r="B1056" s="6"/>
      <c r="C1056" s="6"/>
      <c r="D1056" s="6"/>
      <c r="E1056" s="6"/>
      <c r="F1056" s="6"/>
      <c r="G1056" s="6"/>
      <c r="H1056" s="6"/>
      <c r="I1056" s="6"/>
      <c r="J1056" s="6"/>
      <c r="K1056" s="6"/>
      <c r="L1056" s="6"/>
      <c r="M1056" s="6"/>
      <c r="N1056" s="6"/>
      <c r="O1056" s="6"/>
      <c r="P1056" s="6"/>
      <c r="Q1056" s="6"/>
      <c r="R1056" s="6"/>
      <c r="S1056" s="6"/>
      <c r="T1056" s="6"/>
      <c r="U1056" s="6"/>
      <c r="X1056" s="25"/>
      <c r="Y1056" s="25"/>
      <c r="Z1056" s="25"/>
      <c r="AA1056" s="25"/>
      <c r="AB1056" s="25"/>
      <c r="AC1056" s="25"/>
      <c r="AD1056" s="25"/>
      <c r="AE1056" s="25"/>
    </row>
    <row r="1057" spans="1:31">
      <c r="A1057" s="6"/>
      <c r="B1057" s="6"/>
      <c r="C1057" s="6"/>
      <c r="D1057" s="6"/>
      <c r="E1057" s="6"/>
      <c r="F1057" s="6"/>
      <c r="G1057" s="6"/>
      <c r="H1057" s="6"/>
      <c r="I1057" s="6"/>
      <c r="J1057" s="6"/>
      <c r="K1057" s="6"/>
      <c r="L1057" s="6"/>
      <c r="M1057" s="6"/>
      <c r="N1057" s="6"/>
      <c r="O1057" s="6"/>
      <c r="P1057" s="6"/>
      <c r="Q1057" s="6"/>
      <c r="R1057" s="6"/>
      <c r="S1057" s="6"/>
      <c r="T1057" s="6"/>
      <c r="U1057" s="6"/>
      <c r="X1057" s="25"/>
      <c r="Y1057" s="25"/>
      <c r="Z1057" s="25"/>
      <c r="AA1057" s="25"/>
      <c r="AB1057" s="25"/>
      <c r="AC1057" s="25"/>
      <c r="AD1057" s="25"/>
      <c r="AE1057" s="25"/>
    </row>
    <row r="1058" spans="1:31">
      <c r="A1058" s="6"/>
      <c r="B1058" s="6"/>
      <c r="C1058" s="6"/>
      <c r="D1058" s="6"/>
      <c r="E1058" s="6"/>
      <c r="F1058" s="6"/>
      <c r="G1058" s="6"/>
      <c r="H1058" s="6"/>
      <c r="I1058" s="6"/>
      <c r="J1058" s="6"/>
      <c r="K1058" s="6"/>
      <c r="L1058" s="6"/>
      <c r="M1058" s="6"/>
      <c r="N1058" s="6"/>
      <c r="O1058" s="6"/>
      <c r="P1058" s="6"/>
      <c r="Q1058" s="6"/>
      <c r="R1058" s="6"/>
      <c r="S1058" s="6"/>
      <c r="T1058" s="6"/>
      <c r="U1058" s="6"/>
      <c r="X1058" s="25"/>
      <c r="Y1058" s="25"/>
      <c r="Z1058" s="25"/>
      <c r="AA1058" s="25"/>
      <c r="AB1058" s="25"/>
      <c r="AC1058" s="25"/>
      <c r="AD1058" s="25"/>
      <c r="AE1058" s="25"/>
    </row>
    <row r="1059" spans="1:31">
      <c r="A1059" s="6"/>
      <c r="B1059" s="6"/>
      <c r="C1059" s="6"/>
      <c r="D1059" s="6"/>
      <c r="E1059" s="6"/>
      <c r="F1059" s="6"/>
      <c r="G1059" s="6"/>
      <c r="H1059" s="6"/>
      <c r="I1059" s="6"/>
      <c r="J1059" s="6"/>
      <c r="K1059" s="6"/>
      <c r="L1059" s="6"/>
      <c r="M1059" s="6"/>
      <c r="N1059" s="6"/>
      <c r="O1059" s="6"/>
      <c r="P1059" s="6"/>
      <c r="Q1059" s="6"/>
      <c r="R1059" s="6"/>
      <c r="S1059" s="6"/>
      <c r="T1059" s="6"/>
      <c r="U1059" s="6"/>
      <c r="X1059" s="459" t="s">
        <v>270</v>
      </c>
      <c r="Y1059" s="25"/>
      <c r="Z1059" s="25"/>
      <c r="AA1059" s="25"/>
      <c r="AB1059" s="25"/>
      <c r="AC1059" s="25"/>
      <c r="AD1059" s="25"/>
      <c r="AE1059" s="25"/>
    </row>
    <row r="1060" spans="1:31">
      <c r="X1060" s="458" t="str">
        <f>IF(全体項目一覧_60!AN119="","",全体項目一覧_60!AN119)</f>
        <v/>
      </c>
      <c r="Y1060" s="25"/>
      <c r="Z1060" s="25"/>
      <c r="AA1060" s="25"/>
      <c r="AB1060" s="25"/>
      <c r="AC1060" s="25"/>
      <c r="AD1060" s="25"/>
      <c r="AE1060" s="25"/>
    </row>
    <row r="1061" spans="1:31">
      <c r="X1061" s="25"/>
      <c r="Y1061" s="25"/>
      <c r="Z1061" s="25"/>
      <c r="AA1061" s="25"/>
      <c r="AB1061" s="25"/>
      <c r="AC1061" s="25"/>
      <c r="AD1061" s="25"/>
      <c r="AE1061" s="25"/>
    </row>
    <row r="1062" spans="1:31">
      <c r="X1062" s="25"/>
      <c r="Y1062" s="25"/>
      <c r="Z1062" s="25"/>
      <c r="AA1062" s="25"/>
      <c r="AB1062" s="25"/>
      <c r="AC1062" s="25"/>
      <c r="AD1062" s="25"/>
      <c r="AE1062" s="25"/>
    </row>
    <row r="1063" spans="1:31">
      <c r="A1063" s="675"/>
      <c r="B1063" s="676"/>
      <c r="C1063" s="676"/>
      <c r="D1063" s="676"/>
      <c r="E1063" s="676"/>
      <c r="F1063" s="676"/>
      <c r="G1063" s="676"/>
      <c r="H1063" s="676"/>
      <c r="I1063" s="676"/>
      <c r="J1063" s="676"/>
      <c r="K1063" s="677"/>
      <c r="L1063" s="12" t="s">
        <v>18</v>
      </c>
      <c r="M1063" s="669" t="s">
        <v>29</v>
      </c>
      <c r="N1063" s="669"/>
      <c r="O1063" s="669"/>
      <c r="P1063" s="669"/>
      <c r="Q1063" s="669"/>
      <c r="R1063" s="669"/>
      <c r="S1063" s="669"/>
      <c r="T1063" s="670" t="s">
        <v>269</v>
      </c>
      <c r="U1063" s="670"/>
      <c r="X1063" s="12"/>
      <c r="Y1063" s="150"/>
      <c r="Z1063" s="150"/>
      <c r="AA1063" s="150"/>
      <c r="AB1063" s="150"/>
      <c r="AC1063" s="150"/>
      <c r="AD1063" s="150"/>
      <c r="AE1063" s="150"/>
    </row>
    <row r="1064" spans="1:31">
      <c r="A1064" s="678"/>
      <c r="B1064" s="679"/>
      <c r="C1064" s="679"/>
      <c r="D1064" s="679"/>
      <c r="E1064" s="679"/>
      <c r="F1064" s="679"/>
      <c r="G1064" s="679"/>
      <c r="H1064" s="679"/>
      <c r="I1064" s="679"/>
      <c r="J1064" s="679"/>
      <c r="K1064" s="680"/>
      <c r="L1064" s="12" t="s">
        <v>18</v>
      </c>
      <c r="M1064" s="665" t="s">
        <v>30</v>
      </c>
      <c r="N1064" s="665"/>
      <c r="O1064" s="665"/>
      <c r="P1064" s="665"/>
      <c r="Q1064" s="665"/>
      <c r="R1064" s="665"/>
      <c r="S1064" s="665"/>
      <c r="T1064" s="666" t="str">
        <f>X1060</f>
        <v/>
      </c>
      <c r="U1064" s="667"/>
      <c r="X1064" s="12"/>
      <c r="Y1064" s="151"/>
      <c r="Z1064" s="151"/>
      <c r="AA1064" s="151"/>
      <c r="AB1064" s="151"/>
      <c r="AC1064" s="151"/>
      <c r="AD1064" s="151"/>
      <c r="AE1064" s="151"/>
    </row>
    <row r="1065" spans="1:31" ht="14.25">
      <c r="A1065" s="691" t="str">
        <f>$A$40</f>
        <v>フォーマット作成者　：　Komuro Consulting Group　小室匡史</v>
      </c>
      <c r="B1065" s="691"/>
      <c r="C1065" s="691"/>
      <c r="D1065" s="691"/>
      <c r="E1065" s="691"/>
      <c r="F1065" s="691"/>
      <c r="G1065" s="691"/>
      <c r="H1065" s="691"/>
      <c r="I1065" s="691"/>
      <c r="J1065" s="691"/>
      <c r="K1065" s="691"/>
      <c r="L1065" s="414" t="s">
        <v>18</v>
      </c>
      <c r="M1065" s="668" t="s">
        <v>90</v>
      </c>
      <c r="N1065" s="668"/>
      <c r="O1065" s="668"/>
      <c r="P1065" s="668"/>
      <c r="Q1065" s="668"/>
      <c r="R1065" s="668"/>
      <c r="S1065" s="668"/>
      <c r="T1065" s="667"/>
      <c r="U1065" s="667"/>
      <c r="X1065" s="12"/>
      <c r="Y1065" s="152"/>
      <c r="Z1065" s="152"/>
      <c r="AA1065" s="152"/>
      <c r="AB1065" s="152"/>
      <c r="AC1065" s="152"/>
      <c r="AD1065" s="152"/>
      <c r="AE1065" s="152"/>
    </row>
    <row r="1067" spans="1:31" ht="30" customHeight="1">
      <c r="A1067" s="671" t="str">
        <f>$A$1</f>
        <v>●●チームバレーボール体力指数　レーダーチャート</v>
      </c>
      <c r="B1067" s="671"/>
      <c r="C1067" s="671"/>
      <c r="D1067" s="671"/>
      <c r="E1067" s="671"/>
      <c r="F1067" s="671"/>
      <c r="G1067" s="671"/>
      <c r="H1067" s="671"/>
      <c r="I1067" s="671"/>
      <c r="J1067" s="671"/>
      <c r="K1067" s="671"/>
      <c r="L1067" s="671"/>
      <c r="M1067" s="671"/>
      <c r="N1067" s="671"/>
      <c r="O1067" s="671"/>
      <c r="P1067" s="671"/>
      <c r="Q1067" s="671"/>
      <c r="R1067" s="671"/>
      <c r="S1067" s="671"/>
      <c r="T1067" s="671"/>
      <c r="U1067" s="671"/>
      <c r="X1067" s="25"/>
      <c r="Y1067" s="25"/>
      <c r="Z1067" s="25"/>
      <c r="AA1067" s="25"/>
      <c r="AB1067" s="25"/>
      <c r="AC1067" s="25"/>
      <c r="AD1067" s="25"/>
      <c r="AE1067" s="25"/>
    </row>
    <row r="1068" spans="1:31" ht="22.5" customHeight="1">
      <c r="A1068" s="369" t="s">
        <v>10</v>
      </c>
      <c r="B1068" s="672" t="str">
        <f>IF(表示変換!B32="","",表示変換!B32)</f>
        <v/>
      </c>
      <c r="C1068" s="672"/>
      <c r="D1068" s="9"/>
      <c r="E1068" s="369" t="s">
        <v>11</v>
      </c>
      <c r="F1068" s="673" t="str">
        <f>IF(表示変換!I32="","",表示変換!I32)</f>
        <v/>
      </c>
      <c r="G1068" s="673"/>
      <c r="H1068" s="370" t="s">
        <v>12</v>
      </c>
      <c r="I1068" s="14"/>
      <c r="J1068" s="370" t="s">
        <v>13</v>
      </c>
      <c r="K1068" s="673" t="str">
        <f>IF(表示変換!J32="","",表示変換!J32)</f>
        <v/>
      </c>
      <c r="L1068" s="673"/>
      <c r="M1068" s="369" t="s">
        <v>14</v>
      </c>
      <c r="N1068" s="6"/>
      <c r="O1068" s="672" t="s">
        <v>15</v>
      </c>
      <c r="P1068" s="672"/>
      <c r="Q1068" s="672" t="str">
        <f>IF(表示変換!H32="","",表示変換!H32)</f>
        <v/>
      </c>
      <c r="R1068" s="672"/>
      <c r="S1068" s="674" t="str">
        <f>IF(入力!$C$4="","",入力!$C$4)</f>
        <v>2016.01.01</v>
      </c>
      <c r="T1068" s="674"/>
      <c r="U1068" s="9" t="s">
        <v>84</v>
      </c>
      <c r="X1068" s="25"/>
      <c r="Y1068" s="25"/>
      <c r="Z1068" s="25"/>
      <c r="AA1068" s="25"/>
      <c r="AB1068" s="25"/>
      <c r="AC1068" s="25"/>
      <c r="AD1068" s="25"/>
      <c r="AE1068" s="25"/>
    </row>
    <row r="1069" spans="1:31" ht="12" customHeight="1">
      <c r="A1069" s="6"/>
      <c r="B1069" s="6"/>
      <c r="C1069" s="6"/>
      <c r="D1069" s="6"/>
      <c r="E1069" s="6"/>
      <c r="F1069" s="6"/>
      <c r="G1069" s="6"/>
      <c r="H1069" s="6"/>
      <c r="I1069" s="6"/>
      <c r="J1069" s="6"/>
      <c r="K1069" s="6"/>
      <c r="L1069" s="6"/>
      <c r="M1069" s="6"/>
      <c r="N1069" s="6"/>
      <c r="O1069" s="6"/>
      <c r="P1069" s="6"/>
      <c r="Q1069" s="6"/>
      <c r="R1069" s="6"/>
      <c r="S1069" s="6"/>
      <c r="T1069" s="6"/>
      <c r="U1069" s="6"/>
      <c r="X1069" s="25"/>
      <c r="Y1069" s="25"/>
      <c r="Z1069" s="25"/>
      <c r="AA1069" s="25"/>
      <c r="AB1069" s="25"/>
      <c r="AC1069" s="25"/>
      <c r="AD1069" s="25"/>
      <c r="AE1069" s="25"/>
    </row>
    <row r="1070" spans="1:31" ht="22.5" customHeight="1">
      <c r="A1070" s="685" t="s">
        <v>5</v>
      </c>
      <c r="B1070" s="688" t="s">
        <v>6</v>
      </c>
      <c r="C1070" s="692" t="s">
        <v>0</v>
      </c>
      <c r="D1070" s="683" t="s">
        <v>31</v>
      </c>
      <c r="E1070" s="684"/>
      <c r="F1070" s="683" t="s">
        <v>43</v>
      </c>
      <c r="G1070" s="684"/>
      <c r="H1070" s="683" t="s">
        <v>297</v>
      </c>
      <c r="I1070" s="684"/>
      <c r="J1070" s="683" t="s">
        <v>27</v>
      </c>
      <c r="K1070" s="684"/>
      <c r="L1070" s="681" t="s">
        <v>44</v>
      </c>
      <c r="M1070" s="682"/>
      <c r="N1070" s="681" t="s">
        <v>45</v>
      </c>
      <c r="O1070" s="682"/>
      <c r="P1070" s="681" t="s">
        <v>28</v>
      </c>
      <c r="Q1070" s="682"/>
      <c r="R1070" s="683" t="s">
        <v>32</v>
      </c>
      <c r="S1070" s="684"/>
      <c r="T1070" s="156" t="s">
        <v>1</v>
      </c>
      <c r="U1070" s="157" t="s">
        <v>2</v>
      </c>
      <c r="X1070" s="25"/>
      <c r="Y1070" s="25"/>
      <c r="Z1070" s="25"/>
      <c r="AA1070" s="25"/>
      <c r="AB1070" s="25"/>
      <c r="AC1070" s="25"/>
      <c r="AD1070" s="25"/>
      <c r="AE1070" s="25"/>
    </row>
    <row r="1071" spans="1:31">
      <c r="A1071" s="686"/>
      <c r="B1071" s="689"/>
      <c r="C1071" s="693"/>
      <c r="D1071" s="1" t="s">
        <v>3</v>
      </c>
      <c r="E1071" s="3" t="s">
        <v>4</v>
      </c>
      <c r="F1071" s="1" t="s">
        <v>3</v>
      </c>
      <c r="G1071" s="3" t="s">
        <v>4</v>
      </c>
      <c r="H1071" s="1" t="s">
        <v>3</v>
      </c>
      <c r="I1071" s="3" t="s">
        <v>4</v>
      </c>
      <c r="J1071" s="1" t="s">
        <v>3</v>
      </c>
      <c r="K1071" s="3" t="s">
        <v>4</v>
      </c>
      <c r="L1071" s="1" t="s">
        <v>3</v>
      </c>
      <c r="M1071" s="3" t="s">
        <v>4</v>
      </c>
      <c r="N1071" s="1" t="s">
        <v>3</v>
      </c>
      <c r="O1071" s="3" t="s">
        <v>4</v>
      </c>
      <c r="P1071" s="1" t="s">
        <v>3</v>
      </c>
      <c r="Q1071" s="3" t="s">
        <v>4</v>
      </c>
      <c r="R1071" s="1" t="s">
        <v>3</v>
      </c>
      <c r="S1071" s="3" t="s">
        <v>4</v>
      </c>
      <c r="T1071" s="7"/>
      <c r="U1071" s="8"/>
      <c r="X1071" s="25"/>
      <c r="Y1071" s="25"/>
      <c r="Z1071" s="25"/>
      <c r="AA1071" s="25"/>
      <c r="AB1071" s="25"/>
      <c r="AC1071" s="25"/>
      <c r="AD1071" s="25"/>
      <c r="AE1071" s="25"/>
    </row>
    <row r="1072" spans="1:31">
      <c r="A1072" s="687"/>
      <c r="B1072" s="690"/>
      <c r="C1072" s="694"/>
      <c r="D1072" s="2" t="str">
        <f>IF(表示変換!$N$5="","",表示変換!$N$5)</f>
        <v>sec</v>
      </c>
      <c r="E1072" s="4" t="s">
        <v>7</v>
      </c>
      <c r="F1072" s="2" t="str">
        <f>IF(表示変換!$O$5="","",表示変換!$O$5)</f>
        <v>sec</v>
      </c>
      <c r="G1072" s="4" t="s">
        <v>7</v>
      </c>
      <c r="H1072" s="2" t="str">
        <f>IF(表示変換!$P$5="","",表示変換!$P$5)</f>
        <v>m</v>
      </c>
      <c r="I1072" s="4" t="s">
        <v>7</v>
      </c>
      <c r="J1072" s="2" t="str">
        <f>IF(表示変換!$Q$5="","",表示変換!$Q$5)</f>
        <v>cm</v>
      </c>
      <c r="K1072" s="4" t="s">
        <v>7</v>
      </c>
      <c r="L1072" s="2" t="str">
        <f>IF(表示変換!$R$5="","",表示変換!$R$5)</f>
        <v>cm</v>
      </c>
      <c r="M1072" s="4" t="s">
        <v>7</v>
      </c>
      <c r="N1072" s="2" t="str">
        <f>IF(表示変換!$S$5="","",表示変換!$S$5)</f>
        <v>m</v>
      </c>
      <c r="O1072" s="4" t="s">
        <v>7</v>
      </c>
      <c r="P1072" s="2" t="str">
        <f>IF(表示変換!$T$5="","",表示変換!$T$5)</f>
        <v>回</v>
      </c>
      <c r="Q1072" s="4" t="s">
        <v>7</v>
      </c>
      <c r="R1072" s="2" t="str">
        <f>IF(表示変換!$U$5="","",表示変換!$U$5)</f>
        <v>m</v>
      </c>
      <c r="S1072" s="4" t="s">
        <v>7</v>
      </c>
      <c r="T1072" s="2" t="s">
        <v>8</v>
      </c>
      <c r="U1072" s="5" t="s">
        <v>9</v>
      </c>
      <c r="X1072" s="26" t="s">
        <v>16</v>
      </c>
      <c r="Y1072" s="26" t="s">
        <v>17</v>
      </c>
      <c r="Z1072" s="26" t="s">
        <v>276</v>
      </c>
      <c r="AA1072" s="26" t="s">
        <v>24</v>
      </c>
      <c r="AB1072" s="26" t="s">
        <v>59</v>
      </c>
      <c r="AC1072" s="26" t="s">
        <v>51</v>
      </c>
      <c r="AD1072" s="26" t="s">
        <v>62</v>
      </c>
      <c r="AE1072" s="11" t="s">
        <v>61</v>
      </c>
    </row>
    <row r="1073" spans="1:31">
      <c r="A1073" s="17" t="str">
        <f>IF(入力!$C$4="","",入力!$C$4)</f>
        <v>2016.01.01</v>
      </c>
      <c r="B1073" s="20">
        <f>IF(表示変換!A32="","",表示変換!A32)</f>
        <v>27</v>
      </c>
      <c r="C1073" s="18" t="str">
        <f>IF(表示変換!B32="","",表示変換!B32)</f>
        <v/>
      </c>
      <c r="D1073" s="21" t="str">
        <f>IF(特定項目一覧_60!G32="","",特定項目一覧_60!G32)</f>
        <v/>
      </c>
      <c r="E1073" s="27" t="str">
        <f>IF(特定項目一覧_60!H32="","",特定項目一覧_60!H32)</f>
        <v/>
      </c>
      <c r="F1073" s="21" t="str">
        <f>IF(特定項目一覧_60!I32="","",特定項目一覧_60!I32)</f>
        <v/>
      </c>
      <c r="G1073" s="22" t="str">
        <f>IF(特定項目一覧_60!J32="","",特定項目一覧_60!J32)</f>
        <v/>
      </c>
      <c r="H1073" s="29" t="str">
        <f>IF(特定項目一覧_60!K32="","",特定項目一覧_60!K32)</f>
        <v/>
      </c>
      <c r="I1073" s="27" t="str">
        <f>IF(特定項目一覧_60!L32="","",特定項目一覧_60!L32)</f>
        <v/>
      </c>
      <c r="J1073" s="20" t="str">
        <f>IF(特定項目一覧_60!M32="","",特定項目一覧_60!M32)</f>
        <v/>
      </c>
      <c r="K1073" s="22" t="str">
        <f>IF(特定項目一覧_60!N32="","",特定項目一覧_60!N32)</f>
        <v/>
      </c>
      <c r="L1073" s="28" t="str">
        <f>IF(特定項目一覧_60!O32="","",特定項目一覧_60!O32)</f>
        <v/>
      </c>
      <c r="M1073" s="27" t="str">
        <f>IF(特定項目一覧_60!P32="","",特定項目一覧_60!P32)</f>
        <v/>
      </c>
      <c r="N1073" s="21" t="str">
        <f>IF(特定項目一覧_60!Q32="","",特定項目一覧_60!Q32)</f>
        <v/>
      </c>
      <c r="O1073" s="22" t="str">
        <f>IF(特定項目一覧_60!R32="","",特定項目一覧_60!R32)</f>
        <v/>
      </c>
      <c r="P1073" s="28" t="str">
        <f>IF(特定項目一覧_60!S32="","",特定項目一覧_60!S32)</f>
        <v/>
      </c>
      <c r="Q1073" s="27" t="str">
        <f>IF(特定項目一覧_60!T32="","",特定項目一覧_60!T32)</f>
        <v/>
      </c>
      <c r="R1073" s="20" t="str">
        <f>IF(特定項目一覧_60!U32="","",特定項目一覧_60!U32)</f>
        <v/>
      </c>
      <c r="S1073" s="22" t="str">
        <f>IF(特定項目一覧_60!V32="","",特定項目一覧_60!V32)</f>
        <v/>
      </c>
      <c r="T1073" s="28" t="str">
        <f>IF(特定項目一覧_60!W32="","",特定項目一覧_60!W32)</f>
        <v/>
      </c>
      <c r="U1073" s="22" t="str">
        <f>IF(特定項目一覧_60!X32="","",特定項目一覧_60!X32)</f>
        <v/>
      </c>
      <c r="W1073" s="19" t="str">
        <f>IF(入力!$C$4="","",入力!$C$4)</f>
        <v>2016.01.01</v>
      </c>
      <c r="X1073" s="30" t="str">
        <f>E1073</f>
        <v/>
      </c>
      <c r="Y1073" s="30" t="str">
        <f>G1073</f>
        <v/>
      </c>
      <c r="Z1073" s="30" t="str">
        <f>I1073</f>
        <v/>
      </c>
      <c r="AA1073" s="30" t="str">
        <f>K1073</f>
        <v/>
      </c>
      <c r="AB1073" s="30" t="str">
        <f>M1073</f>
        <v/>
      </c>
      <c r="AC1073" s="30" t="str">
        <f>O1073</f>
        <v/>
      </c>
      <c r="AD1073" s="30" t="str">
        <f>Q1073</f>
        <v/>
      </c>
      <c r="AE1073" s="30" t="str">
        <f>S1073</f>
        <v/>
      </c>
    </row>
    <row r="1074" spans="1:31">
      <c r="A1074" s="66"/>
      <c r="B1074" s="67"/>
      <c r="C1074" s="68"/>
      <c r="D1074" s="69"/>
      <c r="E1074" s="70"/>
      <c r="F1074" s="71"/>
      <c r="G1074" s="72"/>
      <c r="H1074" s="73"/>
      <c r="I1074" s="70"/>
      <c r="J1074" s="71"/>
      <c r="K1074" s="72"/>
      <c r="L1074" s="69"/>
      <c r="M1074" s="70"/>
      <c r="N1074" s="71"/>
      <c r="O1074" s="72"/>
      <c r="P1074" s="69"/>
      <c r="Q1074" s="70"/>
      <c r="R1074" s="67"/>
      <c r="S1074" s="72"/>
      <c r="T1074" s="73"/>
      <c r="U1074" s="72"/>
      <c r="W1074" s="19"/>
      <c r="X1074" s="23"/>
      <c r="Y1074" s="23"/>
      <c r="Z1074" s="23"/>
      <c r="AA1074" s="23"/>
      <c r="AB1074" s="23"/>
      <c r="AC1074" s="23"/>
      <c r="AD1074" s="23"/>
      <c r="AE1074" s="23"/>
    </row>
    <row r="1075" spans="1:31">
      <c r="A1075" s="74"/>
      <c r="B1075" s="67"/>
      <c r="C1075" s="72"/>
      <c r="D1075" s="71"/>
      <c r="E1075" s="72"/>
      <c r="F1075" s="71"/>
      <c r="G1075" s="72"/>
      <c r="H1075" s="67"/>
      <c r="I1075" s="72"/>
      <c r="J1075" s="71"/>
      <c r="K1075" s="72"/>
      <c r="L1075" s="71"/>
      <c r="M1075" s="72"/>
      <c r="N1075" s="71"/>
      <c r="O1075" s="72"/>
      <c r="P1075" s="71"/>
      <c r="Q1075" s="72"/>
      <c r="R1075" s="67"/>
      <c r="S1075" s="72"/>
      <c r="T1075" s="67"/>
      <c r="U1075" s="72"/>
      <c r="W1075" s="19"/>
      <c r="X1075" s="23"/>
      <c r="Y1075" s="23"/>
      <c r="Z1075" s="23"/>
      <c r="AA1075" s="23"/>
      <c r="AB1075" s="23"/>
      <c r="AC1075" s="23"/>
      <c r="AD1075" s="23"/>
      <c r="AE1075" s="23"/>
    </row>
    <row r="1076" spans="1:31">
      <c r="A1076" s="74"/>
      <c r="B1076" s="75"/>
      <c r="C1076" s="76"/>
      <c r="D1076" s="71"/>
      <c r="E1076" s="70"/>
      <c r="F1076" s="71"/>
      <c r="G1076" s="72"/>
      <c r="H1076" s="73"/>
      <c r="I1076" s="70"/>
      <c r="J1076" s="71"/>
      <c r="K1076" s="72"/>
      <c r="L1076" s="69"/>
      <c r="M1076" s="70"/>
      <c r="N1076" s="71"/>
      <c r="O1076" s="72"/>
      <c r="P1076" s="69"/>
      <c r="Q1076" s="70"/>
      <c r="R1076" s="67"/>
      <c r="S1076" s="72"/>
      <c r="T1076" s="73"/>
      <c r="U1076" s="72"/>
      <c r="X1076" s="25"/>
      <c r="Y1076" s="25"/>
      <c r="Z1076" s="25"/>
      <c r="AA1076" s="25"/>
      <c r="AB1076" s="25"/>
      <c r="AC1076" s="25"/>
      <c r="AD1076" s="25"/>
      <c r="AE1076" s="25"/>
    </row>
    <row r="1077" spans="1:31">
      <c r="A1077" s="66"/>
      <c r="B1077" s="67"/>
      <c r="C1077" s="68"/>
      <c r="D1077" s="69"/>
      <c r="E1077" s="70"/>
      <c r="F1077" s="71"/>
      <c r="G1077" s="72"/>
      <c r="H1077" s="73"/>
      <c r="I1077" s="70"/>
      <c r="J1077" s="71"/>
      <c r="K1077" s="72"/>
      <c r="L1077" s="69"/>
      <c r="M1077" s="70"/>
      <c r="N1077" s="71"/>
      <c r="O1077" s="72"/>
      <c r="P1077" s="69"/>
      <c r="Q1077" s="70"/>
      <c r="R1077" s="67"/>
      <c r="S1077" s="72"/>
      <c r="T1077" s="73"/>
      <c r="U1077" s="72"/>
      <c r="X1077" s="25"/>
      <c r="Y1077" s="25"/>
      <c r="Z1077" s="25"/>
      <c r="AA1077" s="25"/>
      <c r="AB1077" s="25"/>
      <c r="AC1077" s="25"/>
      <c r="AD1077" s="25"/>
      <c r="AE1077" s="25"/>
    </row>
    <row r="1078" spans="1:31">
      <c r="A1078" s="74"/>
      <c r="B1078" s="67"/>
      <c r="C1078" s="72"/>
      <c r="D1078" s="71"/>
      <c r="E1078" s="72"/>
      <c r="F1078" s="71"/>
      <c r="G1078" s="72"/>
      <c r="H1078" s="67"/>
      <c r="I1078" s="72"/>
      <c r="J1078" s="71"/>
      <c r="K1078" s="72"/>
      <c r="L1078" s="71"/>
      <c r="M1078" s="72"/>
      <c r="N1078" s="71"/>
      <c r="O1078" s="72"/>
      <c r="P1078" s="71"/>
      <c r="Q1078" s="72"/>
      <c r="R1078" s="67"/>
      <c r="S1078" s="72"/>
      <c r="T1078" s="67"/>
      <c r="U1078" s="72"/>
      <c r="X1078" s="25"/>
      <c r="Y1078" s="25"/>
      <c r="Z1078" s="25"/>
      <c r="AA1078" s="25"/>
      <c r="AB1078" s="25"/>
      <c r="AC1078" s="25"/>
      <c r="AD1078" s="25"/>
      <c r="AE1078" s="25"/>
    </row>
    <row r="1079" spans="1:31">
      <c r="A1079" s="66"/>
      <c r="B1079" s="67"/>
      <c r="C1079" s="68"/>
      <c r="D1079" s="69"/>
      <c r="E1079" s="70"/>
      <c r="F1079" s="71"/>
      <c r="G1079" s="72"/>
      <c r="H1079" s="73"/>
      <c r="I1079" s="70"/>
      <c r="J1079" s="71"/>
      <c r="K1079" s="72"/>
      <c r="L1079" s="69"/>
      <c r="M1079" s="70"/>
      <c r="N1079" s="71"/>
      <c r="O1079" s="72"/>
      <c r="P1079" s="69"/>
      <c r="Q1079" s="70"/>
      <c r="R1079" s="67"/>
      <c r="S1079" s="72"/>
      <c r="T1079" s="73"/>
      <c r="U1079" s="72"/>
      <c r="X1079" s="25"/>
      <c r="Y1079" s="25"/>
      <c r="Z1079" s="25"/>
      <c r="AA1079" s="25"/>
      <c r="AB1079" s="25"/>
      <c r="AC1079" s="25"/>
      <c r="AD1079" s="25"/>
      <c r="AE1079" s="25"/>
    </row>
    <row r="1080" spans="1:31">
      <c r="A1080" s="66"/>
      <c r="B1080" s="67"/>
      <c r="C1080" s="68"/>
      <c r="D1080" s="69"/>
      <c r="E1080" s="70"/>
      <c r="F1080" s="71"/>
      <c r="G1080" s="72"/>
      <c r="H1080" s="73"/>
      <c r="I1080" s="70"/>
      <c r="J1080" s="71"/>
      <c r="K1080" s="72"/>
      <c r="L1080" s="69"/>
      <c r="M1080" s="70"/>
      <c r="N1080" s="71"/>
      <c r="O1080" s="72"/>
      <c r="P1080" s="69"/>
      <c r="Q1080" s="70"/>
      <c r="R1080" s="67"/>
      <c r="S1080" s="72"/>
      <c r="T1080" s="73"/>
      <c r="U1080" s="72"/>
      <c r="X1080" s="25"/>
      <c r="Y1080" s="25"/>
      <c r="Z1080" s="25"/>
      <c r="AA1080" s="25"/>
      <c r="AB1080" s="25"/>
      <c r="AC1080" s="25"/>
      <c r="AD1080" s="25"/>
      <c r="AE1080" s="25"/>
    </row>
    <row r="1081" spans="1:31">
      <c r="A1081" s="66"/>
      <c r="B1081" s="67"/>
      <c r="C1081" s="68"/>
      <c r="D1081" s="69"/>
      <c r="E1081" s="70"/>
      <c r="F1081" s="71"/>
      <c r="G1081" s="72"/>
      <c r="H1081" s="73"/>
      <c r="I1081" s="70"/>
      <c r="J1081" s="71"/>
      <c r="K1081" s="72"/>
      <c r="L1081" s="69"/>
      <c r="M1081" s="70"/>
      <c r="N1081" s="71"/>
      <c r="O1081" s="72"/>
      <c r="P1081" s="69"/>
      <c r="Q1081" s="70"/>
      <c r="R1081" s="67"/>
      <c r="S1081" s="72"/>
      <c r="T1081" s="73"/>
      <c r="U1081" s="72"/>
      <c r="X1081" s="25"/>
      <c r="Y1081" s="25"/>
      <c r="Z1081" s="25"/>
      <c r="AA1081" s="25"/>
      <c r="AB1081" s="25"/>
      <c r="AC1081" s="25"/>
      <c r="AD1081" s="25"/>
      <c r="AE1081" s="25"/>
    </row>
    <row r="1082" spans="1:31">
      <c r="A1082" s="66"/>
      <c r="B1082" s="67"/>
      <c r="C1082" s="68"/>
      <c r="D1082" s="69"/>
      <c r="E1082" s="70"/>
      <c r="F1082" s="71"/>
      <c r="G1082" s="72"/>
      <c r="H1082" s="73"/>
      <c r="I1082" s="70"/>
      <c r="J1082" s="71"/>
      <c r="K1082" s="72"/>
      <c r="L1082" s="69"/>
      <c r="M1082" s="70"/>
      <c r="N1082" s="71"/>
      <c r="O1082" s="72"/>
      <c r="P1082" s="69"/>
      <c r="Q1082" s="70"/>
      <c r="R1082" s="67"/>
      <c r="S1082" s="72"/>
      <c r="T1082" s="73"/>
      <c r="U1082" s="72"/>
      <c r="X1082" s="25"/>
      <c r="Y1082" s="25"/>
      <c r="Z1082" s="25"/>
      <c r="AA1082" s="25"/>
      <c r="AB1082" s="25"/>
      <c r="AC1082" s="25"/>
      <c r="AD1082" s="25"/>
      <c r="AE1082" s="25"/>
    </row>
    <row r="1083" spans="1:31">
      <c r="A1083" s="6"/>
      <c r="B1083" s="6"/>
      <c r="C1083" s="6"/>
      <c r="D1083" s="6"/>
      <c r="E1083" s="6"/>
      <c r="F1083" s="6"/>
      <c r="G1083" s="6"/>
      <c r="H1083" s="6"/>
      <c r="I1083" s="6"/>
      <c r="J1083" s="6"/>
      <c r="K1083" s="6"/>
      <c r="L1083" s="6"/>
      <c r="M1083" s="6"/>
      <c r="N1083" s="6"/>
      <c r="O1083" s="6"/>
      <c r="P1083" s="6"/>
      <c r="Q1083" s="6"/>
      <c r="R1083" s="6"/>
      <c r="S1083" s="6"/>
      <c r="T1083" s="6"/>
      <c r="U1083" s="6"/>
      <c r="X1083" s="25"/>
      <c r="Y1083" s="25"/>
      <c r="Z1083" s="25"/>
      <c r="AA1083" s="25"/>
      <c r="AB1083" s="25"/>
      <c r="AC1083" s="25"/>
      <c r="AD1083" s="25"/>
      <c r="AE1083" s="25"/>
    </row>
    <row r="1084" spans="1:31">
      <c r="A1084" s="6"/>
      <c r="B1084" s="6"/>
      <c r="C1084" s="6"/>
      <c r="D1084" s="6"/>
      <c r="E1084" s="6"/>
      <c r="F1084" s="6"/>
      <c r="G1084" s="6"/>
      <c r="H1084" s="6"/>
      <c r="I1084" s="6"/>
      <c r="J1084" s="6"/>
      <c r="K1084" s="6"/>
      <c r="L1084" s="6"/>
      <c r="M1084" s="6"/>
      <c r="N1084" s="6"/>
      <c r="O1084" s="6"/>
      <c r="P1084" s="6"/>
      <c r="Q1084" s="6"/>
      <c r="R1084" s="6"/>
      <c r="S1084" s="6"/>
      <c r="T1084" s="6"/>
      <c r="U1084" s="6"/>
      <c r="X1084" s="25"/>
      <c r="Y1084" s="25"/>
      <c r="Z1084" s="25"/>
      <c r="AA1084" s="25"/>
      <c r="AB1084" s="25"/>
      <c r="AC1084" s="25"/>
      <c r="AD1084" s="25"/>
      <c r="AE1084" s="25"/>
    </row>
    <row r="1085" spans="1:31">
      <c r="A1085" s="6"/>
      <c r="B1085" s="6"/>
      <c r="C1085" s="6"/>
      <c r="D1085" s="6"/>
      <c r="E1085" s="6"/>
      <c r="F1085" s="6"/>
      <c r="G1085" s="6"/>
      <c r="H1085" s="6"/>
      <c r="I1085" s="6"/>
      <c r="J1085" s="6"/>
      <c r="K1085" s="6"/>
      <c r="L1085" s="6"/>
      <c r="M1085" s="6"/>
      <c r="N1085" s="6"/>
      <c r="O1085" s="6"/>
      <c r="P1085" s="6"/>
      <c r="Q1085" s="6"/>
      <c r="R1085" s="6"/>
      <c r="S1085" s="6"/>
      <c r="T1085" s="6"/>
      <c r="U1085" s="6"/>
      <c r="X1085" s="25"/>
      <c r="Y1085" s="25"/>
      <c r="Z1085" s="25"/>
      <c r="AA1085" s="25"/>
      <c r="AB1085" s="25"/>
      <c r="AC1085" s="25"/>
      <c r="AD1085" s="25"/>
      <c r="AE1085" s="25"/>
    </row>
    <row r="1086" spans="1:31">
      <c r="A1086" s="6"/>
      <c r="B1086" s="6"/>
      <c r="C1086" s="6"/>
      <c r="D1086" s="6"/>
      <c r="E1086" s="6"/>
      <c r="F1086" s="6"/>
      <c r="G1086" s="6"/>
      <c r="H1086" s="6"/>
      <c r="I1086" s="6"/>
      <c r="J1086" s="6"/>
      <c r="K1086" s="6"/>
      <c r="L1086" s="6"/>
      <c r="M1086" s="6"/>
      <c r="N1086" s="6"/>
      <c r="O1086" s="6"/>
      <c r="P1086" s="6"/>
      <c r="Q1086" s="6"/>
      <c r="R1086" s="6"/>
      <c r="S1086" s="6"/>
      <c r="T1086" s="6"/>
      <c r="U1086" s="6"/>
      <c r="X1086" s="12" t="s">
        <v>21</v>
      </c>
      <c r="Y1086" s="12" t="s">
        <v>78</v>
      </c>
      <c r="Z1086" s="12" t="s">
        <v>22</v>
      </c>
      <c r="AA1086" s="25"/>
      <c r="AB1086" s="25"/>
      <c r="AC1086" s="25"/>
      <c r="AD1086" s="25"/>
      <c r="AE1086" s="25"/>
    </row>
    <row r="1087" spans="1:31">
      <c r="A1087" s="6"/>
      <c r="B1087" s="6"/>
      <c r="C1087" s="6"/>
      <c r="D1087" s="6"/>
      <c r="E1087" s="6"/>
      <c r="F1087" s="6"/>
      <c r="G1087" s="6"/>
      <c r="H1087" s="6"/>
      <c r="I1087" s="6"/>
      <c r="J1087" s="6"/>
      <c r="K1087" s="6"/>
      <c r="L1087" s="6"/>
      <c r="M1087" s="6"/>
      <c r="N1087" s="6"/>
      <c r="O1087" s="6"/>
      <c r="P1087" s="6"/>
      <c r="Q1087" s="6"/>
      <c r="R1087" s="6"/>
      <c r="S1087" s="6"/>
      <c r="T1087" s="6"/>
      <c r="U1087" s="6"/>
      <c r="W1087" s="19" t="str">
        <f>IF(入力!$C$4="","",入力!$C$4)</f>
        <v>2016.01.01</v>
      </c>
      <c r="X1087" s="24" t="str">
        <f>IF(特定項目一覧_60!AL32="","",特定項目一覧_60!AL32)</f>
        <v/>
      </c>
      <c r="Y1087" s="31" t="str">
        <f>IF(特定項目一覧_60!AK32="","",特定項目一覧_60!AK32)</f>
        <v/>
      </c>
      <c r="Z1087" s="32" t="str">
        <f>IF(特定項目一覧_60!AM32="","",特定項目一覧_60!AM32)</f>
        <v/>
      </c>
      <c r="AA1087" s="25"/>
      <c r="AB1087" s="25"/>
      <c r="AC1087" s="25"/>
      <c r="AD1087" s="25"/>
      <c r="AE1087" s="25"/>
    </row>
    <row r="1088" spans="1:31">
      <c r="A1088" s="6"/>
      <c r="B1088" s="6"/>
      <c r="C1088" s="6"/>
      <c r="D1088" s="6"/>
      <c r="E1088" s="6"/>
      <c r="F1088" s="6"/>
      <c r="G1088" s="6"/>
      <c r="H1088" s="6"/>
      <c r="I1088" s="6"/>
      <c r="J1088" s="6"/>
      <c r="K1088" s="6"/>
      <c r="L1088" s="6"/>
      <c r="M1088" s="6"/>
      <c r="N1088" s="6"/>
      <c r="O1088" s="6"/>
      <c r="P1088" s="6"/>
      <c r="Q1088" s="6"/>
      <c r="R1088" s="6"/>
      <c r="S1088" s="6"/>
      <c r="T1088" s="6"/>
      <c r="U1088" s="6"/>
      <c r="W1088" s="19"/>
      <c r="X1088" s="24"/>
      <c r="Y1088" s="24"/>
      <c r="Z1088" s="24"/>
      <c r="AA1088" s="25"/>
      <c r="AB1088" s="25"/>
      <c r="AC1088" s="25"/>
      <c r="AD1088" s="25"/>
      <c r="AE1088" s="25"/>
    </row>
    <row r="1089" spans="1:31">
      <c r="A1089" s="6"/>
      <c r="B1089" s="6"/>
      <c r="C1089" s="6"/>
      <c r="D1089" s="6"/>
      <c r="E1089" s="6"/>
      <c r="F1089" s="6"/>
      <c r="G1089" s="6"/>
      <c r="H1089" s="6"/>
      <c r="I1089" s="6"/>
      <c r="J1089" s="6"/>
      <c r="K1089" s="6"/>
      <c r="L1089" s="6"/>
      <c r="M1089" s="6"/>
      <c r="N1089" s="6"/>
      <c r="O1089" s="6"/>
      <c r="P1089" s="6"/>
      <c r="Q1089" s="6"/>
      <c r="R1089" s="6"/>
      <c r="S1089" s="6"/>
      <c r="T1089" s="6"/>
      <c r="U1089" s="6"/>
      <c r="W1089" s="19"/>
      <c r="X1089" s="34"/>
      <c r="Y1089" s="34"/>
      <c r="Z1089" s="35"/>
      <c r="AA1089" s="25"/>
      <c r="AB1089" s="25"/>
      <c r="AC1089" s="25"/>
      <c r="AD1089" s="25"/>
      <c r="AE1089" s="25"/>
    </row>
    <row r="1090" spans="1:31">
      <c r="A1090" s="6"/>
      <c r="B1090" s="6"/>
      <c r="C1090" s="6"/>
      <c r="D1090" s="6"/>
      <c r="E1090" s="6"/>
      <c r="F1090" s="6"/>
      <c r="G1090" s="6"/>
      <c r="H1090" s="6"/>
      <c r="I1090" s="6"/>
      <c r="J1090" s="6"/>
      <c r="K1090" s="6"/>
      <c r="L1090" s="6"/>
      <c r="M1090" s="6"/>
      <c r="N1090" s="6"/>
      <c r="O1090" s="6"/>
      <c r="P1090" s="6"/>
      <c r="Q1090" s="6"/>
      <c r="R1090" s="6"/>
      <c r="S1090" s="6"/>
      <c r="T1090" s="6"/>
      <c r="U1090" s="6"/>
      <c r="X1090" s="25"/>
      <c r="Y1090" s="25"/>
      <c r="Z1090" s="25"/>
      <c r="AA1090" s="25"/>
      <c r="AB1090" s="25"/>
      <c r="AC1090" s="25"/>
      <c r="AD1090" s="25"/>
      <c r="AE1090" s="25"/>
    </row>
    <row r="1091" spans="1:31">
      <c r="A1091" s="6"/>
      <c r="B1091" s="6"/>
      <c r="C1091" s="6"/>
      <c r="D1091" s="6"/>
      <c r="E1091" s="6"/>
      <c r="F1091" s="6"/>
      <c r="G1091" s="6"/>
      <c r="H1091" s="6"/>
      <c r="I1091" s="6"/>
      <c r="J1091" s="6"/>
      <c r="K1091" s="6"/>
      <c r="L1091" s="6"/>
      <c r="M1091" s="6"/>
      <c r="N1091" s="6"/>
      <c r="O1091" s="6"/>
      <c r="P1091" s="6"/>
      <c r="Q1091" s="6"/>
      <c r="R1091" s="6"/>
      <c r="S1091" s="6"/>
      <c r="T1091" s="6"/>
      <c r="U1091" s="6"/>
      <c r="X1091" s="25"/>
      <c r="Y1091" s="25"/>
      <c r="Z1091" s="25"/>
      <c r="AA1091" s="25"/>
      <c r="AB1091" s="25"/>
      <c r="AC1091" s="25"/>
      <c r="AD1091" s="25"/>
      <c r="AE1091" s="25"/>
    </row>
    <row r="1092" spans="1:31">
      <c r="A1092" s="6"/>
      <c r="B1092" s="6"/>
      <c r="C1092" s="6"/>
      <c r="D1092" s="6"/>
      <c r="E1092" s="6"/>
      <c r="F1092" s="6"/>
      <c r="G1092" s="6"/>
      <c r="H1092" s="6"/>
      <c r="I1092" s="6"/>
      <c r="J1092" s="6"/>
      <c r="K1092" s="6"/>
      <c r="L1092" s="6"/>
      <c r="M1092" s="6"/>
      <c r="N1092" s="6"/>
      <c r="O1092" s="6"/>
      <c r="P1092" s="6"/>
      <c r="Q1092" s="6"/>
      <c r="R1092" s="6"/>
      <c r="S1092" s="6"/>
      <c r="T1092" s="6"/>
      <c r="U1092" s="6"/>
      <c r="X1092" s="25"/>
      <c r="Y1092" s="25"/>
      <c r="Z1092" s="25"/>
      <c r="AA1092" s="25"/>
      <c r="AB1092" s="25"/>
      <c r="AC1092" s="25"/>
      <c r="AD1092" s="25"/>
      <c r="AE1092" s="25"/>
    </row>
    <row r="1093" spans="1:31">
      <c r="A1093" s="6"/>
      <c r="B1093" s="6"/>
      <c r="C1093" s="6"/>
      <c r="D1093" s="6"/>
      <c r="E1093" s="6"/>
      <c r="F1093" s="6"/>
      <c r="G1093" s="6"/>
      <c r="H1093" s="6"/>
      <c r="I1093" s="6"/>
      <c r="J1093" s="6"/>
      <c r="K1093" s="6"/>
      <c r="L1093" s="6"/>
      <c r="M1093" s="6"/>
      <c r="N1093" s="6"/>
      <c r="O1093" s="6"/>
      <c r="P1093" s="6"/>
      <c r="Q1093" s="6"/>
      <c r="R1093" s="6"/>
      <c r="S1093" s="6"/>
      <c r="T1093" s="6"/>
      <c r="U1093" s="6"/>
      <c r="X1093" s="25"/>
      <c r="Y1093" s="25"/>
      <c r="Z1093" s="25"/>
      <c r="AA1093" s="25"/>
      <c r="AB1093" s="25"/>
      <c r="AC1093" s="25"/>
      <c r="AD1093" s="25"/>
      <c r="AE1093" s="25"/>
    </row>
    <row r="1094" spans="1:31">
      <c r="A1094" s="6"/>
      <c r="B1094" s="6"/>
      <c r="C1094" s="6"/>
      <c r="D1094" s="6"/>
      <c r="E1094" s="6"/>
      <c r="F1094" s="6"/>
      <c r="G1094" s="6"/>
      <c r="H1094" s="6"/>
      <c r="I1094" s="6"/>
      <c r="J1094" s="6"/>
      <c r="K1094" s="6"/>
      <c r="L1094" s="6"/>
      <c r="M1094" s="6"/>
      <c r="N1094" s="6"/>
      <c r="O1094" s="6"/>
      <c r="P1094" s="6"/>
      <c r="Q1094" s="6"/>
      <c r="R1094" s="6"/>
      <c r="S1094" s="6"/>
      <c r="T1094" s="6"/>
      <c r="U1094" s="6"/>
      <c r="X1094" s="25"/>
      <c r="Y1094" s="25"/>
      <c r="Z1094" s="25"/>
      <c r="AA1094" s="25"/>
      <c r="AB1094" s="25"/>
      <c r="AC1094" s="25"/>
      <c r="AD1094" s="25"/>
      <c r="AE1094" s="25"/>
    </row>
    <row r="1095" spans="1:31">
      <c r="A1095" s="6"/>
      <c r="B1095" s="6"/>
      <c r="C1095" s="6"/>
      <c r="D1095" s="6"/>
      <c r="E1095" s="6"/>
      <c r="F1095" s="6"/>
      <c r="G1095" s="6"/>
      <c r="H1095" s="6"/>
      <c r="I1095" s="6"/>
      <c r="J1095" s="6"/>
      <c r="K1095" s="6"/>
      <c r="L1095" s="6"/>
      <c r="M1095" s="6"/>
      <c r="N1095" s="6"/>
      <c r="O1095" s="6"/>
      <c r="P1095" s="6"/>
      <c r="Q1095" s="6"/>
      <c r="R1095" s="6"/>
      <c r="S1095" s="6"/>
      <c r="T1095" s="6"/>
      <c r="U1095" s="6"/>
      <c r="X1095" s="25"/>
      <c r="Y1095" s="25"/>
      <c r="Z1095" s="25"/>
      <c r="AA1095" s="25"/>
      <c r="AB1095" s="25"/>
      <c r="AC1095" s="25"/>
      <c r="AD1095" s="25"/>
      <c r="AE1095" s="25"/>
    </row>
    <row r="1096" spans="1:31">
      <c r="A1096" s="6"/>
      <c r="B1096" s="6"/>
      <c r="C1096" s="6"/>
      <c r="D1096" s="6"/>
      <c r="E1096" s="6"/>
      <c r="F1096" s="6"/>
      <c r="G1096" s="6"/>
      <c r="H1096" s="6"/>
      <c r="I1096" s="6"/>
      <c r="J1096" s="6"/>
      <c r="K1096" s="6"/>
      <c r="L1096" s="6"/>
      <c r="M1096" s="6"/>
      <c r="N1096" s="6"/>
      <c r="O1096" s="6"/>
      <c r="P1096" s="6"/>
      <c r="Q1096" s="6"/>
      <c r="R1096" s="6"/>
      <c r="S1096" s="6"/>
      <c r="T1096" s="6"/>
      <c r="U1096" s="6"/>
      <c r="X1096" s="25"/>
      <c r="Y1096" s="25"/>
      <c r="Z1096" s="25"/>
      <c r="AA1096" s="25"/>
      <c r="AB1096" s="25"/>
      <c r="AC1096" s="25"/>
      <c r="AD1096" s="25"/>
      <c r="AE1096" s="25"/>
    </row>
    <row r="1097" spans="1:31">
      <c r="A1097" s="6"/>
      <c r="B1097" s="6"/>
      <c r="C1097" s="6"/>
      <c r="D1097" s="6"/>
      <c r="E1097" s="6"/>
      <c r="F1097" s="6"/>
      <c r="G1097" s="6"/>
      <c r="H1097" s="6"/>
      <c r="I1097" s="6"/>
      <c r="J1097" s="6"/>
      <c r="K1097" s="6"/>
      <c r="L1097" s="6"/>
      <c r="M1097" s="6"/>
      <c r="N1097" s="6"/>
      <c r="O1097" s="6"/>
      <c r="P1097" s="6"/>
      <c r="Q1097" s="6"/>
      <c r="R1097" s="6"/>
      <c r="S1097" s="6"/>
      <c r="T1097" s="6"/>
      <c r="U1097" s="6"/>
      <c r="X1097" s="25"/>
      <c r="Y1097" s="25"/>
      <c r="Z1097" s="25"/>
      <c r="AA1097" s="25"/>
      <c r="AB1097" s="25"/>
      <c r="AC1097" s="25"/>
      <c r="AD1097" s="25"/>
      <c r="AE1097" s="25"/>
    </row>
    <row r="1098" spans="1:31">
      <c r="A1098" s="6"/>
      <c r="B1098" s="6"/>
      <c r="C1098" s="6"/>
      <c r="D1098" s="6"/>
      <c r="E1098" s="6"/>
      <c r="F1098" s="6"/>
      <c r="G1098" s="6"/>
      <c r="H1098" s="6"/>
      <c r="I1098" s="6"/>
      <c r="J1098" s="6"/>
      <c r="K1098" s="6"/>
      <c r="L1098" s="6"/>
      <c r="M1098" s="6"/>
      <c r="N1098" s="6"/>
      <c r="O1098" s="6"/>
      <c r="P1098" s="6"/>
      <c r="Q1098" s="6"/>
      <c r="R1098" s="6"/>
      <c r="S1098" s="6"/>
      <c r="T1098" s="6"/>
      <c r="U1098" s="6"/>
      <c r="X1098" s="25"/>
      <c r="Y1098" s="25"/>
      <c r="Z1098" s="25"/>
      <c r="AA1098" s="25"/>
      <c r="AB1098" s="25"/>
      <c r="AC1098" s="25"/>
      <c r="AD1098" s="25"/>
      <c r="AE1098" s="25"/>
    </row>
    <row r="1099" spans="1:31">
      <c r="A1099" s="6"/>
      <c r="B1099" s="6"/>
      <c r="C1099" s="6"/>
      <c r="D1099" s="6"/>
      <c r="E1099" s="6"/>
      <c r="F1099" s="6"/>
      <c r="G1099" s="6"/>
      <c r="H1099" s="6"/>
      <c r="I1099" s="6"/>
      <c r="J1099" s="6"/>
      <c r="K1099" s="6"/>
      <c r="L1099" s="6"/>
      <c r="M1099" s="6"/>
      <c r="N1099" s="6"/>
      <c r="O1099" s="6"/>
      <c r="P1099" s="6"/>
      <c r="Q1099" s="6"/>
      <c r="R1099" s="6"/>
      <c r="S1099" s="6"/>
      <c r="T1099" s="6"/>
      <c r="U1099" s="6"/>
      <c r="X1099" s="25"/>
      <c r="Y1099" s="25"/>
      <c r="Z1099" s="25"/>
      <c r="AA1099" s="25"/>
      <c r="AB1099" s="25"/>
      <c r="AC1099" s="25"/>
      <c r="AD1099" s="25"/>
      <c r="AE1099" s="25"/>
    </row>
    <row r="1100" spans="1:31">
      <c r="A1100" s="6"/>
      <c r="B1100" s="6"/>
      <c r="C1100" s="6"/>
      <c r="D1100" s="6"/>
      <c r="E1100" s="6"/>
      <c r="F1100" s="6"/>
      <c r="G1100" s="6"/>
      <c r="H1100" s="6"/>
      <c r="I1100" s="6"/>
      <c r="J1100" s="6"/>
      <c r="K1100" s="6"/>
      <c r="L1100" s="6"/>
      <c r="M1100" s="6"/>
      <c r="N1100" s="6"/>
      <c r="O1100" s="6"/>
      <c r="P1100" s="6"/>
      <c r="Q1100" s="6"/>
      <c r="R1100" s="6"/>
      <c r="S1100" s="6"/>
      <c r="T1100" s="6"/>
      <c r="U1100" s="6"/>
      <c r="X1100" s="459" t="s">
        <v>270</v>
      </c>
      <c r="Y1100" s="25"/>
      <c r="Z1100" s="25"/>
      <c r="AA1100" s="25"/>
      <c r="AB1100" s="25"/>
      <c r="AC1100" s="25"/>
      <c r="AD1100" s="25"/>
      <c r="AE1100" s="25"/>
    </row>
    <row r="1101" spans="1:31">
      <c r="X1101" s="458" t="str">
        <f>IF(全体項目一覧_60!AN120="","",全体項目一覧_60!AN120)</f>
        <v/>
      </c>
      <c r="Y1101" s="25"/>
      <c r="Z1101" s="25"/>
      <c r="AA1101" s="25"/>
      <c r="AB1101" s="25"/>
      <c r="AC1101" s="25"/>
      <c r="AD1101" s="25"/>
      <c r="AE1101" s="25"/>
    </row>
    <row r="1102" spans="1:31">
      <c r="X1102" s="25"/>
      <c r="Y1102" s="25"/>
      <c r="Z1102" s="25"/>
      <c r="AA1102" s="25"/>
      <c r="AB1102" s="25"/>
      <c r="AC1102" s="25"/>
      <c r="AD1102" s="25"/>
      <c r="AE1102" s="25"/>
    </row>
    <row r="1103" spans="1:31">
      <c r="X1103" s="25"/>
      <c r="Y1103" s="25"/>
      <c r="Z1103" s="25"/>
      <c r="AA1103" s="25"/>
      <c r="AB1103" s="25"/>
      <c r="AC1103" s="25"/>
      <c r="AD1103" s="25"/>
      <c r="AE1103" s="25"/>
    </row>
    <row r="1104" spans="1:31">
      <c r="A1104" s="675"/>
      <c r="B1104" s="676"/>
      <c r="C1104" s="676"/>
      <c r="D1104" s="676"/>
      <c r="E1104" s="676"/>
      <c r="F1104" s="676"/>
      <c r="G1104" s="676"/>
      <c r="H1104" s="676"/>
      <c r="I1104" s="676"/>
      <c r="J1104" s="676"/>
      <c r="K1104" s="677"/>
      <c r="L1104" s="12" t="s">
        <v>18</v>
      </c>
      <c r="M1104" s="669" t="s">
        <v>29</v>
      </c>
      <c r="N1104" s="669"/>
      <c r="O1104" s="669"/>
      <c r="P1104" s="669"/>
      <c r="Q1104" s="669"/>
      <c r="R1104" s="669"/>
      <c r="S1104" s="669"/>
      <c r="T1104" s="670" t="s">
        <v>269</v>
      </c>
      <c r="U1104" s="670"/>
      <c r="X1104" s="12"/>
      <c r="Y1104" s="150"/>
      <c r="Z1104" s="150"/>
      <c r="AA1104" s="150"/>
      <c r="AB1104" s="150"/>
      <c r="AC1104" s="150"/>
      <c r="AD1104" s="150"/>
      <c r="AE1104" s="150"/>
    </row>
    <row r="1105" spans="1:31">
      <c r="A1105" s="678"/>
      <c r="B1105" s="679"/>
      <c r="C1105" s="679"/>
      <c r="D1105" s="679"/>
      <c r="E1105" s="679"/>
      <c r="F1105" s="679"/>
      <c r="G1105" s="679"/>
      <c r="H1105" s="679"/>
      <c r="I1105" s="679"/>
      <c r="J1105" s="679"/>
      <c r="K1105" s="680"/>
      <c r="L1105" s="12" t="s">
        <v>18</v>
      </c>
      <c r="M1105" s="665" t="s">
        <v>30</v>
      </c>
      <c r="N1105" s="665"/>
      <c r="O1105" s="665"/>
      <c r="P1105" s="665"/>
      <c r="Q1105" s="665"/>
      <c r="R1105" s="665"/>
      <c r="S1105" s="665"/>
      <c r="T1105" s="666" t="str">
        <f>X1101</f>
        <v/>
      </c>
      <c r="U1105" s="667"/>
      <c r="X1105" s="12"/>
      <c r="Y1105" s="151"/>
      <c r="Z1105" s="151"/>
      <c r="AA1105" s="151"/>
      <c r="AB1105" s="151"/>
      <c r="AC1105" s="151"/>
      <c r="AD1105" s="151"/>
      <c r="AE1105" s="151"/>
    </row>
    <row r="1106" spans="1:31" ht="14.25">
      <c r="A1106" s="691" t="str">
        <f>$A$40</f>
        <v>フォーマット作成者　：　Komuro Consulting Group　小室匡史</v>
      </c>
      <c r="B1106" s="691"/>
      <c r="C1106" s="691"/>
      <c r="D1106" s="691"/>
      <c r="E1106" s="691"/>
      <c r="F1106" s="691"/>
      <c r="G1106" s="691"/>
      <c r="H1106" s="691"/>
      <c r="I1106" s="691"/>
      <c r="J1106" s="691"/>
      <c r="K1106" s="691"/>
      <c r="L1106" s="414" t="s">
        <v>18</v>
      </c>
      <c r="M1106" s="668" t="s">
        <v>90</v>
      </c>
      <c r="N1106" s="668"/>
      <c r="O1106" s="668"/>
      <c r="P1106" s="668"/>
      <c r="Q1106" s="668"/>
      <c r="R1106" s="668"/>
      <c r="S1106" s="668"/>
      <c r="T1106" s="667"/>
      <c r="U1106" s="667"/>
      <c r="X1106" s="12"/>
      <c r="Y1106" s="152"/>
      <c r="Z1106" s="152"/>
      <c r="AA1106" s="152"/>
      <c r="AB1106" s="152"/>
      <c r="AC1106" s="152"/>
      <c r="AD1106" s="152"/>
      <c r="AE1106" s="152"/>
    </row>
    <row r="1108" spans="1:31" ht="30" customHeight="1">
      <c r="A1108" s="671" t="str">
        <f>$A$1</f>
        <v>●●チームバレーボール体力指数　レーダーチャート</v>
      </c>
      <c r="B1108" s="671"/>
      <c r="C1108" s="671"/>
      <c r="D1108" s="671"/>
      <c r="E1108" s="671"/>
      <c r="F1108" s="671"/>
      <c r="G1108" s="671"/>
      <c r="H1108" s="671"/>
      <c r="I1108" s="671"/>
      <c r="J1108" s="671"/>
      <c r="K1108" s="671"/>
      <c r="L1108" s="671"/>
      <c r="M1108" s="671"/>
      <c r="N1108" s="671"/>
      <c r="O1108" s="671"/>
      <c r="P1108" s="671"/>
      <c r="Q1108" s="671"/>
      <c r="R1108" s="671"/>
      <c r="S1108" s="671"/>
      <c r="T1108" s="671"/>
      <c r="U1108" s="671"/>
      <c r="X1108" s="25"/>
      <c r="Y1108" s="25"/>
      <c r="Z1108" s="25"/>
      <c r="AA1108" s="25"/>
      <c r="AB1108" s="25"/>
      <c r="AC1108" s="25"/>
      <c r="AD1108" s="25"/>
      <c r="AE1108" s="25"/>
    </row>
    <row r="1109" spans="1:31" ht="22.5" customHeight="1">
      <c r="A1109" s="369" t="s">
        <v>10</v>
      </c>
      <c r="B1109" s="672" t="str">
        <f>IF(表示変換!B33="","",表示変換!B33)</f>
        <v/>
      </c>
      <c r="C1109" s="672"/>
      <c r="D1109" s="9"/>
      <c r="E1109" s="369" t="s">
        <v>11</v>
      </c>
      <c r="F1109" s="673" t="str">
        <f>IF(表示変換!I33="","",表示変換!I33)</f>
        <v/>
      </c>
      <c r="G1109" s="673"/>
      <c r="H1109" s="370" t="s">
        <v>12</v>
      </c>
      <c r="I1109" s="14"/>
      <c r="J1109" s="370" t="s">
        <v>13</v>
      </c>
      <c r="K1109" s="673" t="str">
        <f>IF(表示変換!J33="","",表示変換!J33)</f>
        <v/>
      </c>
      <c r="L1109" s="673"/>
      <c r="M1109" s="369" t="s">
        <v>14</v>
      </c>
      <c r="N1109" s="6"/>
      <c r="O1109" s="672" t="s">
        <v>15</v>
      </c>
      <c r="P1109" s="672"/>
      <c r="Q1109" s="672" t="str">
        <f>IF(表示変換!H33="","",表示変換!H33)</f>
        <v/>
      </c>
      <c r="R1109" s="672"/>
      <c r="S1109" s="674" t="str">
        <f>IF(入力!$C$4="","",入力!$C$4)</f>
        <v>2016.01.01</v>
      </c>
      <c r="T1109" s="674"/>
      <c r="U1109" s="9" t="s">
        <v>84</v>
      </c>
      <c r="X1109" s="25"/>
      <c r="Y1109" s="25"/>
      <c r="Z1109" s="25"/>
      <c r="AA1109" s="25"/>
      <c r="AB1109" s="25"/>
      <c r="AC1109" s="25"/>
      <c r="AD1109" s="25"/>
      <c r="AE1109" s="25"/>
    </row>
    <row r="1110" spans="1:31" ht="12" customHeight="1">
      <c r="A1110" s="6"/>
      <c r="B1110" s="6"/>
      <c r="C1110" s="6"/>
      <c r="D1110" s="6"/>
      <c r="E1110" s="6"/>
      <c r="F1110" s="6"/>
      <c r="G1110" s="6"/>
      <c r="H1110" s="6"/>
      <c r="I1110" s="6"/>
      <c r="J1110" s="6"/>
      <c r="K1110" s="6"/>
      <c r="L1110" s="6"/>
      <c r="M1110" s="6"/>
      <c r="N1110" s="6"/>
      <c r="O1110" s="6"/>
      <c r="P1110" s="6"/>
      <c r="Q1110" s="6"/>
      <c r="R1110" s="6"/>
      <c r="S1110" s="6"/>
      <c r="T1110" s="6"/>
      <c r="U1110" s="6"/>
      <c r="X1110" s="25"/>
      <c r="Y1110" s="25"/>
      <c r="Z1110" s="25"/>
      <c r="AA1110" s="25"/>
      <c r="AB1110" s="25"/>
      <c r="AC1110" s="25"/>
      <c r="AD1110" s="25"/>
      <c r="AE1110" s="25"/>
    </row>
    <row r="1111" spans="1:31" ht="22.5" customHeight="1">
      <c r="A1111" s="685" t="s">
        <v>5</v>
      </c>
      <c r="B1111" s="688" t="s">
        <v>6</v>
      </c>
      <c r="C1111" s="692" t="s">
        <v>0</v>
      </c>
      <c r="D1111" s="683" t="s">
        <v>31</v>
      </c>
      <c r="E1111" s="684"/>
      <c r="F1111" s="683" t="s">
        <v>43</v>
      </c>
      <c r="G1111" s="684"/>
      <c r="H1111" s="683" t="s">
        <v>297</v>
      </c>
      <c r="I1111" s="684"/>
      <c r="J1111" s="683" t="s">
        <v>27</v>
      </c>
      <c r="K1111" s="684"/>
      <c r="L1111" s="681" t="s">
        <v>44</v>
      </c>
      <c r="M1111" s="682"/>
      <c r="N1111" s="681" t="s">
        <v>45</v>
      </c>
      <c r="O1111" s="682"/>
      <c r="P1111" s="681" t="s">
        <v>28</v>
      </c>
      <c r="Q1111" s="682"/>
      <c r="R1111" s="683" t="s">
        <v>32</v>
      </c>
      <c r="S1111" s="684"/>
      <c r="T1111" s="156" t="s">
        <v>1</v>
      </c>
      <c r="U1111" s="157" t="s">
        <v>2</v>
      </c>
      <c r="X1111" s="25"/>
      <c r="Y1111" s="25"/>
      <c r="Z1111" s="25"/>
      <c r="AA1111" s="25"/>
      <c r="AB1111" s="25"/>
      <c r="AC1111" s="25"/>
      <c r="AD1111" s="25"/>
      <c r="AE1111" s="25"/>
    </row>
    <row r="1112" spans="1:31">
      <c r="A1112" s="686"/>
      <c r="B1112" s="689"/>
      <c r="C1112" s="693"/>
      <c r="D1112" s="1" t="s">
        <v>3</v>
      </c>
      <c r="E1112" s="3" t="s">
        <v>4</v>
      </c>
      <c r="F1112" s="1" t="s">
        <v>3</v>
      </c>
      <c r="G1112" s="3" t="s">
        <v>4</v>
      </c>
      <c r="H1112" s="1" t="s">
        <v>3</v>
      </c>
      <c r="I1112" s="3" t="s">
        <v>4</v>
      </c>
      <c r="J1112" s="1" t="s">
        <v>3</v>
      </c>
      <c r="K1112" s="3" t="s">
        <v>4</v>
      </c>
      <c r="L1112" s="1" t="s">
        <v>3</v>
      </c>
      <c r="M1112" s="3" t="s">
        <v>4</v>
      </c>
      <c r="N1112" s="1" t="s">
        <v>3</v>
      </c>
      <c r="O1112" s="3" t="s">
        <v>4</v>
      </c>
      <c r="P1112" s="1" t="s">
        <v>3</v>
      </c>
      <c r="Q1112" s="3" t="s">
        <v>4</v>
      </c>
      <c r="R1112" s="1" t="s">
        <v>3</v>
      </c>
      <c r="S1112" s="3" t="s">
        <v>4</v>
      </c>
      <c r="T1112" s="7"/>
      <c r="U1112" s="8"/>
      <c r="X1112" s="25"/>
      <c r="Y1112" s="25"/>
      <c r="Z1112" s="25"/>
      <c r="AA1112" s="25"/>
      <c r="AB1112" s="25"/>
      <c r="AC1112" s="25"/>
      <c r="AD1112" s="25"/>
      <c r="AE1112" s="25"/>
    </row>
    <row r="1113" spans="1:31">
      <c r="A1113" s="687"/>
      <c r="B1113" s="690"/>
      <c r="C1113" s="694"/>
      <c r="D1113" s="2" t="str">
        <f>IF(表示変換!$N$5="","",表示変換!$N$5)</f>
        <v>sec</v>
      </c>
      <c r="E1113" s="4" t="s">
        <v>7</v>
      </c>
      <c r="F1113" s="2" t="str">
        <f>IF(表示変換!$O$5="","",表示変換!$O$5)</f>
        <v>sec</v>
      </c>
      <c r="G1113" s="4" t="s">
        <v>7</v>
      </c>
      <c r="H1113" s="2" t="str">
        <f>IF(表示変換!$P$5="","",表示変換!$P$5)</f>
        <v>m</v>
      </c>
      <c r="I1113" s="4" t="s">
        <v>7</v>
      </c>
      <c r="J1113" s="2" t="str">
        <f>IF(表示変換!$Q$5="","",表示変換!$Q$5)</f>
        <v>cm</v>
      </c>
      <c r="K1113" s="4" t="s">
        <v>7</v>
      </c>
      <c r="L1113" s="2" t="str">
        <f>IF(表示変換!$R$5="","",表示変換!$R$5)</f>
        <v>cm</v>
      </c>
      <c r="M1113" s="4" t="s">
        <v>7</v>
      </c>
      <c r="N1113" s="2" t="str">
        <f>IF(表示変換!$S$5="","",表示変換!$S$5)</f>
        <v>m</v>
      </c>
      <c r="O1113" s="4" t="s">
        <v>7</v>
      </c>
      <c r="P1113" s="2" t="str">
        <f>IF(表示変換!$T$5="","",表示変換!$T$5)</f>
        <v>回</v>
      </c>
      <c r="Q1113" s="4" t="s">
        <v>7</v>
      </c>
      <c r="R1113" s="2" t="str">
        <f>IF(表示変換!$U$5="","",表示変換!$U$5)</f>
        <v>m</v>
      </c>
      <c r="S1113" s="4" t="s">
        <v>7</v>
      </c>
      <c r="T1113" s="2" t="s">
        <v>8</v>
      </c>
      <c r="U1113" s="5" t="s">
        <v>9</v>
      </c>
      <c r="X1113" s="26" t="s">
        <v>16</v>
      </c>
      <c r="Y1113" s="26" t="s">
        <v>17</v>
      </c>
      <c r="Z1113" s="26" t="s">
        <v>276</v>
      </c>
      <c r="AA1113" s="26" t="s">
        <v>24</v>
      </c>
      <c r="AB1113" s="26" t="s">
        <v>59</v>
      </c>
      <c r="AC1113" s="26" t="s">
        <v>51</v>
      </c>
      <c r="AD1113" s="26" t="s">
        <v>62</v>
      </c>
      <c r="AE1113" s="11" t="s">
        <v>61</v>
      </c>
    </row>
    <row r="1114" spans="1:31">
      <c r="A1114" s="17" t="str">
        <f>IF(入力!$C$4="","",入力!$C$4)</f>
        <v>2016.01.01</v>
      </c>
      <c r="B1114" s="20">
        <f>IF(表示変換!A33="","",表示変換!A33)</f>
        <v>28</v>
      </c>
      <c r="C1114" s="18" t="str">
        <f>IF(表示変換!B33="","",表示変換!B33)</f>
        <v/>
      </c>
      <c r="D1114" s="21" t="str">
        <f>IF(特定項目一覧_60!G33="","",特定項目一覧_60!G33)</f>
        <v/>
      </c>
      <c r="E1114" s="27" t="str">
        <f>IF(特定項目一覧_60!H33="","",特定項目一覧_60!H33)</f>
        <v/>
      </c>
      <c r="F1114" s="21" t="str">
        <f>IF(特定項目一覧_60!I33="","",特定項目一覧_60!I33)</f>
        <v/>
      </c>
      <c r="G1114" s="22" t="str">
        <f>IF(特定項目一覧_60!J33="","",特定項目一覧_60!J33)</f>
        <v/>
      </c>
      <c r="H1114" s="29" t="str">
        <f>IF(特定項目一覧_60!K33="","",特定項目一覧_60!K33)</f>
        <v/>
      </c>
      <c r="I1114" s="27" t="str">
        <f>IF(特定項目一覧_60!L33="","",特定項目一覧_60!L33)</f>
        <v/>
      </c>
      <c r="J1114" s="20" t="str">
        <f>IF(特定項目一覧_60!M33="","",特定項目一覧_60!M33)</f>
        <v/>
      </c>
      <c r="K1114" s="22" t="str">
        <f>IF(特定項目一覧_60!N33="","",特定項目一覧_60!N33)</f>
        <v/>
      </c>
      <c r="L1114" s="28" t="str">
        <f>IF(特定項目一覧_60!O33="","",特定項目一覧_60!O33)</f>
        <v/>
      </c>
      <c r="M1114" s="27" t="str">
        <f>IF(特定項目一覧_60!P33="","",特定項目一覧_60!P33)</f>
        <v/>
      </c>
      <c r="N1114" s="21" t="str">
        <f>IF(特定項目一覧_60!Q33="","",特定項目一覧_60!Q33)</f>
        <v/>
      </c>
      <c r="O1114" s="22" t="str">
        <f>IF(特定項目一覧_60!R33="","",特定項目一覧_60!R33)</f>
        <v/>
      </c>
      <c r="P1114" s="28" t="str">
        <f>IF(特定項目一覧_60!S33="","",特定項目一覧_60!S33)</f>
        <v/>
      </c>
      <c r="Q1114" s="27" t="str">
        <f>IF(特定項目一覧_60!T33="","",特定項目一覧_60!T33)</f>
        <v/>
      </c>
      <c r="R1114" s="20" t="str">
        <f>IF(特定項目一覧_60!U33="","",特定項目一覧_60!U33)</f>
        <v/>
      </c>
      <c r="S1114" s="22" t="str">
        <f>IF(特定項目一覧_60!V33="","",特定項目一覧_60!V33)</f>
        <v/>
      </c>
      <c r="T1114" s="28" t="str">
        <f>IF(特定項目一覧_60!W33="","",特定項目一覧_60!W33)</f>
        <v/>
      </c>
      <c r="U1114" s="22" t="str">
        <f>IF(特定項目一覧_60!X33="","",特定項目一覧_60!X33)</f>
        <v/>
      </c>
      <c r="W1114" s="19" t="str">
        <f>IF(入力!$C$4="","",入力!$C$4)</f>
        <v>2016.01.01</v>
      </c>
      <c r="X1114" s="30" t="str">
        <f>E1114</f>
        <v/>
      </c>
      <c r="Y1114" s="30" t="str">
        <f>G1114</f>
        <v/>
      </c>
      <c r="Z1114" s="30" t="str">
        <f>I1114</f>
        <v/>
      </c>
      <c r="AA1114" s="30" t="str">
        <f>K1114</f>
        <v/>
      </c>
      <c r="AB1114" s="30" t="str">
        <f>M1114</f>
        <v/>
      </c>
      <c r="AC1114" s="30" t="str">
        <f>O1114</f>
        <v/>
      </c>
      <c r="AD1114" s="30" t="str">
        <f>Q1114</f>
        <v/>
      </c>
      <c r="AE1114" s="30" t="str">
        <f>S1114</f>
        <v/>
      </c>
    </row>
    <row r="1115" spans="1:31">
      <c r="A1115" s="66"/>
      <c r="B1115" s="67"/>
      <c r="C1115" s="68"/>
      <c r="D1115" s="69"/>
      <c r="E1115" s="70"/>
      <c r="F1115" s="71"/>
      <c r="G1115" s="72"/>
      <c r="H1115" s="73"/>
      <c r="I1115" s="70"/>
      <c r="J1115" s="71"/>
      <c r="K1115" s="72"/>
      <c r="L1115" s="69"/>
      <c r="M1115" s="70"/>
      <c r="N1115" s="71"/>
      <c r="O1115" s="72"/>
      <c r="P1115" s="69"/>
      <c r="Q1115" s="70"/>
      <c r="R1115" s="67"/>
      <c r="S1115" s="72"/>
      <c r="T1115" s="73"/>
      <c r="U1115" s="72"/>
      <c r="W1115" s="19"/>
      <c r="X1115" s="23"/>
      <c r="Y1115" s="23"/>
      <c r="Z1115" s="23"/>
      <c r="AA1115" s="23"/>
      <c r="AB1115" s="23"/>
      <c r="AC1115" s="23"/>
      <c r="AD1115" s="23"/>
      <c r="AE1115" s="23"/>
    </row>
    <row r="1116" spans="1:31">
      <c r="A1116" s="74"/>
      <c r="B1116" s="67"/>
      <c r="C1116" s="72"/>
      <c r="D1116" s="71"/>
      <c r="E1116" s="72"/>
      <c r="F1116" s="71"/>
      <c r="G1116" s="72"/>
      <c r="H1116" s="67"/>
      <c r="I1116" s="72"/>
      <c r="J1116" s="71"/>
      <c r="K1116" s="72"/>
      <c r="L1116" s="71"/>
      <c r="M1116" s="72"/>
      <c r="N1116" s="71"/>
      <c r="O1116" s="72"/>
      <c r="P1116" s="71"/>
      <c r="Q1116" s="72"/>
      <c r="R1116" s="67"/>
      <c r="S1116" s="72"/>
      <c r="T1116" s="67"/>
      <c r="U1116" s="72"/>
      <c r="W1116" s="19"/>
      <c r="X1116" s="23"/>
      <c r="Y1116" s="23"/>
      <c r="Z1116" s="23"/>
      <c r="AA1116" s="23"/>
      <c r="AB1116" s="23"/>
      <c r="AC1116" s="23"/>
      <c r="AD1116" s="23"/>
      <c r="AE1116" s="23"/>
    </row>
    <row r="1117" spans="1:31">
      <c r="A1117" s="74"/>
      <c r="B1117" s="75"/>
      <c r="C1117" s="76"/>
      <c r="D1117" s="71"/>
      <c r="E1117" s="70"/>
      <c r="F1117" s="71"/>
      <c r="G1117" s="72"/>
      <c r="H1117" s="73"/>
      <c r="I1117" s="70"/>
      <c r="J1117" s="71"/>
      <c r="K1117" s="72"/>
      <c r="L1117" s="69"/>
      <c r="M1117" s="70"/>
      <c r="N1117" s="71"/>
      <c r="O1117" s="72"/>
      <c r="P1117" s="69"/>
      <c r="Q1117" s="70"/>
      <c r="R1117" s="67"/>
      <c r="S1117" s="72"/>
      <c r="T1117" s="73"/>
      <c r="U1117" s="72"/>
      <c r="X1117" s="25"/>
      <c r="Y1117" s="25"/>
      <c r="Z1117" s="25"/>
      <c r="AA1117" s="25"/>
      <c r="AB1117" s="25"/>
      <c r="AC1117" s="25"/>
      <c r="AD1117" s="25"/>
      <c r="AE1117" s="25"/>
    </row>
    <row r="1118" spans="1:31">
      <c r="A1118" s="66"/>
      <c r="B1118" s="67"/>
      <c r="C1118" s="68"/>
      <c r="D1118" s="69"/>
      <c r="E1118" s="70"/>
      <c r="F1118" s="71"/>
      <c r="G1118" s="72"/>
      <c r="H1118" s="73"/>
      <c r="I1118" s="70"/>
      <c r="J1118" s="71"/>
      <c r="K1118" s="72"/>
      <c r="L1118" s="69"/>
      <c r="M1118" s="70"/>
      <c r="N1118" s="71"/>
      <c r="O1118" s="72"/>
      <c r="P1118" s="69"/>
      <c r="Q1118" s="70"/>
      <c r="R1118" s="67"/>
      <c r="S1118" s="72"/>
      <c r="T1118" s="73"/>
      <c r="U1118" s="72"/>
      <c r="X1118" s="25"/>
      <c r="Y1118" s="25"/>
      <c r="Z1118" s="25"/>
      <c r="AA1118" s="25"/>
      <c r="AB1118" s="25"/>
      <c r="AC1118" s="25"/>
      <c r="AD1118" s="25"/>
      <c r="AE1118" s="25"/>
    </row>
    <row r="1119" spans="1:31">
      <c r="A1119" s="74"/>
      <c r="B1119" s="67"/>
      <c r="C1119" s="72"/>
      <c r="D1119" s="71"/>
      <c r="E1119" s="72"/>
      <c r="F1119" s="71"/>
      <c r="G1119" s="72"/>
      <c r="H1119" s="67"/>
      <c r="I1119" s="72"/>
      <c r="J1119" s="71"/>
      <c r="K1119" s="72"/>
      <c r="L1119" s="71"/>
      <c r="M1119" s="72"/>
      <c r="N1119" s="71"/>
      <c r="O1119" s="72"/>
      <c r="P1119" s="71"/>
      <c r="Q1119" s="72"/>
      <c r="R1119" s="67"/>
      <c r="S1119" s="72"/>
      <c r="T1119" s="67"/>
      <c r="U1119" s="72"/>
      <c r="X1119" s="25"/>
      <c r="Y1119" s="25"/>
      <c r="Z1119" s="25"/>
      <c r="AA1119" s="25"/>
      <c r="AB1119" s="25"/>
      <c r="AC1119" s="25"/>
      <c r="AD1119" s="25"/>
      <c r="AE1119" s="25"/>
    </row>
    <row r="1120" spans="1:31">
      <c r="A1120" s="66"/>
      <c r="B1120" s="67"/>
      <c r="C1120" s="68"/>
      <c r="D1120" s="69"/>
      <c r="E1120" s="70"/>
      <c r="F1120" s="71"/>
      <c r="G1120" s="72"/>
      <c r="H1120" s="73"/>
      <c r="I1120" s="70"/>
      <c r="J1120" s="71"/>
      <c r="K1120" s="72"/>
      <c r="L1120" s="69"/>
      <c r="M1120" s="70"/>
      <c r="N1120" s="71"/>
      <c r="O1120" s="72"/>
      <c r="P1120" s="69"/>
      <c r="Q1120" s="70"/>
      <c r="R1120" s="67"/>
      <c r="S1120" s="72"/>
      <c r="T1120" s="73"/>
      <c r="U1120" s="72"/>
      <c r="X1120" s="25"/>
      <c r="Y1120" s="25"/>
      <c r="Z1120" s="25"/>
      <c r="AA1120" s="25"/>
      <c r="AB1120" s="25"/>
      <c r="AC1120" s="25"/>
      <c r="AD1120" s="25"/>
      <c r="AE1120" s="25"/>
    </row>
    <row r="1121" spans="1:31">
      <c r="A1121" s="66"/>
      <c r="B1121" s="67"/>
      <c r="C1121" s="68"/>
      <c r="D1121" s="69"/>
      <c r="E1121" s="70"/>
      <c r="F1121" s="71"/>
      <c r="G1121" s="72"/>
      <c r="H1121" s="73"/>
      <c r="I1121" s="70"/>
      <c r="J1121" s="71"/>
      <c r="K1121" s="72"/>
      <c r="L1121" s="69"/>
      <c r="M1121" s="70"/>
      <c r="N1121" s="71"/>
      <c r="O1121" s="72"/>
      <c r="P1121" s="69"/>
      <c r="Q1121" s="70"/>
      <c r="R1121" s="67"/>
      <c r="S1121" s="72"/>
      <c r="T1121" s="73"/>
      <c r="U1121" s="72"/>
      <c r="X1121" s="25"/>
      <c r="Y1121" s="25"/>
      <c r="Z1121" s="25"/>
      <c r="AA1121" s="25"/>
      <c r="AB1121" s="25"/>
      <c r="AC1121" s="25"/>
      <c r="AD1121" s="25"/>
      <c r="AE1121" s="25"/>
    </row>
    <row r="1122" spans="1:31">
      <c r="A1122" s="66"/>
      <c r="B1122" s="67"/>
      <c r="C1122" s="68"/>
      <c r="D1122" s="69"/>
      <c r="E1122" s="70"/>
      <c r="F1122" s="71"/>
      <c r="G1122" s="72"/>
      <c r="H1122" s="73"/>
      <c r="I1122" s="70"/>
      <c r="J1122" s="71"/>
      <c r="K1122" s="72"/>
      <c r="L1122" s="69"/>
      <c r="M1122" s="70"/>
      <c r="N1122" s="71"/>
      <c r="O1122" s="72"/>
      <c r="P1122" s="69"/>
      <c r="Q1122" s="70"/>
      <c r="R1122" s="67"/>
      <c r="S1122" s="72"/>
      <c r="T1122" s="73"/>
      <c r="U1122" s="72"/>
      <c r="X1122" s="25"/>
      <c r="Y1122" s="25"/>
      <c r="Z1122" s="25"/>
      <c r="AA1122" s="25"/>
      <c r="AB1122" s="25"/>
      <c r="AC1122" s="25"/>
      <c r="AD1122" s="25"/>
      <c r="AE1122" s="25"/>
    </row>
    <row r="1123" spans="1:31">
      <c r="A1123" s="66"/>
      <c r="B1123" s="67"/>
      <c r="C1123" s="68"/>
      <c r="D1123" s="69"/>
      <c r="E1123" s="70"/>
      <c r="F1123" s="71"/>
      <c r="G1123" s="72"/>
      <c r="H1123" s="73"/>
      <c r="I1123" s="70"/>
      <c r="J1123" s="71"/>
      <c r="K1123" s="72"/>
      <c r="L1123" s="69"/>
      <c r="M1123" s="70"/>
      <c r="N1123" s="71"/>
      <c r="O1123" s="72"/>
      <c r="P1123" s="69"/>
      <c r="Q1123" s="70"/>
      <c r="R1123" s="67"/>
      <c r="S1123" s="72"/>
      <c r="T1123" s="73"/>
      <c r="U1123" s="72"/>
      <c r="X1123" s="25"/>
      <c r="Y1123" s="25"/>
      <c r="Z1123" s="25"/>
      <c r="AA1123" s="25"/>
      <c r="AB1123" s="25"/>
      <c r="AC1123" s="25"/>
      <c r="AD1123" s="25"/>
      <c r="AE1123" s="25"/>
    </row>
    <row r="1124" spans="1:31">
      <c r="A1124" s="6"/>
      <c r="B1124" s="6"/>
      <c r="C1124" s="6"/>
      <c r="D1124" s="6"/>
      <c r="E1124" s="6"/>
      <c r="F1124" s="6"/>
      <c r="G1124" s="6"/>
      <c r="H1124" s="6"/>
      <c r="I1124" s="6"/>
      <c r="J1124" s="6"/>
      <c r="K1124" s="6"/>
      <c r="L1124" s="6"/>
      <c r="M1124" s="6"/>
      <c r="N1124" s="6"/>
      <c r="O1124" s="6"/>
      <c r="P1124" s="6"/>
      <c r="Q1124" s="6"/>
      <c r="R1124" s="6"/>
      <c r="S1124" s="6"/>
      <c r="T1124" s="6"/>
      <c r="U1124" s="6"/>
      <c r="X1124" s="25"/>
      <c r="Y1124" s="25"/>
      <c r="Z1124" s="25"/>
      <c r="AA1124" s="25"/>
      <c r="AB1124" s="25"/>
      <c r="AC1124" s="25"/>
      <c r="AD1124" s="25"/>
      <c r="AE1124" s="25"/>
    </row>
    <row r="1125" spans="1:31">
      <c r="A1125" s="6"/>
      <c r="B1125" s="6"/>
      <c r="C1125" s="6"/>
      <c r="D1125" s="6"/>
      <c r="E1125" s="6"/>
      <c r="F1125" s="6"/>
      <c r="G1125" s="6"/>
      <c r="H1125" s="6"/>
      <c r="I1125" s="6"/>
      <c r="J1125" s="6"/>
      <c r="K1125" s="6"/>
      <c r="L1125" s="6"/>
      <c r="M1125" s="6"/>
      <c r="N1125" s="6"/>
      <c r="O1125" s="6"/>
      <c r="P1125" s="6"/>
      <c r="Q1125" s="6"/>
      <c r="R1125" s="6"/>
      <c r="S1125" s="6"/>
      <c r="T1125" s="6"/>
      <c r="U1125" s="6"/>
      <c r="X1125" s="25"/>
      <c r="Y1125" s="25"/>
      <c r="Z1125" s="25"/>
      <c r="AA1125" s="25"/>
      <c r="AB1125" s="25"/>
      <c r="AC1125" s="25"/>
      <c r="AD1125" s="25"/>
      <c r="AE1125" s="25"/>
    </row>
    <row r="1126" spans="1:31">
      <c r="A1126" s="6"/>
      <c r="B1126" s="6"/>
      <c r="C1126" s="6"/>
      <c r="D1126" s="6"/>
      <c r="E1126" s="6"/>
      <c r="F1126" s="6"/>
      <c r="G1126" s="6"/>
      <c r="H1126" s="6"/>
      <c r="I1126" s="6"/>
      <c r="J1126" s="6"/>
      <c r="K1126" s="6"/>
      <c r="L1126" s="6"/>
      <c r="M1126" s="6"/>
      <c r="N1126" s="6"/>
      <c r="O1126" s="6"/>
      <c r="P1126" s="6"/>
      <c r="Q1126" s="6"/>
      <c r="R1126" s="6"/>
      <c r="S1126" s="6"/>
      <c r="T1126" s="6"/>
      <c r="U1126" s="6"/>
      <c r="X1126" s="25"/>
      <c r="Y1126" s="25"/>
      <c r="Z1126" s="25"/>
      <c r="AA1126" s="25"/>
      <c r="AB1126" s="25"/>
      <c r="AC1126" s="25"/>
      <c r="AD1126" s="25"/>
      <c r="AE1126" s="25"/>
    </row>
    <row r="1127" spans="1:31">
      <c r="A1127" s="6"/>
      <c r="B1127" s="6"/>
      <c r="C1127" s="6"/>
      <c r="D1127" s="6"/>
      <c r="E1127" s="6"/>
      <c r="F1127" s="6"/>
      <c r="G1127" s="6"/>
      <c r="H1127" s="6"/>
      <c r="I1127" s="6"/>
      <c r="J1127" s="6"/>
      <c r="K1127" s="6"/>
      <c r="L1127" s="6"/>
      <c r="M1127" s="6"/>
      <c r="N1127" s="6"/>
      <c r="O1127" s="6"/>
      <c r="P1127" s="6"/>
      <c r="Q1127" s="6"/>
      <c r="R1127" s="6"/>
      <c r="S1127" s="6"/>
      <c r="T1127" s="6"/>
      <c r="U1127" s="6"/>
      <c r="X1127" s="12" t="s">
        <v>21</v>
      </c>
      <c r="Y1127" s="12" t="s">
        <v>78</v>
      </c>
      <c r="Z1127" s="12" t="s">
        <v>22</v>
      </c>
      <c r="AA1127" s="25"/>
      <c r="AB1127" s="25"/>
      <c r="AC1127" s="25"/>
      <c r="AD1127" s="25"/>
      <c r="AE1127" s="25"/>
    </row>
    <row r="1128" spans="1:31">
      <c r="A1128" s="6"/>
      <c r="B1128" s="6"/>
      <c r="C1128" s="6"/>
      <c r="D1128" s="6"/>
      <c r="E1128" s="6"/>
      <c r="F1128" s="6"/>
      <c r="G1128" s="6"/>
      <c r="H1128" s="6"/>
      <c r="I1128" s="6"/>
      <c r="J1128" s="6"/>
      <c r="K1128" s="6"/>
      <c r="L1128" s="6"/>
      <c r="M1128" s="6"/>
      <c r="N1128" s="6"/>
      <c r="O1128" s="6"/>
      <c r="P1128" s="6"/>
      <c r="Q1128" s="6"/>
      <c r="R1128" s="6"/>
      <c r="S1128" s="6"/>
      <c r="T1128" s="6"/>
      <c r="U1128" s="6"/>
      <c r="W1128" s="19" t="str">
        <f>IF(入力!$C$4="","",入力!$C$4)</f>
        <v>2016.01.01</v>
      </c>
      <c r="X1128" s="24" t="str">
        <f>IF(特定項目一覧_60!AL33="","",特定項目一覧_60!AL33)</f>
        <v/>
      </c>
      <c r="Y1128" s="31" t="str">
        <f>IF(特定項目一覧_60!AK33="","",特定項目一覧_60!AK33)</f>
        <v/>
      </c>
      <c r="Z1128" s="32" t="str">
        <f>IF(特定項目一覧_60!AM33="","",特定項目一覧_60!AM33)</f>
        <v/>
      </c>
      <c r="AA1128" s="25"/>
      <c r="AB1128" s="25"/>
      <c r="AC1128" s="25"/>
      <c r="AD1128" s="25"/>
      <c r="AE1128" s="25"/>
    </row>
    <row r="1129" spans="1:31">
      <c r="A1129" s="6"/>
      <c r="B1129" s="6"/>
      <c r="C1129" s="6"/>
      <c r="D1129" s="6"/>
      <c r="E1129" s="6"/>
      <c r="F1129" s="6"/>
      <c r="G1129" s="6"/>
      <c r="H1129" s="6"/>
      <c r="I1129" s="6"/>
      <c r="J1129" s="6"/>
      <c r="K1129" s="6"/>
      <c r="L1129" s="6"/>
      <c r="M1129" s="6"/>
      <c r="N1129" s="6"/>
      <c r="O1129" s="6"/>
      <c r="P1129" s="6"/>
      <c r="Q1129" s="6"/>
      <c r="R1129" s="6"/>
      <c r="S1129" s="6"/>
      <c r="T1129" s="6"/>
      <c r="U1129" s="6"/>
      <c r="W1129" s="19"/>
      <c r="X1129" s="24"/>
      <c r="Y1129" s="24"/>
      <c r="Z1129" s="24"/>
      <c r="AA1129" s="25"/>
      <c r="AB1129" s="25"/>
      <c r="AC1129" s="25"/>
      <c r="AD1129" s="25"/>
      <c r="AE1129" s="25"/>
    </row>
    <row r="1130" spans="1:31">
      <c r="A1130" s="6"/>
      <c r="B1130" s="6"/>
      <c r="C1130" s="6"/>
      <c r="D1130" s="6"/>
      <c r="E1130" s="6"/>
      <c r="F1130" s="6"/>
      <c r="G1130" s="6"/>
      <c r="H1130" s="6"/>
      <c r="I1130" s="6"/>
      <c r="J1130" s="6"/>
      <c r="K1130" s="6"/>
      <c r="L1130" s="6"/>
      <c r="M1130" s="6"/>
      <c r="N1130" s="6"/>
      <c r="O1130" s="6"/>
      <c r="P1130" s="6"/>
      <c r="Q1130" s="6"/>
      <c r="R1130" s="6"/>
      <c r="S1130" s="6"/>
      <c r="T1130" s="6"/>
      <c r="U1130" s="6"/>
      <c r="W1130" s="19"/>
      <c r="X1130" s="34"/>
      <c r="Y1130" s="34"/>
      <c r="Z1130" s="35"/>
      <c r="AA1130" s="25"/>
      <c r="AB1130" s="25"/>
      <c r="AC1130" s="25"/>
      <c r="AD1130" s="25"/>
      <c r="AE1130" s="25"/>
    </row>
    <row r="1131" spans="1:31">
      <c r="A1131" s="6"/>
      <c r="B1131" s="6"/>
      <c r="C1131" s="6"/>
      <c r="D1131" s="6"/>
      <c r="E1131" s="6"/>
      <c r="F1131" s="6"/>
      <c r="G1131" s="6"/>
      <c r="H1131" s="6"/>
      <c r="I1131" s="6"/>
      <c r="J1131" s="6"/>
      <c r="K1131" s="6"/>
      <c r="L1131" s="6"/>
      <c r="M1131" s="6"/>
      <c r="N1131" s="6"/>
      <c r="O1131" s="6"/>
      <c r="P1131" s="6"/>
      <c r="Q1131" s="6"/>
      <c r="R1131" s="6"/>
      <c r="S1131" s="6"/>
      <c r="T1131" s="6"/>
      <c r="U1131" s="6"/>
      <c r="X1131" s="25"/>
      <c r="Y1131" s="25"/>
      <c r="Z1131" s="25"/>
      <c r="AA1131" s="25"/>
      <c r="AB1131" s="25"/>
      <c r="AC1131" s="25"/>
      <c r="AD1131" s="25"/>
      <c r="AE1131" s="25"/>
    </row>
    <row r="1132" spans="1:31">
      <c r="A1132" s="6"/>
      <c r="B1132" s="6"/>
      <c r="C1132" s="6"/>
      <c r="D1132" s="6"/>
      <c r="E1132" s="6"/>
      <c r="F1132" s="6"/>
      <c r="G1132" s="6"/>
      <c r="H1132" s="6"/>
      <c r="I1132" s="6"/>
      <c r="J1132" s="6"/>
      <c r="K1132" s="6"/>
      <c r="L1132" s="6"/>
      <c r="M1132" s="6"/>
      <c r="N1132" s="6"/>
      <c r="O1132" s="6"/>
      <c r="P1132" s="6"/>
      <c r="Q1132" s="6"/>
      <c r="R1132" s="6"/>
      <c r="S1132" s="6"/>
      <c r="T1132" s="6"/>
      <c r="U1132" s="6"/>
      <c r="X1132" s="25"/>
      <c r="Y1132" s="25"/>
      <c r="Z1132" s="25"/>
      <c r="AA1132" s="25"/>
      <c r="AB1132" s="25"/>
      <c r="AC1132" s="25"/>
      <c r="AD1132" s="25"/>
      <c r="AE1132" s="25"/>
    </row>
    <row r="1133" spans="1:31">
      <c r="A1133" s="6"/>
      <c r="B1133" s="6"/>
      <c r="C1133" s="6"/>
      <c r="D1133" s="6"/>
      <c r="E1133" s="6"/>
      <c r="F1133" s="6"/>
      <c r="G1133" s="6"/>
      <c r="H1133" s="6"/>
      <c r="I1133" s="6"/>
      <c r="J1133" s="6"/>
      <c r="K1133" s="6"/>
      <c r="L1133" s="6"/>
      <c r="M1133" s="6"/>
      <c r="N1133" s="6"/>
      <c r="O1133" s="6"/>
      <c r="P1133" s="6"/>
      <c r="Q1133" s="6"/>
      <c r="R1133" s="6"/>
      <c r="S1133" s="6"/>
      <c r="T1133" s="6"/>
      <c r="U1133" s="6"/>
      <c r="X1133" s="25"/>
      <c r="Y1133" s="25"/>
      <c r="Z1133" s="25"/>
      <c r="AA1133" s="25"/>
      <c r="AB1133" s="25"/>
      <c r="AC1133" s="25"/>
      <c r="AD1133" s="25"/>
      <c r="AE1133" s="25"/>
    </row>
    <row r="1134" spans="1:31">
      <c r="A1134" s="6"/>
      <c r="B1134" s="6"/>
      <c r="C1134" s="6"/>
      <c r="D1134" s="6"/>
      <c r="E1134" s="6"/>
      <c r="F1134" s="6"/>
      <c r="G1134" s="6"/>
      <c r="H1134" s="6"/>
      <c r="I1134" s="6"/>
      <c r="J1134" s="6"/>
      <c r="K1134" s="6"/>
      <c r="L1134" s="6"/>
      <c r="M1134" s="6"/>
      <c r="N1134" s="6"/>
      <c r="O1134" s="6"/>
      <c r="P1134" s="6"/>
      <c r="Q1134" s="6"/>
      <c r="R1134" s="6"/>
      <c r="S1134" s="6"/>
      <c r="T1134" s="6"/>
      <c r="U1134" s="6"/>
      <c r="X1134" s="25"/>
      <c r="Y1134" s="25"/>
      <c r="Z1134" s="25"/>
      <c r="AA1134" s="25"/>
      <c r="AB1134" s="25"/>
      <c r="AC1134" s="25"/>
      <c r="AD1134" s="25"/>
      <c r="AE1134" s="25"/>
    </row>
    <row r="1135" spans="1:31">
      <c r="A1135" s="6"/>
      <c r="B1135" s="6"/>
      <c r="C1135" s="6"/>
      <c r="D1135" s="6"/>
      <c r="E1135" s="6"/>
      <c r="F1135" s="6"/>
      <c r="G1135" s="6"/>
      <c r="H1135" s="6"/>
      <c r="I1135" s="6"/>
      <c r="J1135" s="6"/>
      <c r="K1135" s="6"/>
      <c r="L1135" s="6"/>
      <c r="M1135" s="6"/>
      <c r="N1135" s="6"/>
      <c r="O1135" s="6"/>
      <c r="P1135" s="6"/>
      <c r="Q1135" s="6"/>
      <c r="R1135" s="6"/>
      <c r="S1135" s="6"/>
      <c r="T1135" s="6"/>
      <c r="U1135" s="6"/>
      <c r="X1135" s="25"/>
      <c r="Y1135" s="25"/>
      <c r="Z1135" s="25"/>
      <c r="AA1135" s="25"/>
      <c r="AB1135" s="25"/>
      <c r="AC1135" s="25"/>
      <c r="AD1135" s="25"/>
      <c r="AE1135" s="25"/>
    </row>
    <row r="1136" spans="1:31">
      <c r="A1136" s="6"/>
      <c r="B1136" s="6"/>
      <c r="C1136" s="6"/>
      <c r="D1136" s="6"/>
      <c r="E1136" s="6"/>
      <c r="F1136" s="6"/>
      <c r="G1136" s="6"/>
      <c r="H1136" s="6"/>
      <c r="I1136" s="6"/>
      <c r="J1136" s="6"/>
      <c r="K1136" s="6"/>
      <c r="L1136" s="6"/>
      <c r="M1136" s="6"/>
      <c r="N1136" s="6"/>
      <c r="O1136" s="6"/>
      <c r="P1136" s="6"/>
      <c r="Q1136" s="6"/>
      <c r="R1136" s="6"/>
      <c r="S1136" s="6"/>
      <c r="T1136" s="6"/>
      <c r="U1136" s="6"/>
      <c r="X1136" s="25"/>
      <c r="Y1136" s="25"/>
      <c r="Z1136" s="25"/>
      <c r="AA1136" s="25"/>
      <c r="AB1136" s="25"/>
      <c r="AC1136" s="25"/>
      <c r="AD1136" s="25"/>
      <c r="AE1136" s="25"/>
    </row>
    <row r="1137" spans="1:31">
      <c r="A1137" s="6"/>
      <c r="B1137" s="6"/>
      <c r="C1137" s="6"/>
      <c r="D1137" s="6"/>
      <c r="E1137" s="6"/>
      <c r="F1137" s="6"/>
      <c r="G1137" s="6"/>
      <c r="H1137" s="6"/>
      <c r="I1137" s="6"/>
      <c r="J1137" s="6"/>
      <c r="K1137" s="6"/>
      <c r="L1137" s="6"/>
      <c r="M1137" s="6"/>
      <c r="N1137" s="6"/>
      <c r="O1137" s="6"/>
      <c r="P1137" s="6"/>
      <c r="Q1137" s="6"/>
      <c r="R1137" s="6"/>
      <c r="S1137" s="6"/>
      <c r="T1137" s="6"/>
      <c r="U1137" s="6"/>
      <c r="X1137" s="25"/>
      <c r="Y1137" s="25"/>
      <c r="Z1137" s="25"/>
      <c r="AA1137" s="25"/>
      <c r="AB1137" s="25"/>
      <c r="AC1137" s="25"/>
      <c r="AD1137" s="25"/>
      <c r="AE1137" s="25"/>
    </row>
    <row r="1138" spans="1:31">
      <c r="A1138" s="6"/>
      <c r="B1138" s="6"/>
      <c r="C1138" s="6"/>
      <c r="D1138" s="6"/>
      <c r="E1138" s="6"/>
      <c r="F1138" s="6"/>
      <c r="G1138" s="6"/>
      <c r="H1138" s="6"/>
      <c r="I1138" s="6"/>
      <c r="J1138" s="6"/>
      <c r="K1138" s="6"/>
      <c r="L1138" s="6"/>
      <c r="M1138" s="6"/>
      <c r="N1138" s="6"/>
      <c r="O1138" s="6"/>
      <c r="P1138" s="6"/>
      <c r="Q1138" s="6"/>
      <c r="R1138" s="6"/>
      <c r="S1138" s="6"/>
      <c r="T1138" s="6"/>
      <c r="U1138" s="6"/>
      <c r="X1138" s="25"/>
      <c r="Y1138" s="25"/>
      <c r="Z1138" s="25"/>
      <c r="AA1138" s="25"/>
      <c r="AB1138" s="25"/>
      <c r="AC1138" s="25"/>
      <c r="AD1138" s="25"/>
      <c r="AE1138" s="25"/>
    </row>
    <row r="1139" spans="1:31">
      <c r="A1139" s="6"/>
      <c r="B1139" s="6"/>
      <c r="C1139" s="6"/>
      <c r="D1139" s="6"/>
      <c r="E1139" s="6"/>
      <c r="F1139" s="6"/>
      <c r="G1139" s="6"/>
      <c r="H1139" s="6"/>
      <c r="I1139" s="6"/>
      <c r="J1139" s="6"/>
      <c r="K1139" s="6"/>
      <c r="L1139" s="6"/>
      <c r="M1139" s="6"/>
      <c r="N1139" s="6"/>
      <c r="O1139" s="6"/>
      <c r="P1139" s="6"/>
      <c r="Q1139" s="6"/>
      <c r="R1139" s="6"/>
      <c r="S1139" s="6"/>
      <c r="T1139" s="6"/>
      <c r="U1139" s="6"/>
      <c r="X1139" s="25"/>
      <c r="Y1139" s="25"/>
      <c r="Z1139" s="25"/>
      <c r="AA1139" s="25"/>
      <c r="AB1139" s="25"/>
      <c r="AC1139" s="25"/>
      <c r="AD1139" s="25"/>
      <c r="AE1139" s="25"/>
    </row>
    <row r="1140" spans="1:31">
      <c r="A1140" s="6"/>
      <c r="B1140" s="6"/>
      <c r="C1140" s="6"/>
      <c r="D1140" s="6"/>
      <c r="E1140" s="6"/>
      <c r="F1140" s="6"/>
      <c r="G1140" s="6"/>
      <c r="H1140" s="6"/>
      <c r="I1140" s="6"/>
      <c r="J1140" s="6"/>
      <c r="K1140" s="6"/>
      <c r="L1140" s="6"/>
      <c r="M1140" s="6"/>
      <c r="N1140" s="6"/>
      <c r="O1140" s="6"/>
      <c r="P1140" s="6"/>
      <c r="Q1140" s="6"/>
      <c r="R1140" s="6"/>
      <c r="S1140" s="6"/>
      <c r="T1140" s="6"/>
      <c r="U1140" s="6"/>
      <c r="X1140" s="25"/>
      <c r="Y1140" s="25"/>
      <c r="Z1140" s="25"/>
      <c r="AA1140" s="25"/>
      <c r="AB1140" s="25"/>
      <c r="AC1140" s="25"/>
      <c r="AD1140" s="25"/>
      <c r="AE1140" s="25"/>
    </row>
    <row r="1141" spans="1:31">
      <c r="A1141" s="6"/>
      <c r="B1141" s="6"/>
      <c r="C1141" s="6"/>
      <c r="D1141" s="6"/>
      <c r="E1141" s="6"/>
      <c r="F1141" s="6"/>
      <c r="G1141" s="6"/>
      <c r="H1141" s="6"/>
      <c r="I1141" s="6"/>
      <c r="J1141" s="6"/>
      <c r="K1141" s="6"/>
      <c r="L1141" s="6"/>
      <c r="M1141" s="6"/>
      <c r="N1141" s="6"/>
      <c r="O1141" s="6"/>
      <c r="P1141" s="6"/>
      <c r="Q1141" s="6"/>
      <c r="R1141" s="6"/>
      <c r="S1141" s="6"/>
      <c r="T1141" s="6"/>
      <c r="U1141" s="6"/>
      <c r="X1141" s="459" t="s">
        <v>270</v>
      </c>
      <c r="Y1141" s="25"/>
      <c r="Z1141" s="25"/>
      <c r="AA1141" s="25"/>
      <c r="AB1141" s="25"/>
      <c r="AC1141" s="25"/>
      <c r="AD1141" s="25"/>
      <c r="AE1141" s="25"/>
    </row>
    <row r="1142" spans="1:31">
      <c r="X1142" s="458" t="str">
        <f>IF(全体項目一覧_60!AN121="","",全体項目一覧_60!AN121)</f>
        <v/>
      </c>
      <c r="Y1142" s="25"/>
      <c r="Z1142" s="25"/>
      <c r="AA1142" s="25"/>
      <c r="AB1142" s="25"/>
      <c r="AC1142" s="25"/>
      <c r="AD1142" s="25"/>
      <c r="AE1142" s="25"/>
    </row>
    <row r="1143" spans="1:31">
      <c r="X1143" s="25"/>
      <c r="Y1143" s="25"/>
      <c r="Z1143" s="25"/>
      <c r="AA1143" s="25"/>
      <c r="AB1143" s="25"/>
      <c r="AC1143" s="25"/>
      <c r="AD1143" s="25"/>
      <c r="AE1143" s="25"/>
    </row>
    <row r="1144" spans="1:31">
      <c r="X1144" s="25"/>
      <c r="Y1144" s="25"/>
      <c r="Z1144" s="25"/>
      <c r="AA1144" s="25"/>
      <c r="AB1144" s="25"/>
      <c r="AC1144" s="25"/>
      <c r="AD1144" s="25"/>
      <c r="AE1144" s="25"/>
    </row>
    <row r="1145" spans="1:31">
      <c r="A1145" s="675"/>
      <c r="B1145" s="676"/>
      <c r="C1145" s="676"/>
      <c r="D1145" s="676"/>
      <c r="E1145" s="676"/>
      <c r="F1145" s="676"/>
      <c r="G1145" s="676"/>
      <c r="H1145" s="676"/>
      <c r="I1145" s="676"/>
      <c r="J1145" s="676"/>
      <c r="K1145" s="677"/>
      <c r="L1145" s="12" t="s">
        <v>18</v>
      </c>
      <c r="M1145" s="669" t="s">
        <v>29</v>
      </c>
      <c r="N1145" s="669"/>
      <c r="O1145" s="669"/>
      <c r="P1145" s="669"/>
      <c r="Q1145" s="669"/>
      <c r="R1145" s="669"/>
      <c r="S1145" s="669"/>
      <c r="T1145" s="670" t="s">
        <v>269</v>
      </c>
      <c r="U1145" s="670"/>
      <c r="X1145" s="12"/>
      <c r="Y1145" s="150"/>
      <c r="Z1145" s="150"/>
      <c r="AA1145" s="150"/>
      <c r="AB1145" s="150"/>
      <c r="AC1145" s="150"/>
      <c r="AD1145" s="150"/>
      <c r="AE1145" s="150"/>
    </row>
    <row r="1146" spans="1:31">
      <c r="A1146" s="678"/>
      <c r="B1146" s="679"/>
      <c r="C1146" s="679"/>
      <c r="D1146" s="679"/>
      <c r="E1146" s="679"/>
      <c r="F1146" s="679"/>
      <c r="G1146" s="679"/>
      <c r="H1146" s="679"/>
      <c r="I1146" s="679"/>
      <c r="J1146" s="679"/>
      <c r="K1146" s="680"/>
      <c r="L1146" s="12" t="s">
        <v>18</v>
      </c>
      <c r="M1146" s="665" t="s">
        <v>30</v>
      </c>
      <c r="N1146" s="665"/>
      <c r="O1146" s="665"/>
      <c r="P1146" s="665"/>
      <c r="Q1146" s="665"/>
      <c r="R1146" s="665"/>
      <c r="S1146" s="665"/>
      <c r="T1146" s="666" t="str">
        <f>X1142</f>
        <v/>
      </c>
      <c r="U1146" s="667"/>
      <c r="X1146" s="12"/>
      <c r="Y1146" s="151"/>
      <c r="Z1146" s="151"/>
      <c r="AA1146" s="151"/>
      <c r="AB1146" s="151"/>
      <c r="AC1146" s="151"/>
      <c r="AD1146" s="151"/>
      <c r="AE1146" s="151"/>
    </row>
    <row r="1147" spans="1:31" ht="14.25">
      <c r="A1147" s="691" t="str">
        <f>$A$40</f>
        <v>フォーマット作成者　：　Komuro Consulting Group　小室匡史</v>
      </c>
      <c r="B1147" s="691"/>
      <c r="C1147" s="691"/>
      <c r="D1147" s="691"/>
      <c r="E1147" s="691"/>
      <c r="F1147" s="691"/>
      <c r="G1147" s="691"/>
      <c r="H1147" s="691"/>
      <c r="I1147" s="691"/>
      <c r="J1147" s="691"/>
      <c r="K1147" s="691"/>
      <c r="L1147" s="414" t="s">
        <v>18</v>
      </c>
      <c r="M1147" s="668" t="s">
        <v>90</v>
      </c>
      <c r="N1147" s="668"/>
      <c r="O1147" s="668"/>
      <c r="P1147" s="668"/>
      <c r="Q1147" s="668"/>
      <c r="R1147" s="668"/>
      <c r="S1147" s="668"/>
      <c r="T1147" s="667"/>
      <c r="U1147" s="667"/>
      <c r="X1147" s="12"/>
      <c r="Y1147" s="152"/>
      <c r="Z1147" s="152"/>
      <c r="AA1147" s="152"/>
      <c r="AB1147" s="152"/>
      <c r="AC1147" s="152"/>
      <c r="AD1147" s="152"/>
      <c r="AE1147" s="152"/>
    </row>
    <row r="1149" spans="1:31" ht="30" customHeight="1">
      <c r="A1149" s="671" t="str">
        <f>$A$1</f>
        <v>●●チームバレーボール体力指数　レーダーチャート</v>
      </c>
      <c r="B1149" s="671"/>
      <c r="C1149" s="671"/>
      <c r="D1149" s="671"/>
      <c r="E1149" s="671"/>
      <c r="F1149" s="671"/>
      <c r="G1149" s="671"/>
      <c r="H1149" s="671"/>
      <c r="I1149" s="671"/>
      <c r="J1149" s="671"/>
      <c r="K1149" s="671"/>
      <c r="L1149" s="671"/>
      <c r="M1149" s="671"/>
      <c r="N1149" s="671"/>
      <c r="O1149" s="671"/>
      <c r="P1149" s="671"/>
      <c r="Q1149" s="671"/>
      <c r="R1149" s="671"/>
      <c r="S1149" s="671"/>
      <c r="T1149" s="671"/>
      <c r="U1149" s="671"/>
      <c r="X1149" s="25"/>
      <c r="Y1149" s="25"/>
      <c r="Z1149" s="25"/>
      <c r="AA1149" s="25"/>
      <c r="AB1149" s="25"/>
      <c r="AC1149" s="25"/>
      <c r="AD1149" s="25"/>
      <c r="AE1149" s="25"/>
    </row>
    <row r="1150" spans="1:31" ht="22.5" customHeight="1">
      <c r="A1150" s="369" t="s">
        <v>10</v>
      </c>
      <c r="B1150" s="672" t="str">
        <f>IF(表示変換!B34="","",表示変換!B34)</f>
        <v/>
      </c>
      <c r="C1150" s="672"/>
      <c r="D1150" s="9"/>
      <c r="E1150" s="369" t="s">
        <v>11</v>
      </c>
      <c r="F1150" s="673" t="str">
        <f>IF(表示変換!I34="","",表示変換!I34)</f>
        <v/>
      </c>
      <c r="G1150" s="673"/>
      <c r="H1150" s="370" t="s">
        <v>12</v>
      </c>
      <c r="I1150" s="14"/>
      <c r="J1150" s="370" t="s">
        <v>13</v>
      </c>
      <c r="K1150" s="673" t="str">
        <f>IF(表示変換!J34="","",表示変換!J34)</f>
        <v/>
      </c>
      <c r="L1150" s="673"/>
      <c r="M1150" s="369" t="s">
        <v>14</v>
      </c>
      <c r="N1150" s="6"/>
      <c r="O1150" s="672" t="s">
        <v>15</v>
      </c>
      <c r="P1150" s="672"/>
      <c r="Q1150" s="672" t="str">
        <f>IF(表示変換!H34="","",表示変換!H34)</f>
        <v/>
      </c>
      <c r="R1150" s="672"/>
      <c r="S1150" s="674" t="str">
        <f>IF(入力!$C$4="","",入力!$C$4)</f>
        <v>2016.01.01</v>
      </c>
      <c r="T1150" s="674"/>
      <c r="U1150" s="9" t="s">
        <v>84</v>
      </c>
      <c r="X1150" s="25"/>
      <c r="Y1150" s="25"/>
      <c r="Z1150" s="25"/>
      <c r="AA1150" s="25"/>
      <c r="AB1150" s="25"/>
      <c r="AC1150" s="25"/>
      <c r="AD1150" s="25"/>
      <c r="AE1150" s="25"/>
    </row>
    <row r="1151" spans="1:31" ht="12" customHeight="1">
      <c r="A1151" s="6"/>
      <c r="B1151" s="6"/>
      <c r="C1151" s="6"/>
      <c r="D1151" s="6"/>
      <c r="E1151" s="6"/>
      <c r="F1151" s="6"/>
      <c r="G1151" s="6"/>
      <c r="H1151" s="6"/>
      <c r="I1151" s="6"/>
      <c r="J1151" s="6"/>
      <c r="K1151" s="6"/>
      <c r="L1151" s="6"/>
      <c r="M1151" s="6"/>
      <c r="N1151" s="6"/>
      <c r="O1151" s="6"/>
      <c r="P1151" s="6"/>
      <c r="Q1151" s="6"/>
      <c r="R1151" s="6"/>
      <c r="S1151" s="6"/>
      <c r="T1151" s="6"/>
      <c r="U1151" s="6"/>
      <c r="X1151" s="25"/>
      <c r="Y1151" s="25"/>
      <c r="Z1151" s="25"/>
      <c r="AA1151" s="25"/>
      <c r="AB1151" s="25"/>
      <c r="AC1151" s="25"/>
      <c r="AD1151" s="25"/>
      <c r="AE1151" s="25"/>
    </row>
    <row r="1152" spans="1:31" ht="22.5" customHeight="1">
      <c r="A1152" s="685" t="s">
        <v>5</v>
      </c>
      <c r="B1152" s="688" t="s">
        <v>6</v>
      </c>
      <c r="C1152" s="692" t="s">
        <v>0</v>
      </c>
      <c r="D1152" s="683" t="s">
        <v>31</v>
      </c>
      <c r="E1152" s="684"/>
      <c r="F1152" s="683" t="s">
        <v>43</v>
      </c>
      <c r="G1152" s="684"/>
      <c r="H1152" s="683" t="s">
        <v>297</v>
      </c>
      <c r="I1152" s="684"/>
      <c r="J1152" s="683" t="s">
        <v>27</v>
      </c>
      <c r="K1152" s="684"/>
      <c r="L1152" s="681" t="s">
        <v>44</v>
      </c>
      <c r="M1152" s="682"/>
      <c r="N1152" s="681" t="s">
        <v>45</v>
      </c>
      <c r="O1152" s="682"/>
      <c r="P1152" s="681" t="s">
        <v>28</v>
      </c>
      <c r="Q1152" s="682"/>
      <c r="R1152" s="683" t="s">
        <v>32</v>
      </c>
      <c r="S1152" s="684"/>
      <c r="T1152" s="156" t="s">
        <v>1</v>
      </c>
      <c r="U1152" s="157" t="s">
        <v>2</v>
      </c>
      <c r="X1152" s="25"/>
      <c r="Y1152" s="25"/>
      <c r="Z1152" s="25"/>
      <c r="AA1152" s="25"/>
      <c r="AB1152" s="25"/>
      <c r="AC1152" s="25"/>
      <c r="AD1152" s="25"/>
      <c r="AE1152" s="25"/>
    </row>
    <row r="1153" spans="1:31">
      <c r="A1153" s="686"/>
      <c r="B1153" s="689"/>
      <c r="C1153" s="693"/>
      <c r="D1153" s="1" t="s">
        <v>3</v>
      </c>
      <c r="E1153" s="3" t="s">
        <v>4</v>
      </c>
      <c r="F1153" s="1" t="s">
        <v>3</v>
      </c>
      <c r="G1153" s="3" t="s">
        <v>4</v>
      </c>
      <c r="H1153" s="1" t="s">
        <v>3</v>
      </c>
      <c r="I1153" s="3" t="s">
        <v>4</v>
      </c>
      <c r="J1153" s="1" t="s">
        <v>3</v>
      </c>
      <c r="K1153" s="3" t="s">
        <v>4</v>
      </c>
      <c r="L1153" s="1" t="s">
        <v>3</v>
      </c>
      <c r="M1153" s="3" t="s">
        <v>4</v>
      </c>
      <c r="N1153" s="1" t="s">
        <v>3</v>
      </c>
      <c r="O1153" s="3" t="s">
        <v>4</v>
      </c>
      <c r="P1153" s="1" t="s">
        <v>3</v>
      </c>
      <c r="Q1153" s="3" t="s">
        <v>4</v>
      </c>
      <c r="R1153" s="1" t="s">
        <v>3</v>
      </c>
      <c r="S1153" s="3" t="s">
        <v>4</v>
      </c>
      <c r="T1153" s="7"/>
      <c r="U1153" s="8"/>
      <c r="X1153" s="25"/>
      <c r="Y1153" s="25"/>
      <c r="Z1153" s="25"/>
      <c r="AA1153" s="25"/>
      <c r="AB1153" s="25"/>
      <c r="AC1153" s="25"/>
      <c r="AD1153" s="25"/>
      <c r="AE1153" s="25"/>
    </row>
    <row r="1154" spans="1:31">
      <c r="A1154" s="687"/>
      <c r="B1154" s="690"/>
      <c r="C1154" s="694"/>
      <c r="D1154" s="2" t="str">
        <f>IF(表示変換!$N$5="","",表示変換!$N$5)</f>
        <v>sec</v>
      </c>
      <c r="E1154" s="4" t="s">
        <v>7</v>
      </c>
      <c r="F1154" s="2" t="str">
        <f>IF(表示変換!$O$5="","",表示変換!$O$5)</f>
        <v>sec</v>
      </c>
      <c r="G1154" s="4" t="s">
        <v>7</v>
      </c>
      <c r="H1154" s="2" t="str">
        <f>IF(表示変換!$P$5="","",表示変換!$P$5)</f>
        <v>m</v>
      </c>
      <c r="I1154" s="4" t="s">
        <v>7</v>
      </c>
      <c r="J1154" s="2" t="str">
        <f>IF(表示変換!$Q$5="","",表示変換!$Q$5)</f>
        <v>cm</v>
      </c>
      <c r="K1154" s="4" t="s">
        <v>7</v>
      </c>
      <c r="L1154" s="2" t="str">
        <f>IF(表示変換!$R$5="","",表示変換!$R$5)</f>
        <v>cm</v>
      </c>
      <c r="M1154" s="4" t="s">
        <v>7</v>
      </c>
      <c r="N1154" s="2" t="str">
        <f>IF(表示変換!$S$5="","",表示変換!$S$5)</f>
        <v>m</v>
      </c>
      <c r="O1154" s="4" t="s">
        <v>7</v>
      </c>
      <c r="P1154" s="2" t="str">
        <f>IF(表示変換!$T$5="","",表示変換!$T$5)</f>
        <v>回</v>
      </c>
      <c r="Q1154" s="4" t="s">
        <v>7</v>
      </c>
      <c r="R1154" s="2" t="str">
        <f>IF(表示変換!$U$5="","",表示変換!$U$5)</f>
        <v>m</v>
      </c>
      <c r="S1154" s="4" t="s">
        <v>7</v>
      </c>
      <c r="T1154" s="2" t="s">
        <v>8</v>
      </c>
      <c r="U1154" s="5" t="s">
        <v>9</v>
      </c>
      <c r="X1154" s="26" t="s">
        <v>16</v>
      </c>
      <c r="Y1154" s="26" t="s">
        <v>17</v>
      </c>
      <c r="Z1154" s="26" t="s">
        <v>276</v>
      </c>
      <c r="AA1154" s="26" t="s">
        <v>24</v>
      </c>
      <c r="AB1154" s="26" t="s">
        <v>59</v>
      </c>
      <c r="AC1154" s="26" t="s">
        <v>51</v>
      </c>
      <c r="AD1154" s="26" t="s">
        <v>62</v>
      </c>
      <c r="AE1154" s="11" t="s">
        <v>61</v>
      </c>
    </row>
    <row r="1155" spans="1:31">
      <c r="A1155" s="17" t="str">
        <f>IF(入力!$C$4="","",入力!$C$4)</f>
        <v>2016.01.01</v>
      </c>
      <c r="B1155" s="20">
        <f>IF(表示変換!A34="","",表示変換!A34)</f>
        <v>29</v>
      </c>
      <c r="C1155" s="18" t="str">
        <f>IF(表示変換!B34="","",表示変換!B34)</f>
        <v/>
      </c>
      <c r="D1155" s="21" t="str">
        <f>IF(特定項目一覧_60!G34="","",特定項目一覧_60!G34)</f>
        <v/>
      </c>
      <c r="E1155" s="27" t="str">
        <f>IF(特定項目一覧_60!H34="","",特定項目一覧_60!H34)</f>
        <v/>
      </c>
      <c r="F1155" s="21" t="str">
        <f>IF(特定項目一覧_60!I34="","",特定項目一覧_60!I34)</f>
        <v/>
      </c>
      <c r="G1155" s="22" t="str">
        <f>IF(特定項目一覧_60!J34="","",特定項目一覧_60!J34)</f>
        <v/>
      </c>
      <c r="H1155" s="29" t="str">
        <f>IF(特定項目一覧_60!K34="","",特定項目一覧_60!K34)</f>
        <v/>
      </c>
      <c r="I1155" s="27" t="str">
        <f>IF(特定項目一覧_60!L34="","",特定項目一覧_60!L34)</f>
        <v/>
      </c>
      <c r="J1155" s="20" t="str">
        <f>IF(特定項目一覧_60!M34="","",特定項目一覧_60!M34)</f>
        <v/>
      </c>
      <c r="K1155" s="22" t="str">
        <f>IF(特定項目一覧_60!N34="","",特定項目一覧_60!N34)</f>
        <v/>
      </c>
      <c r="L1155" s="28" t="str">
        <f>IF(特定項目一覧_60!O34="","",特定項目一覧_60!O34)</f>
        <v/>
      </c>
      <c r="M1155" s="27" t="str">
        <f>IF(特定項目一覧_60!P34="","",特定項目一覧_60!P34)</f>
        <v/>
      </c>
      <c r="N1155" s="21" t="str">
        <f>IF(特定項目一覧_60!Q34="","",特定項目一覧_60!Q34)</f>
        <v/>
      </c>
      <c r="O1155" s="22" t="str">
        <f>IF(特定項目一覧_60!R34="","",特定項目一覧_60!R34)</f>
        <v/>
      </c>
      <c r="P1155" s="28" t="str">
        <f>IF(特定項目一覧_60!S34="","",特定項目一覧_60!S34)</f>
        <v/>
      </c>
      <c r="Q1155" s="27" t="str">
        <f>IF(特定項目一覧_60!T34="","",特定項目一覧_60!T34)</f>
        <v/>
      </c>
      <c r="R1155" s="20" t="str">
        <f>IF(特定項目一覧_60!U34="","",特定項目一覧_60!U34)</f>
        <v/>
      </c>
      <c r="S1155" s="22" t="str">
        <f>IF(特定項目一覧_60!V34="","",特定項目一覧_60!V34)</f>
        <v/>
      </c>
      <c r="T1155" s="28" t="str">
        <f>IF(特定項目一覧_60!W34="","",特定項目一覧_60!W34)</f>
        <v/>
      </c>
      <c r="U1155" s="22" t="str">
        <f>IF(特定項目一覧_60!X34="","",特定項目一覧_60!X34)</f>
        <v/>
      </c>
      <c r="W1155" s="19" t="str">
        <f>IF(入力!$C$4="","",入力!$C$4)</f>
        <v>2016.01.01</v>
      </c>
      <c r="X1155" s="30" t="str">
        <f>E1155</f>
        <v/>
      </c>
      <c r="Y1155" s="30" t="str">
        <f>G1155</f>
        <v/>
      </c>
      <c r="Z1155" s="30" t="str">
        <f>I1155</f>
        <v/>
      </c>
      <c r="AA1155" s="30" t="str">
        <f>K1155</f>
        <v/>
      </c>
      <c r="AB1155" s="30" t="str">
        <f>M1155</f>
        <v/>
      </c>
      <c r="AC1155" s="30" t="str">
        <f>O1155</f>
        <v/>
      </c>
      <c r="AD1155" s="30" t="str">
        <f>Q1155</f>
        <v/>
      </c>
      <c r="AE1155" s="30" t="str">
        <f>S1155</f>
        <v/>
      </c>
    </row>
    <row r="1156" spans="1:31">
      <c r="A1156" s="66"/>
      <c r="B1156" s="67"/>
      <c r="C1156" s="68"/>
      <c r="D1156" s="69"/>
      <c r="E1156" s="70"/>
      <c r="F1156" s="71"/>
      <c r="G1156" s="72"/>
      <c r="H1156" s="73"/>
      <c r="I1156" s="70"/>
      <c r="J1156" s="71"/>
      <c r="K1156" s="72"/>
      <c r="L1156" s="69"/>
      <c r="M1156" s="70"/>
      <c r="N1156" s="71"/>
      <c r="O1156" s="72"/>
      <c r="P1156" s="69"/>
      <c r="Q1156" s="70"/>
      <c r="R1156" s="67"/>
      <c r="S1156" s="72"/>
      <c r="T1156" s="73"/>
      <c r="U1156" s="72"/>
      <c r="W1156" s="19"/>
      <c r="X1156" s="23"/>
      <c r="Y1156" s="23"/>
      <c r="Z1156" s="23"/>
      <c r="AA1156" s="23"/>
      <c r="AB1156" s="23"/>
      <c r="AC1156" s="23"/>
      <c r="AD1156" s="23"/>
      <c r="AE1156" s="23"/>
    </row>
    <row r="1157" spans="1:31">
      <c r="A1157" s="74"/>
      <c r="B1157" s="67"/>
      <c r="C1157" s="72"/>
      <c r="D1157" s="71"/>
      <c r="E1157" s="72"/>
      <c r="F1157" s="71"/>
      <c r="G1157" s="72"/>
      <c r="H1157" s="67"/>
      <c r="I1157" s="72"/>
      <c r="J1157" s="71"/>
      <c r="K1157" s="72"/>
      <c r="L1157" s="71"/>
      <c r="M1157" s="72"/>
      <c r="N1157" s="71"/>
      <c r="O1157" s="72"/>
      <c r="P1157" s="71"/>
      <c r="Q1157" s="72"/>
      <c r="R1157" s="67"/>
      <c r="S1157" s="72"/>
      <c r="T1157" s="67"/>
      <c r="U1157" s="72"/>
      <c r="W1157" s="19"/>
      <c r="X1157" s="23"/>
      <c r="Y1157" s="23"/>
      <c r="Z1157" s="23"/>
      <c r="AA1157" s="23"/>
      <c r="AB1157" s="23"/>
      <c r="AC1157" s="23"/>
      <c r="AD1157" s="23"/>
      <c r="AE1157" s="23"/>
    </row>
    <row r="1158" spans="1:31">
      <c r="A1158" s="74"/>
      <c r="B1158" s="75"/>
      <c r="C1158" s="76"/>
      <c r="D1158" s="71"/>
      <c r="E1158" s="70"/>
      <c r="F1158" s="71"/>
      <c r="G1158" s="72"/>
      <c r="H1158" s="73"/>
      <c r="I1158" s="70"/>
      <c r="J1158" s="71"/>
      <c r="K1158" s="72"/>
      <c r="L1158" s="69"/>
      <c r="M1158" s="70"/>
      <c r="N1158" s="71"/>
      <c r="O1158" s="72"/>
      <c r="P1158" s="69"/>
      <c r="Q1158" s="70"/>
      <c r="R1158" s="67"/>
      <c r="S1158" s="72"/>
      <c r="T1158" s="73"/>
      <c r="U1158" s="72"/>
      <c r="X1158" s="25"/>
      <c r="Y1158" s="25"/>
      <c r="Z1158" s="25"/>
      <c r="AA1158" s="25"/>
      <c r="AB1158" s="25"/>
      <c r="AC1158" s="25"/>
      <c r="AD1158" s="25"/>
      <c r="AE1158" s="25"/>
    </row>
    <row r="1159" spans="1:31">
      <c r="A1159" s="66"/>
      <c r="B1159" s="67"/>
      <c r="C1159" s="68"/>
      <c r="D1159" s="69"/>
      <c r="E1159" s="70"/>
      <c r="F1159" s="71"/>
      <c r="G1159" s="72"/>
      <c r="H1159" s="73"/>
      <c r="I1159" s="70"/>
      <c r="J1159" s="71"/>
      <c r="K1159" s="72"/>
      <c r="L1159" s="69"/>
      <c r="M1159" s="70"/>
      <c r="N1159" s="71"/>
      <c r="O1159" s="72"/>
      <c r="P1159" s="69"/>
      <c r="Q1159" s="70"/>
      <c r="R1159" s="67"/>
      <c r="S1159" s="72"/>
      <c r="T1159" s="73"/>
      <c r="U1159" s="72"/>
      <c r="X1159" s="25"/>
      <c r="Y1159" s="25"/>
      <c r="Z1159" s="25"/>
      <c r="AA1159" s="25"/>
      <c r="AB1159" s="25"/>
      <c r="AC1159" s="25"/>
      <c r="AD1159" s="25"/>
      <c r="AE1159" s="25"/>
    </row>
    <row r="1160" spans="1:31">
      <c r="A1160" s="74"/>
      <c r="B1160" s="67"/>
      <c r="C1160" s="72"/>
      <c r="D1160" s="71"/>
      <c r="E1160" s="72"/>
      <c r="F1160" s="71"/>
      <c r="G1160" s="72"/>
      <c r="H1160" s="67"/>
      <c r="I1160" s="72"/>
      <c r="J1160" s="71"/>
      <c r="K1160" s="72"/>
      <c r="L1160" s="71"/>
      <c r="M1160" s="72"/>
      <c r="N1160" s="71"/>
      <c r="O1160" s="72"/>
      <c r="P1160" s="71"/>
      <c r="Q1160" s="72"/>
      <c r="R1160" s="67"/>
      <c r="S1160" s="72"/>
      <c r="T1160" s="67"/>
      <c r="U1160" s="72"/>
      <c r="X1160" s="25"/>
      <c r="Y1160" s="25"/>
      <c r="Z1160" s="25"/>
      <c r="AA1160" s="25"/>
      <c r="AB1160" s="25"/>
      <c r="AC1160" s="25"/>
      <c r="AD1160" s="25"/>
      <c r="AE1160" s="25"/>
    </row>
    <row r="1161" spans="1:31">
      <c r="A1161" s="66"/>
      <c r="B1161" s="67"/>
      <c r="C1161" s="68"/>
      <c r="D1161" s="69"/>
      <c r="E1161" s="70"/>
      <c r="F1161" s="71"/>
      <c r="G1161" s="72"/>
      <c r="H1161" s="73"/>
      <c r="I1161" s="70"/>
      <c r="J1161" s="71"/>
      <c r="K1161" s="72"/>
      <c r="L1161" s="69"/>
      <c r="M1161" s="70"/>
      <c r="N1161" s="71"/>
      <c r="O1161" s="72"/>
      <c r="P1161" s="69"/>
      <c r="Q1161" s="70"/>
      <c r="R1161" s="67"/>
      <c r="S1161" s="72"/>
      <c r="T1161" s="73"/>
      <c r="U1161" s="72"/>
      <c r="X1161" s="25"/>
      <c r="Y1161" s="25"/>
      <c r="Z1161" s="25"/>
      <c r="AA1161" s="25"/>
      <c r="AB1161" s="25"/>
      <c r="AC1161" s="25"/>
      <c r="AD1161" s="25"/>
      <c r="AE1161" s="25"/>
    </row>
    <row r="1162" spans="1:31">
      <c r="A1162" s="66"/>
      <c r="B1162" s="67"/>
      <c r="C1162" s="68"/>
      <c r="D1162" s="69"/>
      <c r="E1162" s="70"/>
      <c r="F1162" s="71"/>
      <c r="G1162" s="72"/>
      <c r="H1162" s="73"/>
      <c r="I1162" s="70"/>
      <c r="J1162" s="71"/>
      <c r="K1162" s="72"/>
      <c r="L1162" s="69"/>
      <c r="M1162" s="70"/>
      <c r="N1162" s="71"/>
      <c r="O1162" s="72"/>
      <c r="P1162" s="69"/>
      <c r="Q1162" s="70"/>
      <c r="R1162" s="67"/>
      <c r="S1162" s="72"/>
      <c r="T1162" s="73"/>
      <c r="U1162" s="72"/>
      <c r="X1162" s="25"/>
      <c r="Y1162" s="25"/>
      <c r="Z1162" s="25"/>
      <c r="AA1162" s="25"/>
      <c r="AB1162" s="25"/>
      <c r="AC1162" s="25"/>
      <c r="AD1162" s="25"/>
      <c r="AE1162" s="25"/>
    </row>
    <row r="1163" spans="1:31">
      <c r="A1163" s="66"/>
      <c r="B1163" s="67"/>
      <c r="C1163" s="68"/>
      <c r="D1163" s="69"/>
      <c r="E1163" s="70"/>
      <c r="F1163" s="71"/>
      <c r="G1163" s="72"/>
      <c r="H1163" s="73"/>
      <c r="I1163" s="70"/>
      <c r="J1163" s="71"/>
      <c r="K1163" s="72"/>
      <c r="L1163" s="69"/>
      <c r="M1163" s="70"/>
      <c r="N1163" s="71"/>
      <c r="O1163" s="72"/>
      <c r="P1163" s="69"/>
      <c r="Q1163" s="70"/>
      <c r="R1163" s="67"/>
      <c r="S1163" s="72"/>
      <c r="T1163" s="73"/>
      <c r="U1163" s="72"/>
      <c r="X1163" s="25"/>
      <c r="Y1163" s="25"/>
      <c r="Z1163" s="25"/>
      <c r="AA1163" s="25"/>
      <c r="AB1163" s="25"/>
      <c r="AC1163" s="25"/>
      <c r="AD1163" s="25"/>
      <c r="AE1163" s="25"/>
    </row>
    <row r="1164" spans="1:31">
      <c r="A1164" s="66"/>
      <c r="B1164" s="67"/>
      <c r="C1164" s="68"/>
      <c r="D1164" s="69"/>
      <c r="E1164" s="70"/>
      <c r="F1164" s="71"/>
      <c r="G1164" s="72"/>
      <c r="H1164" s="73"/>
      <c r="I1164" s="70"/>
      <c r="J1164" s="71"/>
      <c r="K1164" s="72"/>
      <c r="L1164" s="69"/>
      <c r="M1164" s="70"/>
      <c r="N1164" s="71"/>
      <c r="O1164" s="72"/>
      <c r="P1164" s="69"/>
      <c r="Q1164" s="70"/>
      <c r="R1164" s="67"/>
      <c r="S1164" s="72"/>
      <c r="T1164" s="73"/>
      <c r="U1164" s="72"/>
      <c r="X1164" s="25"/>
      <c r="Y1164" s="25"/>
      <c r="Z1164" s="25"/>
      <c r="AA1164" s="25"/>
      <c r="AB1164" s="25"/>
      <c r="AC1164" s="25"/>
      <c r="AD1164" s="25"/>
      <c r="AE1164" s="25"/>
    </row>
    <row r="1165" spans="1:31">
      <c r="A1165" s="6"/>
      <c r="B1165" s="6"/>
      <c r="C1165" s="6"/>
      <c r="D1165" s="6"/>
      <c r="E1165" s="6"/>
      <c r="F1165" s="6"/>
      <c r="G1165" s="6"/>
      <c r="H1165" s="6"/>
      <c r="I1165" s="6"/>
      <c r="J1165" s="6"/>
      <c r="K1165" s="6"/>
      <c r="L1165" s="6"/>
      <c r="M1165" s="6"/>
      <c r="N1165" s="6"/>
      <c r="O1165" s="6"/>
      <c r="P1165" s="6"/>
      <c r="Q1165" s="6"/>
      <c r="R1165" s="6"/>
      <c r="S1165" s="6"/>
      <c r="T1165" s="6"/>
      <c r="U1165" s="6"/>
      <c r="X1165" s="25"/>
      <c r="Y1165" s="25"/>
      <c r="Z1165" s="25"/>
      <c r="AA1165" s="25"/>
      <c r="AB1165" s="25"/>
      <c r="AC1165" s="25"/>
      <c r="AD1165" s="25"/>
      <c r="AE1165" s="25"/>
    </row>
    <row r="1166" spans="1:31">
      <c r="A1166" s="6"/>
      <c r="B1166" s="6"/>
      <c r="C1166" s="6"/>
      <c r="D1166" s="6"/>
      <c r="E1166" s="6"/>
      <c r="F1166" s="6"/>
      <c r="G1166" s="6"/>
      <c r="H1166" s="6"/>
      <c r="I1166" s="6"/>
      <c r="J1166" s="6"/>
      <c r="K1166" s="6"/>
      <c r="L1166" s="6"/>
      <c r="M1166" s="6"/>
      <c r="N1166" s="6"/>
      <c r="O1166" s="6"/>
      <c r="P1166" s="6"/>
      <c r="Q1166" s="6"/>
      <c r="R1166" s="6"/>
      <c r="S1166" s="6"/>
      <c r="T1166" s="6"/>
      <c r="U1166" s="6"/>
      <c r="X1166" s="25"/>
      <c r="Y1166" s="25"/>
      <c r="Z1166" s="25"/>
      <c r="AA1166" s="25"/>
      <c r="AB1166" s="25"/>
      <c r="AC1166" s="25"/>
      <c r="AD1166" s="25"/>
      <c r="AE1166" s="25"/>
    </row>
    <row r="1167" spans="1:31">
      <c r="A1167" s="6"/>
      <c r="B1167" s="6"/>
      <c r="C1167" s="6"/>
      <c r="D1167" s="6"/>
      <c r="E1167" s="6"/>
      <c r="F1167" s="6"/>
      <c r="G1167" s="6"/>
      <c r="H1167" s="6"/>
      <c r="I1167" s="6"/>
      <c r="J1167" s="6"/>
      <c r="K1167" s="6"/>
      <c r="L1167" s="6"/>
      <c r="M1167" s="6"/>
      <c r="N1167" s="6"/>
      <c r="O1167" s="6"/>
      <c r="P1167" s="6"/>
      <c r="Q1167" s="6"/>
      <c r="R1167" s="6"/>
      <c r="S1167" s="6"/>
      <c r="T1167" s="6"/>
      <c r="U1167" s="6"/>
      <c r="X1167" s="25"/>
      <c r="Y1167" s="25"/>
      <c r="Z1167" s="25"/>
      <c r="AA1167" s="25"/>
      <c r="AB1167" s="25"/>
      <c r="AC1167" s="25"/>
      <c r="AD1167" s="25"/>
      <c r="AE1167" s="25"/>
    </row>
    <row r="1168" spans="1:31">
      <c r="A1168" s="6"/>
      <c r="B1168" s="6"/>
      <c r="C1168" s="6"/>
      <c r="D1168" s="6"/>
      <c r="E1168" s="6"/>
      <c r="F1168" s="6"/>
      <c r="G1168" s="6"/>
      <c r="H1168" s="6"/>
      <c r="I1168" s="6"/>
      <c r="J1168" s="6"/>
      <c r="K1168" s="6"/>
      <c r="L1168" s="6"/>
      <c r="M1168" s="6"/>
      <c r="N1168" s="6"/>
      <c r="O1168" s="6"/>
      <c r="P1168" s="6"/>
      <c r="Q1168" s="6"/>
      <c r="R1168" s="6"/>
      <c r="S1168" s="6"/>
      <c r="T1168" s="6"/>
      <c r="U1168" s="6"/>
      <c r="X1168" s="12" t="s">
        <v>21</v>
      </c>
      <c r="Y1168" s="12" t="s">
        <v>78</v>
      </c>
      <c r="Z1168" s="12" t="s">
        <v>22</v>
      </c>
      <c r="AA1168" s="25"/>
      <c r="AB1168" s="25"/>
      <c r="AC1168" s="25"/>
      <c r="AD1168" s="25"/>
      <c r="AE1168" s="25"/>
    </row>
    <row r="1169" spans="1:31">
      <c r="A1169" s="6"/>
      <c r="B1169" s="6"/>
      <c r="C1169" s="6"/>
      <c r="D1169" s="6"/>
      <c r="E1169" s="6"/>
      <c r="F1169" s="6"/>
      <c r="G1169" s="6"/>
      <c r="H1169" s="6"/>
      <c r="I1169" s="6"/>
      <c r="J1169" s="6"/>
      <c r="K1169" s="6"/>
      <c r="L1169" s="6"/>
      <c r="M1169" s="6"/>
      <c r="N1169" s="6"/>
      <c r="O1169" s="6"/>
      <c r="P1169" s="6"/>
      <c r="Q1169" s="6"/>
      <c r="R1169" s="6"/>
      <c r="S1169" s="6"/>
      <c r="T1169" s="6"/>
      <c r="U1169" s="6"/>
      <c r="W1169" s="19" t="str">
        <f>IF(入力!$C$4="","",入力!$C$4)</f>
        <v>2016.01.01</v>
      </c>
      <c r="X1169" s="24" t="str">
        <f>IF(特定項目一覧_60!AL34="","",特定項目一覧_60!AL34)</f>
        <v/>
      </c>
      <c r="Y1169" s="31" t="str">
        <f>IF(特定項目一覧_60!AK34="","",特定項目一覧_60!AK34)</f>
        <v/>
      </c>
      <c r="Z1169" s="32" t="str">
        <f>IF(特定項目一覧_60!AM34="","",特定項目一覧_60!AM34)</f>
        <v/>
      </c>
      <c r="AA1169" s="25"/>
      <c r="AB1169" s="25"/>
      <c r="AC1169" s="25"/>
      <c r="AD1169" s="25"/>
      <c r="AE1169" s="25"/>
    </row>
    <row r="1170" spans="1:31">
      <c r="A1170" s="6"/>
      <c r="B1170" s="6"/>
      <c r="C1170" s="6"/>
      <c r="D1170" s="6"/>
      <c r="E1170" s="6"/>
      <c r="F1170" s="6"/>
      <c r="G1170" s="6"/>
      <c r="H1170" s="6"/>
      <c r="I1170" s="6"/>
      <c r="J1170" s="6"/>
      <c r="K1170" s="6"/>
      <c r="L1170" s="6"/>
      <c r="M1170" s="6"/>
      <c r="N1170" s="6"/>
      <c r="O1170" s="6"/>
      <c r="P1170" s="6"/>
      <c r="Q1170" s="6"/>
      <c r="R1170" s="6"/>
      <c r="S1170" s="6"/>
      <c r="T1170" s="6"/>
      <c r="U1170" s="6"/>
      <c r="W1170" s="19"/>
      <c r="X1170" s="24"/>
      <c r="Y1170" s="24"/>
      <c r="Z1170" s="24"/>
      <c r="AA1170" s="25"/>
      <c r="AB1170" s="25"/>
      <c r="AC1170" s="25"/>
      <c r="AD1170" s="25"/>
      <c r="AE1170" s="25"/>
    </row>
    <row r="1171" spans="1:31">
      <c r="A1171" s="6"/>
      <c r="B1171" s="6"/>
      <c r="C1171" s="6"/>
      <c r="D1171" s="6"/>
      <c r="E1171" s="6"/>
      <c r="F1171" s="6"/>
      <c r="G1171" s="6"/>
      <c r="H1171" s="6"/>
      <c r="I1171" s="6"/>
      <c r="J1171" s="6"/>
      <c r="K1171" s="6"/>
      <c r="L1171" s="6"/>
      <c r="M1171" s="6"/>
      <c r="N1171" s="6"/>
      <c r="O1171" s="6"/>
      <c r="P1171" s="6"/>
      <c r="Q1171" s="6"/>
      <c r="R1171" s="6"/>
      <c r="S1171" s="6"/>
      <c r="T1171" s="6"/>
      <c r="U1171" s="6"/>
      <c r="W1171" s="19"/>
      <c r="X1171" s="34"/>
      <c r="Y1171" s="34"/>
      <c r="Z1171" s="35"/>
      <c r="AA1171" s="25"/>
      <c r="AB1171" s="25"/>
      <c r="AC1171" s="25"/>
      <c r="AD1171" s="25"/>
      <c r="AE1171" s="25"/>
    </row>
    <row r="1172" spans="1:31">
      <c r="A1172" s="6"/>
      <c r="B1172" s="6"/>
      <c r="C1172" s="6"/>
      <c r="D1172" s="6"/>
      <c r="E1172" s="6"/>
      <c r="F1172" s="6"/>
      <c r="G1172" s="6"/>
      <c r="H1172" s="6"/>
      <c r="I1172" s="6"/>
      <c r="J1172" s="6"/>
      <c r="K1172" s="6"/>
      <c r="L1172" s="6"/>
      <c r="M1172" s="6"/>
      <c r="N1172" s="6"/>
      <c r="O1172" s="6"/>
      <c r="P1172" s="6"/>
      <c r="Q1172" s="6"/>
      <c r="R1172" s="6"/>
      <c r="S1172" s="6"/>
      <c r="T1172" s="6"/>
      <c r="U1172" s="6"/>
      <c r="X1172" s="25"/>
      <c r="Y1172" s="25"/>
      <c r="Z1172" s="25"/>
      <c r="AA1172" s="25"/>
      <c r="AB1172" s="25"/>
      <c r="AC1172" s="25"/>
      <c r="AD1172" s="25"/>
      <c r="AE1172" s="25"/>
    </row>
    <row r="1173" spans="1:31">
      <c r="A1173" s="6"/>
      <c r="B1173" s="6"/>
      <c r="C1173" s="6"/>
      <c r="D1173" s="6"/>
      <c r="E1173" s="6"/>
      <c r="F1173" s="6"/>
      <c r="G1173" s="6"/>
      <c r="H1173" s="6"/>
      <c r="I1173" s="6"/>
      <c r="J1173" s="6"/>
      <c r="K1173" s="6"/>
      <c r="L1173" s="6"/>
      <c r="M1173" s="6"/>
      <c r="N1173" s="6"/>
      <c r="O1173" s="6"/>
      <c r="P1173" s="6"/>
      <c r="Q1173" s="6"/>
      <c r="R1173" s="6"/>
      <c r="S1173" s="6"/>
      <c r="T1173" s="6"/>
      <c r="U1173" s="6"/>
      <c r="X1173" s="25"/>
      <c r="Y1173" s="25"/>
      <c r="Z1173" s="25"/>
      <c r="AA1173" s="25"/>
      <c r="AB1173" s="25"/>
      <c r="AC1173" s="25"/>
      <c r="AD1173" s="25"/>
      <c r="AE1173" s="25"/>
    </row>
    <row r="1174" spans="1:31">
      <c r="A1174" s="6"/>
      <c r="B1174" s="6"/>
      <c r="C1174" s="6"/>
      <c r="D1174" s="6"/>
      <c r="E1174" s="6"/>
      <c r="F1174" s="6"/>
      <c r="G1174" s="6"/>
      <c r="H1174" s="6"/>
      <c r="I1174" s="6"/>
      <c r="J1174" s="6"/>
      <c r="K1174" s="6"/>
      <c r="L1174" s="6"/>
      <c r="M1174" s="6"/>
      <c r="N1174" s="6"/>
      <c r="O1174" s="6"/>
      <c r="P1174" s="6"/>
      <c r="Q1174" s="6"/>
      <c r="R1174" s="6"/>
      <c r="S1174" s="6"/>
      <c r="T1174" s="6"/>
      <c r="U1174" s="6"/>
      <c r="X1174" s="25"/>
      <c r="Y1174" s="25"/>
      <c r="Z1174" s="25"/>
      <c r="AA1174" s="25"/>
      <c r="AB1174" s="25"/>
      <c r="AC1174" s="25"/>
      <c r="AD1174" s="25"/>
      <c r="AE1174" s="25"/>
    </row>
    <row r="1175" spans="1:31">
      <c r="A1175" s="6"/>
      <c r="B1175" s="6"/>
      <c r="C1175" s="6"/>
      <c r="D1175" s="6"/>
      <c r="E1175" s="6"/>
      <c r="F1175" s="6"/>
      <c r="G1175" s="6"/>
      <c r="H1175" s="6"/>
      <c r="I1175" s="6"/>
      <c r="J1175" s="6"/>
      <c r="K1175" s="6"/>
      <c r="L1175" s="6"/>
      <c r="M1175" s="6"/>
      <c r="N1175" s="6"/>
      <c r="O1175" s="6"/>
      <c r="P1175" s="6"/>
      <c r="Q1175" s="6"/>
      <c r="R1175" s="6"/>
      <c r="S1175" s="6"/>
      <c r="T1175" s="6"/>
      <c r="U1175" s="6"/>
      <c r="X1175" s="25"/>
      <c r="Y1175" s="25"/>
      <c r="Z1175" s="25"/>
      <c r="AA1175" s="25"/>
      <c r="AB1175" s="25"/>
      <c r="AC1175" s="25"/>
      <c r="AD1175" s="25"/>
      <c r="AE1175" s="25"/>
    </row>
    <row r="1176" spans="1:31">
      <c r="A1176" s="6"/>
      <c r="B1176" s="6"/>
      <c r="C1176" s="6"/>
      <c r="D1176" s="6"/>
      <c r="E1176" s="6"/>
      <c r="F1176" s="6"/>
      <c r="G1176" s="6"/>
      <c r="H1176" s="6"/>
      <c r="I1176" s="6"/>
      <c r="J1176" s="6"/>
      <c r="K1176" s="6"/>
      <c r="L1176" s="6"/>
      <c r="M1176" s="6"/>
      <c r="N1176" s="6"/>
      <c r="O1176" s="6"/>
      <c r="P1176" s="6"/>
      <c r="Q1176" s="6"/>
      <c r="R1176" s="6"/>
      <c r="S1176" s="6"/>
      <c r="T1176" s="6"/>
      <c r="U1176" s="6"/>
      <c r="X1176" s="25"/>
      <c r="Y1176" s="25"/>
      <c r="Z1176" s="25"/>
      <c r="AA1176" s="25"/>
      <c r="AB1176" s="25"/>
      <c r="AC1176" s="25"/>
      <c r="AD1176" s="25"/>
      <c r="AE1176" s="25"/>
    </row>
    <row r="1177" spans="1:31">
      <c r="A1177" s="6"/>
      <c r="B1177" s="6"/>
      <c r="C1177" s="6"/>
      <c r="D1177" s="6"/>
      <c r="E1177" s="6"/>
      <c r="F1177" s="6"/>
      <c r="G1177" s="6"/>
      <c r="H1177" s="6"/>
      <c r="I1177" s="6"/>
      <c r="J1177" s="6"/>
      <c r="K1177" s="6"/>
      <c r="L1177" s="6"/>
      <c r="M1177" s="6"/>
      <c r="N1177" s="6"/>
      <c r="O1177" s="6"/>
      <c r="P1177" s="6"/>
      <c r="Q1177" s="6"/>
      <c r="R1177" s="6"/>
      <c r="S1177" s="6"/>
      <c r="T1177" s="6"/>
      <c r="U1177" s="6"/>
      <c r="X1177" s="25"/>
      <c r="Y1177" s="25"/>
      <c r="Z1177" s="25"/>
      <c r="AA1177" s="25"/>
      <c r="AB1177" s="25"/>
      <c r="AC1177" s="25"/>
      <c r="AD1177" s="25"/>
      <c r="AE1177" s="25"/>
    </row>
    <row r="1178" spans="1:31">
      <c r="A1178" s="6"/>
      <c r="B1178" s="6"/>
      <c r="C1178" s="6"/>
      <c r="D1178" s="6"/>
      <c r="E1178" s="6"/>
      <c r="F1178" s="6"/>
      <c r="G1178" s="6"/>
      <c r="H1178" s="6"/>
      <c r="I1178" s="6"/>
      <c r="J1178" s="6"/>
      <c r="K1178" s="6"/>
      <c r="L1178" s="6"/>
      <c r="M1178" s="6"/>
      <c r="N1178" s="6"/>
      <c r="O1178" s="6"/>
      <c r="P1178" s="6"/>
      <c r="Q1178" s="6"/>
      <c r="R1178" s="6"/>
      <c r="S1178" s="6"/>
      <c r="T1178" s="6"/>
      <c r="U1178" s="6"/>
      <c r="X1178" s="25"/>
      <c r="Y1178" s="25"/>
      <c r="Z1178" s="25"/>
      <c r="AA1178" s="25"/>
      <c r="AB1178" s="25"/>
      <c r="AC1178" s="25"/>
      <c r="AD1178" s="25"/>
      <c r="AE1178" s="25"/>
    </row>
    <row r="1179" spans="1:31">
      <c r="A1179" s="6"/>
      <c r="B1179" s="6"/>
      <c r="C1179" s="6"/>
      <c r="D1179" s="6"/>
      <c r="E1179" s="6"/>
      <c r="F1179" s="6"/>
      <c r="G1179" s="6"/>
      <c r="H1179" s="6"/>
      <c r="I1179" s="6"/>
      <c r="J1179" s="6"/>
      <c r="K1179" s="6"/>
      <c r="L1179" s="6"/>
      <c r="M1179" s="6"/>
      <c r="N1179" s="6"/>
      <c r="O1179" s="6"/>
      <c r="P1179" s="6"/>
      <c r="Q1179" s="6"/>
      <c r="R1179" s="6"/>
      <c r="S1179" s="6"/>
      <c r="T1179" s="6"/>
      <c r="U1179" s="6"/>
      <c r="X1179" s="25"/>
      <c r="Y1179" s="25"/>
      <c r="Z1179" s="25"/>
      <c r="AA1179" s="25"/>
      <c r="AB1179" s="25"/>
      <c r="AC1179" s="25"/>
      <c r="AD1179" s="25"/>
      <c r="AE1179" s="25"/>
    </row>
    <row r="1180" spans="1:31">
      <c r="A1180" s="6"/>
      <c r="B1180" s="6"/>
      <c r="C1180" s="6"/>
      <c r="D1180" s="6"/>
      <c r="E1180" s="6"/>
      <c r="F1180" s="6"/>
      <c r="G1180" s="6"/>
      <c r="H1180" s="6"/>
      <c r="I1180" s="6"/>
      <c r="J1180" s="6"/>
      <c r="K1180" s="6"/>
      <c r="L1180" s="6"/>
      <c r="M1180" s="6"/>
      <c r="N1180" s="6"/>
      <c r="O1180" s="6"/>
      <c r="P1180" s="6"/>
      <c r="Q1180" s="6"/>
      <c r="R1180" s="6"/>
      <c r="S1180" s="6"/>
      <c r="T1180" s="6"/>
      <c r="U1180" s="6"/>
      <c r="X1180" s="25"/>
      <c r="Y1180" s="25"/>
      <c r="Z1180" s="25"/>
      <c r="AA1180" s="25"/>
      <c r="AB1180" s="25"/>
      <c r="AC1180" s="25"/>
      <c r="AD1180" s="25"/>
      <c r="AE1180" s="25"/>
    </row>
    <row r="1181" spans="1:31">
      <c r="A1181" s="6"/>
      <c r="B1181" s="6"/>
      <c r="C1181" s="6"/>
      <c r="D1181" s="6"/>
      <c r="E1181" s="6"/>
      <c r="F1181" s="6"/>
      <c r="G1181" s="6"/>
      <c r="H1181" s="6"/>
      <c r="I1181" s="6"/>
      <c r="J1181" s="6"/>
      <c r="K1181" s="6"/>
      <c r="L1181" s="6"/>
      <c r="M1181" s="6"/>
      <c r="N1181" s="6"/>
      <c r="O1181" s="6"/>
      <c r="P1181" s="6"/>
      <c r="Q1181" s="6"/>
      <c r="R1181" s="6"/>
      <c r="S1181" s="6"/>
      <c r="T1181" s="6"/>
      <c r="U1181" s="6"/>
      <c r="X1181" s="25"/>
      <c r="Y1181" s="25"/>
      <c r="Z1181" s="25"/>
      <c r="AA1181" s="25"/>
      <c r="AB1181" s="25"/>
      <c r="AC1181" s="25"/>
      <c r="AD1181" s="25"/>
      <c r="AE1181" s="25"/>
    </row>
    <row r="1182" spans="1:31">
      <c r="A1182" s="6"/>
      <c r="B1182" s="6"/>
      <c r="C1182" s="6"/>
      <c r="D1182" s="6"/>
      <c r="E1182" s="6"/>
      <c r="F1182" s="6"/>
      <c r="G1182" s="6"/>
      <c r="H1182" s="6"/>
      <c r="I1182" s="6"/>
      <c r="J1182" s="6"/>
      <c r="K1182" s="6"/>
      <c r="L1182" s="6"/>
      <c r="M1182" s="6"/>
      <c r="N1182" s="6"/>
      <c r="O1182" s="6"/>
      <c r="P1182" s="6"/>
      <c r="Q1182" s="6"/>
      <c r="R1182" s="6"/>
      <c r="S1182" s="6"/>
      <c r="T1182" s="6"/>
      <c r="U1182" s="6"/>
      <c r="X1182" s="459" t="s">
        <v>270</v>
      </c>
      <c r="Y1182" s="25"/>
      <c r="Z1182" s="25"/>
      <c r="AA1182" s="25"/>
      <c r="AB1182" s="25"/>
      <c r="AC1182" s="25"/>
      <c r="AD1182" s="25"/>
      <c r="AE1182" s="25"/>
    </row>
    <row r="1183" spans="1:31">
      <c r="X1183" s="458" t="str">
        <f>IF(全体項目一覧_60!AN122="","",全体項目一覧_60!AN122)</f>
        <v/>
      </c>
      <c r="Y1183" s="25"/>
      <c r="Z1183" s="25"/>
      <c r="AA1183" s="25"/>
      <c r="AB1183" s="25"/>
      <c r="AC1183" s="25"/>
      <c r="AD1183" s="25"/>
      <c r="AE1183" s="25"/>
    </row>
    <row r="1184" spans="1:31">
      <c r="X1184" s="25"/>
      <c r="Y1184" s="25"/>
      <c r="Z1184" s="25"/>
      <c r="AA1184" s="25"/>
      <c r="AB1184" s="25"/>
      <c r="AC1184" s="25"/>
      <c r="AD1184" s="25"/>
      <c r="AE1184" s="25"/>
    </row>
    <row r="1185" spans="1:31">
      <c r="X1185" s="25"/>
      <c r="Y1185" s="25"/>
      <c r="Z1185" s="25"/>
      <c r="AA1185" s="25"/>
      <c r="AB1185" s="25"/>
      <c r="AC1185" s="25"/>
      <c r="AD1185" s="25"/>
      <c r="AE1185" s="25"/>
    </row>
    <row r="1186" spans="1:31">
      <c r="A1186" s="675"/>
      <c r="B1186" s="676"/>
      <c r="C1186" s="676"/>
      <c r="D1186" s="676"/>
      <c r="E1186" s="676"/>
      <c r="F1186" s="676"/>
      <c r="G1186" s="676"/>
      <c r="H1186" s="676"/>
      <c r="I1186" s="676"/>
      <c r="J1186" s="676"/>
      <c r="K1186" s="677"/>
      <c r="L1186" s="12" t="s">
        <v>18</v>
      </c>
      <c r="M1186" s="669" t="s">
        <v>29</v>
      </c>
      <c r="N1186" s="669"/>
      <c r="O1186" s="669"/>
      <c r="P1186" s="669"/>
      <c r="Q1186" s="669"/>
      <c r="R1186" s="669"/>
      <c r="S1186" s="669"/>
      <c r="T1186" s="670" t="s">
        <v>269</v>
      </c>
      <c r="U1186" s="670"/>
      <c r="X1186" s="12"/>
      <c r="Y1186" s="150"/>
      <c r="Z1186" s="150"/>
      <c r="AA1186" s="150"/>
      <c r="AB1186" s="150"/>
      <c r="AC1186" s="150"/>
      <c r="AD1186" s="150"/>
      <c r="AE1186" s="150"/>
    </row>
    <row r="1187" spans="1:31">
      <c r="A1187" s="678"/>
      <c r="B1187" s="679"/>
      <c r="C1187" s="679"/>
      <c r="D1187" s="679"/>
      <c r="E1187" s="679"/>
      <c r="F1187" s="679"/>
      <c r="G1187" s="679"/>
      <c r="H1187" s="679"/>
      <c r="I1187" s="679"/>
      <c r="J1187" s="679"/>
      <c r="K1187" s="680"/>
      <c r="L1187" s="12" t="s">
        <v>18</v>
      </c>
      <c r="M1187" s="665" t="s">
        <v>30</v>
      </c>
      <c r="N1187" s="665"/>
      <c r="O1187" s="665"/>
      <c r="P1187" s="665"/>
      <c r="Q1187" s="665"/>
      <c r="R1187" s="665"/>
      <c r="S1187" s="665"/>
      <c r="T1187" s="666" t="str">
        <f>X1183</f>
        <v/>
      </c>
      <c r="U1187" s="667"/>
      <c r="X1187" s="12"/>
      <c r="Y1187" s="151"/>
      <c r="Z1187" s="151"/>
      <c r="AA1187" s="151"/>
      <c r="AB1187" s="151"/>
      <c r="AC1187" s="151"/>
      <c r="AD1187" s="151"/>
      <c r="AE1187" s="151"/>
    </row>
    <row r="1188" spans="1:31" ht="14.25">
      <c r="A1188" s="691" t="str">
        <f>$A$40</f>
        <v>フォーマット作成者　：　Komuro Consulting Group　小室匡史</v>
      </c>
      <c r="B1188" s="691"/>
      <c r="C1188" s="691"/>
      <c r="D1188" s="691"/>
      <c r="E1188" s="691"/>
      <c r="F1188" s="691"/>
      <c r="G1188" s="691"/>
      <c r="H1188" s="691"/>
      <c r="I1188" s="691"/>
      <c r="J1188" s="691"/>
      <c r="K1188" s="691"/>
      <c r="L1188" s="414" t="s">
        <v>18</v>
      </c>
      <c r="M1188" s="668" t="s">
        <v>90</v>
      </c>
      <c r="N1188" s="668"/>
      <c r="O1188" s="668"/>
      <c r="P1188" s="668"/>
      <c r="Q1188" s="668"/>
      <c r="R1188" s="668"/>
      <c r="S1188" s="668"/>
      <c r="T1188" s="667"/>
      <c r="U1188" s="667"/>
      <c r="X1188" s="12"/>
      <c r="Y1188" s="152"/>
      <c r="Z1188" s="152"/>
      <c r="AA1188" s="152"/>
      <c r="AB1188" s="152"/>
      <c r="AC1188" s="152"/>
      <c r="AD1188" s="152"/>
      <c r="AE1188" s="152"/>
    </row>
    <row r="1190" spans="1:31" ht="30" customHeight="1">
      <c r="A1190" s="671" t="str">
        <f>$A$1</f>
        <v>●●チームバレーボール体力指数　レーダーチャート</v>
      </c>
      <c r="B1190" s="671"/>
      <c r="C1190" s="671"/>
      <c r="D1190" s="671"/>
      <c r="E1190" s="671"/>
      <c r="F1190" s="671"/>
      <c r="G1190" s="671"/>
      <c r="H1190" s="671"/>
      <c r="I1190" s="671"/>
      <c r="J1190" s="671"/>
      <c r="K1190" s="671"/>
      <c r="L1190" s="671"/>
      <c r="M1190" s="671"/>
      <c r="N1190" s="671"/>
      <c r="O1190" s="671"/>
      <c r="P1190" s="671"/>
      <c r="Q1190" s="671"/>
      <c r="R1190" s="671"/>
      <c r="S1190" s="671"/>
      <c r="T1190" s="671"/>
      <c r="U1190" s="671"/>
      <c r="X1190" s="25"/>
      <c r="Y1190" s="25"/>
      <c r="Z1190" s="25"/>
      <c r="AA1190" s="25"/>
      <c r="AB1190" s="25"/>
      <c r="AC1190" s="25"/>
      <c r="AD1190" s="25"/>
      <c r="AE1190" s="25"/>
    </row>
    <row r="1191" spans="1:31" ht="22.5" customHeight="1">
      <c r="A1191" s="369" t="s">
        <v>10</v>
      </c>
      <c r="B1191" s="672" t="str">
        <f>IF(表示変換!B35="","",表示変換!B35)</f>
        <v/>
      </c>
      <c r="C1191" s="672"/>
      <c r="D1191" s="9"/>
      <c r="E1191" s="369" t="s">
        <v>11</v>
      </c>
      <c r="F1191" s="673" t="str">
        <f>IF(表示変換!I35="","",表示変換!I35)</f>
        <v/>
      </c>
      <c r="G1191" s="673"/>
      <c r="H1191" s="370" t="s">
        <v>12</v>
      </c>
      <c r="I1191" s="14"/>
      <c r="J1191" s="370" t="s">
        <v>13</v>
      </c>
      <c r="K1191" s="673" t="str">
        <f>IF(表示変換!J35="","",表示変換!J35)</f>
        <v/>
      </c>
      <c r="L1191" s="673"/>
      <c r="M1191" s="369" t="s">
        <v>14</v>
      </c>
      <c r="N1191" s="6"/>
      <c r="O1191" s="672" t="s">
        <v>15</v>
      </c>
      <c r="P1191" s="672"/>
      <c r="Q1191" s="672" t="str">
        <f>IF(表示変換!H35="","",表示変換!H35)</f>
        <v/>
      </c>
      <c r="R1191" s="672"/>
      <c r="S1191" s="674" t="str">
        <f>IF(入力!$C$4="","",入力!$C$4)</f>
        <v>2016.01.01</v>
      </c>
      <c r="T1191" s="674"/>
      <c r="U1191" s="9" t="s">
        <v>84</v>
      </c>
      <c r="X1191" s="25"/>
      <c r="Y1191" s="25"/>
      <c r="Z1191" s="25"/>
      <c r="AA1191" s="25"/>
      <c r="AB1191" s="25"/>
      <c r="AC1191" s="25"/>
      <c r="AD1191" s="25"/>
      <c r="AE1191" s="25"/>
    </row>
    <row r="1192" spans="1:31" ht="12" customHeight="1">
      <c r="A1192" s="6"/>
      <c r="B1192" s="6"/>
      <c r="C1192" s="6"/>
      <c r="D1192" s="6"/>
      <c r="E1192" s="6"/>
      <c r="F1192" s="6"/>
      <c r="G1192" s="6"/>
      <c r="H1192" s="6"/>
      <c r="I1192" s="6"/>
      <c r="J1192" s="6"/>
      <c r="K1192" s="6"/>
      <c r="L1192" s="6"/>
      <c r="M1192" s="6"/>
      <c r="N1192" s="6"/>
      <c r="O1192" s="6"/>
      <c r="P1192" s="6"/>
      <c r="Q1192" s="6"/>
      <c r="R1192" s="6"/>
      <c r="S1192" s="6"/>
      <c r="T1192" s="6"/>
      <c r="U1192" s="6"/>
      <c r="X1192" s="25"/>
      <c r="Y1192" s="25"/>
      <c r="Z1192" s="25"/>
      <c r="AA1192" s="25"/>
      <c r="AB1192" s="25"/>
      <c r="AC1192" s="25"/>
      <c r="AD1192" s="25"/>
      <c r="AE1192" s="25"/>
    </row>
    <row r="1193" spans="1:31" ht="22.5" customHeight="1">
      <c r="A1193" s="685" t="s">
        <v>5</v>
      </c>
      <c r="B1193" s="688" t="s">
        <v>6</v>
      </c>
      <c r="C1193" s="692" t="s">
        <v>0</v>
      </c>
      <c r="D1193" s="683" t="s">
        <v>31</v>
      </c>
      <c r="E1193" s="684"/>
      <c r="F1193" s="683" t="s">
        <v>43</v>
      </c>
      <c r="G1193" s="684"/>
      <c r="H1193" s="683" t="s">
        <v>297</v>
      </c>
      <c r="I1193" s="684"/>
      <c r="J1193" s="683" t="s">
        <v>27</v>
      </c>
      <c r="K1193" s="684"/>
      <c r="L1193" s="681" t="s">
        <v>44</v>
      </c>
      <c r="M1193" s="682"/>
      <c r="N1193" s="681" t="s">
        <v>45</v>
      </c>
      <c r="O1193" s="682"/>
      <c r="P1193" s="681" t="s">
        <v>28</v>
      </c>
      <c r="Q1193" s="682"/>
      <c r="R1193" s="683" t="s">
        <v>32</v>
      </c>
      <c r="S1193" s="684"/>
      <c r="T1193" s="156" t="s">
        <v>1</v>
      </c>
      <c r="U1193" s="157" t="s">
        <v>2</v>
      </c>
      <c r="X1193" s="25"/>
      <c r="Y1193" s="25"/>
      <c r="Z1193" s="25"/>
      <c r="AA1193" s="25"/>
      <c r="AB1193" s="25"/>
      <c r="AC1193" s="25"/>
      <c r="AD1193" s="25"/>
      <c r="AE1193" s="25"/>
    </row>
    <row r="1194" spans="1:31">
      <c r="A1194" s="686"/>
      <c r="B1194" s="689"/>
      <c r="C1194" s="693"/>
      <c r="D1194" s="1" t="s">
        <v>3</v>
      </c>
      <c r="E1194" s="3" t="s">
        <v>4</v>
      </c>
      <c r="F1194" s="1" t="s">
        <v>3</v>
      </c>
      <c r="G1194" s="3" t="s">
        <v>4</v>
      </c>
      <c r="H1194" s="1" t="s">
        <v>3</v>
      </c>
      <c r="I1194" s="3" t="s">
        <v>4</v>
      </c>
      <c r="J1194" s="1" t="s">
        <v>3</v>
      </c>
      <c r="K1194" s="3" t="s">
        <v>4</v>
      </c>
      <c r="L1194" s="1" t="s">
        <v>3</v>
      </c>
      <c r="M1194" s="3" t="s">
        <v>4</v>
      </c>
      <c r="N1194" s="1" t="s">
        <v>3</v>
      </c>
      <c r="O1194" s="3" t="s">
        <v>4</v>
      </c>
      <c r="P1194" s="1" t="s">
        <v>3</v>
      </c>
      <c r="Q1194" s="3" t="s">
        <v>4</v>
      </c>
      <c r="R1194" s="1" t="s">
        <v>3</v>
      </c>
      <c r="S1194" s="3" t="s">
        <v>4</v>
      </c>
      <c r="T1194" s="7"/>
      <c r="U1194" s="8"/>
      <c r="X1194" s="25"/>
      <c r="Y1194" s="25"/>
      <c r="Z1194" s="25"/>
      <c r="AA1194" s="25"/>
      <c r="AB1194" s="25"/>
      <c r="AC1194" s="25"/>
      <c r="AD1194" s="25"/>
      <c r="AE1194" s="25"/>
    </row>
    <row r="1195" spans="1:31">
      <c r="A1195" s="687"/>
      <c r="B1195" s="690"/>
      <c r="C1195" s="694"/>
      <c r="D1195" s="2" t="str">
        <f>IF(表示変換!$N$5="","",表示変換!$N$5)</f>
        <v>sec</v>
      </c>
      <c r="E1195" s="4" t="s">
        <v>7</v>
      </c>
      <c r="F1195" s="2" t="str">
        <f>IF(表示変換!$O$5="","",表示変換!$O$5)</f>
        <v>sec</v>
      </c>
      <c r="G1195" s="4" t="s">
        <v>7</v>
      </c>
      <c r="H1195" s="2" t="str">
        <f>IF(表示変換!$P$5="","",表示変換!$P$5)</f>
        <v>m</v>
      </c>
      <c r="I1195" s="4" t="s">
        <v>7</v>
      </c>
      <c r="J1195" s="2" t="str">
        <f>IF(表示変換!$Q$5="","",表示変換!$Q$5)</f>
        <v>cm</v>
      </c>
      <c r="K1195" s="4" t="s">
        <v>7</v>
      </c>
      <c r="L1195" s="2" t="str">
        <f>IF(表示変換!$R$5="","",表示変換!$R$5)</f>
        <v>cm</v>
      </c>
      <c r="M1195" s="4" t="s">
        <v>7</v>
      </c>
      <c r="N1195" s="2" t="str">
        <f>IF(表示変換!$S$5="","",表示変換!$S$5)</f>
        <v>m</v>
      </c>
      <c r="O1195" s="4" t="s">
        <v>7</v>
      </c>
      <c r="P1195" s="2" t="str">
        <f>IF(表示変換!$T$5="","",表示変換!$T$5)</f>
        <v>回</v>
      </c>
      <c r="Q1195" s="4" t="s">
        <v>7</v>
      </c>
      <c r="R1195" s="2" t="str">
        <f>IF(表示変換!$U$5="","",表示変換!$U$5)</f>
        <v>m</v>
      </c>
      <c r="S1195" s="4" t="s">
        <v>7</v>
      </c>
      <c r="T1195" s="2" t="s">
        <v>8</v>
      </c>
      <c r="U1195" s="5" t="s">
        <v>9</v>
      </c>
      <c r="X1195" s="26" t="s">
        <v>16</v>
      </c>
      <c r="Y1195" s="26" t="s">
        <v>17</v>
      </c>
      <c r="Z1195" s="26" t="s">
        <v>276</v>
      </c>
      <c r="AA1195" s="26" t="s">
        <v>24</v>
      </c>
      <c r="AB1195" s="26" t="s">
        <v>59</v>
      </c>
      <c r="AC1195" s="26" t="s">
        <v>51</v>
      </c>
      <c r="AD1195" s="26" t="s">
        <v>62</v>
      </c>
      <c r="AE1195" s="11" t="s">
        <v>61</v>
      </c>
    </row>
    <row r="1196" spans="1:31">
      <c r="A1196" s="17" t="str">
        <f>IF(入力!$C$4="","",入力!$C$4)</f>
        <v>2016.01.01</v>
      </c>
      <c r="B1196" s="20">
        <f>IF(表示変換!A35="","",表示変換!A35)</f>
        <v>30</v>
      </c>
      <c r="C1196" s="18" t="str">
        <f>IF(表示変換!B35="","",表示変換!B35)</f>
        <v/>
      </c>
      <c r="D1196" s="21" t="str">
        <f>IF(特定項目一覧_60!G35="","",特定項目一覧_60!G35)</f>
        <v/>
      </c>
      <c r="E1196" s="27" t="str">
        <f>IF(特定項目一覧_60!H35="","",特定項目一覧_60!H35)</f>
        <v/>
      </c>
      <c r="F1196" s="21" t="str">
        <f>IF(特定項目一覧_60!I35="","",特定項目一覧_60!I35)</f>
        <v/>
      </c>
      <c r="G1196" s="22" t="str">
        <f>IF(特定項目一覧_60!J35="","",特定項目一覧_60!J35)</f>
        <v/>
      </c>
      <c r="H1196" s="29" t="str">
        <f>IF(特定項目一覧_60!K35="","",特定項目一覧_60!K35)</f>
        <v/>
      </c>
      <c r="I1196" s="27" t="str">
        <f>IF(特定項目一覧_60!L35="","",特定項目一覧_60!L35)</f>
        <v/>
      </c>
      <c r="J1196" s="20" t="str">
        <f>IF(特定項目一覧_60!M35="","",特定項目一覧_60!M35)</f>
        <v/>
      </c>
      <c r="K1196" s="22" t="str">
        <f>IF(特定項目一覧_60!N35="","",特定項目一覧_60!N35)</f>
        <v/>
      </c>
      <c r="L1196" s="28" t="str">
        <f>IF(特定項目一覧_60!O35="","",特定項目一覧_60!O35)</f>
        <v/>
      </c>
      <c r="M1196" s="27" t="str">
        <f>IF(特定項目一覧_60!P35="","",特定項目一覧_60!P35)</f>
        <v/>
      </c>
      <c r="N1196" s="21" t="str">
        <f>IF(特定項目一覧_60!Q35="","",特定項目一覧_60!Q35)</f>
        <v/>
      </c>
      <c r="O1196" s="22" t="str">
        <f>IF(特定項目一覧_60!R35="","",特定項目一覧_60!R35)</f>
        <v/>
      </c>
      <c r="P1196" s="28" t="str">
        <f>IF(特定項目一覧_60!S35="","",特定項目一覧_60!S35)</f>
        <v/>
      </c>
      <c r="Q1196" s="27" t="str">
        <f>IF(特定項目一覧_60!T35="","",特定項目一覧_60!T35)</f>
        <v/>
      </c>
      <c r="R1196" s="20" t="str">
        <f>IF(特定項目一覧_60!U35="","",特定項目一覧_60!U35)</f>
        <v/>
      </c>
      <c r="S1196" s="22" t="str">
        <f>IF(特定項目一覧_60!V35="","",特定項目一覧_60!V35)</f>
        <v/>
      </c>
      <c r="T1196" s="28" t="str">
        <f>IF(特定項目一覧_60!W35="","",特定項目一覧_60!W35)</f>
        <v/>
      </c>
      <c r="U1196" s="22" t="str">
        <f>IF(特定項目一覧_60!X35="","",特定項目一覧_60!X35)</f>
        <v/>
      </c>
      <c r="W1196" s="19" t="str">
        <f>IF(入力!$C$4="","",入力!$C$4)</f>
        <v>2016.01.01</v>
      </c>
      <c r="X1196" s="30" t="str">
        <f>E1196</f>
        <v/>
      </c>
      <c r="Y1196" s="30" t="str">
        <f>G1196</f>
        <v/>
      </c>
      <c r="Z1196" s="30" t="str">
        <f>I1196</f>
        <v/>
      </c>
      <c r="AA1196" s="30" t="str">
        <f>K1196</f>
        <v/>
      </c>
      <c r="AB1196" s="30" t="str">
        <f>M1196</f>
        <v/>
      </c>
      <c r="AC1196" s="30" t="str">
        <f>O1196</f>
        <v/>
      </c>
      <c r="AD1196" s="30" t="str">
        <f>Q1196</f>
        <v/>
      </c>
      <c r="AE1196" s="30" t="str">
        <f>S1196</f>
        <v/>
      </c>
    </row>
    <row r="1197" spans="1:31">
      <c r="A1197" s="66"/>
      <c r="B1197" s="67"/>
      <c r="C1197" s="68"/>
      <c r="D1197" s="69"/>
      <c r="E1197" s="70"/>
      <c r="F1197" s="71"/>
      <c r="G1197" s="72"/>
      <c r="H1197" s="73"/>
      <c r="I1197" s="70"/>
      <c r="J1197" s="71"/>
      <c r="K1197" s="72"/>
      <c r="L1197" s="69"/>
      <c r="M1197" s="70"/>
      <c r="N1197" s="71"/>
      <c r="O1197" s="72"/>
      <c r="P1197" s="69"/>
      <c r="Q1197" s="70"/>
      <c r="R1197" s="67"/>
      <c r="S1197" s="72"/>
      <c r="T1197" s="73"/>
      <c r="U1197" s="72"/>
      <c r="W1197" s="19"/>
      <c r="X1197" s="23"/>
      <c r="Y1197" s="23"/>
      <c r="Z1197" s="23"/>
      <c r="AA1197" s="23"/>
      <c r="AB1197" s="23"/>
      <c r="AC1197" s="23"/>
      <c r="AD1197" s="23"/>
      <c r="AE1197" s="23"/>
    </row>
    <row r="1198" spans="1:31">
      <c r="A1198" s="74"/>
      <c r="B1198" s="67"/>
      <c r="C1198" s="72"/>
      <c r="D1198" s="71"/>
      <c r="E1198" s="72"/>
      <c r="F1198" s="71"/>
      <c r="G1198" s="72"/>
      <c r="H1198" s="67"/>
      <c r="I1198" s="72"/>
      <c r="J1198" s="71"/>
      <c r="K1198" s="72"/>
      <c r="L1198" s="71"/>
      <c r="M1198" s="72"/>
      <c r="N1198" s="71"/>
      <c r="O1198" s="72"/>
      <c r="P1198" s="71"/>
      <c r="Q1198" s="72"/>
      <c r="R1198" s="67"/>
      <c r="S1198" s="72"/>
      <c r="T1198" s="67"/>
      <c r="U1198" s="72"/>
      <c r="W1198" s="19"/>
      <c r="X1198" s="23"/>
      <c r="Y1198" s="23"/>
      <c r="Z1198" s="23"/>
      <c r="AA1198" s="23"/>
      <c r="AB1198" s="23"/>
      <c r="AC1198" s="23"/>
      <c r="AD1198" s="23"/>
      <c r="AE1198" s="23"/>
    </row>
    <row r="1199" spans="1:31">
      <c r="A1199" s="74"/>
      <c r="B1199" s="75"/>
      <c r="C1199" s="76"/>
      <c r="D1199" s="71"/>
      <c r="E1199" s="70"/>
      <c r="F1199" s="71"/>
      <c r="G1199" s="72"/>
      <c r="H1199" s="73"/>
      <c r="I1199" s="70"/>
      <c r="J1199" s="71"/>
      <c r="K1199" s="72"/>
      <c r="L1199" s="69"/>
      <c r="M1199" s="70"/>
      <c r="N1199" s="71"/>
      <c r="O1199" s="72"/>
      <c r="P1199" s="69"/>
      <c r="Q1199" s="70"/>
      <c r="R1199" s="67"/>
      <c r="S1199" s="72"/>
      <c r="T1199" s="73"/>
      <c r="U1199" s="72"/>
      <c r="X1199" s="25"/>
      <c r="Y1199" s="25"/>
      <c r="Z1199" s="25"/>
      <c r="AA1199" s="25"/>
      <c r="AB1199" s="25"/>
      <c r="AC1199" s="25"/>
      <c r="AD1199" s="25"/>
      <c r="AE1199" s="25"/>
    </row>
    <row r="1200" spans="1:31">
      <c r="A1200" s="66"/>
      <c r="B1200" s="67"/>
      <c r="C1200" s="68"/>
      <c r="D1200" s="69"/>
      <c r="E1200" s="70"/>
      <c r="F1200" s="71"/>
      <c r="G1200" s="72"/>
      <c r="H1200" s="73"/>
      <c r="I1200" s="70"/>
      <c r="J1200" s="71"/>
      <c r="K1200" s="72"/>
      <c r="L1200" s="69"/>
      <c r="M1200" s="70"/>
      <c r="N1200" s="71"/>
      <c r="O1200" s="72"/>
      <c r="P1200" s="69"/>
      <c r="Q1200" s="70"/>
      <c r="R1200" s="67"/>
      <c r="S1200" s="72"/>
      <c r="T1200" s="73"/>
      <c r="U1200" s="72"/>
      <c r="X1200" s="25"/>
      <c r="Y1200" s="25"/>
      <c r="Z1200" s="25"/>
      <c r="AA1200" s="25"/>
      <c r="AB1200" s="25"/>
      <c r="AC1200" s="25"/>
      <c r="AD1200" s="25"/>
      <c r="AE1200" s="25"/>
    </row>
    <row r="1201" spans="1:31">
      <c r="A1201" s="74"/>
      <c r="B1201" s="67"/>
      <c r="C1201" s="72"/>
      <c r="D1201" s="71"/>
      <c r="E1201" s="72"/>
      <c r="F1201" s="71"/>
      <c r="G1201" s="72"/>
      <c r="H1201" s="67"/>
      <c r="I1201" s="72"/>
      <c r="J1201" s="71"/>
      <c r="K1201" s="72"/>
      <c r="L1201" s="71"/>
      <c r="M1201" s="72"/>
      <c r="N1201" s="71"/>
      <c r="O1201" s="72"/>
      <c r="P1201" s="71"/>
      <c r="Q1201" s="72"/>
      <c r="R1201" s="67"/>
      <c r="S1201" s="72"/>
      <c r="T1201" s="67"/>
      <c r="U1201" s="72"/>
      <c r="X1201" s="25"/>
      <c r="Y1201" s="25"/>
      <c r="Z1201" s="25"/>
      <c r="AA1201" s="25"/>
      <c r="AB1201" s="25"/>
      <c r="AC1201" s="25"/>
      <c r="AD1201" s="25"/>
      <c r="AE1201" s="25"/>
    </row>
    <row r="1202" spans="1:31">
      <c r="A1202" s="66"/>
      <c r="B1202" s="67"/>
      <c r="C1202" s="68"/>
      <c r="D1202" s="69"/>
      <c r="E1202" s="70"/>
      <c r="F1202" s="71"/>
      <c r="G1202" s="72"/>
      <c r="H1202" s="73"/>
      <c r="I1202" s="70"/>
      <c r="J1202" s="71"/>
      <c r="K1202" s="72"/>
      <c r="L1202" s="69"/>
      <c r="M1202" s="70"/>
      <c r="N1202" s="71"/>
      <c r="O1202" s="72"/>
      <c r="P1202" s="69"/>
      <c r="Q1202" s="70"/>
      <c r="R1202" s="67"/>
      <c r="S1202" s="72"/>
      <c r="T1202" s="73"/>
      <c r="U1202" s="72"/>
      <c r="X1202" s="25"/>
      <c r="Y1202" s="25"/>
      <c r="Z1202" s="25"/>
      <c r="AA1202" s="25"/>
      <c r="AB1202" s="25"/>
      <c r="AC1202" s="25"/>
      <c r="AD1202" s="25"/>
      <c r="AE1202" s="25"/>
    </row>
    <row r="1203" spans="1:31">
      <c r="A1203" s="66"/>
      <c r="B1203" s="67"/>
      <c r="C1203" s="68"/>
      <c r="D1203" s="69"/>
      <c r="E1203" s="70"/>
      <c r="F1203" s="71"/>
      <c r="G1203" s="72"/>
      <c r="H1203" s="73"/>
      <c r="I1203" s="70"/>
      <c r="J1203" s="71"/>
      <c r="K1203" s="72"/>
      <c r="L1203" s="69"/>
      <c r="M1203" s="70"/>
      <c r="N1203" s="71"/>
      <c r="O1203" s="72"/>
      <c r="P1203" s="69"/>
      <c r="Q1203" s="70"/>
      <c r="R1203" s="67"/>
      <c r="S1203" s="72"/>
      <c r="T1203" s="73"/>
      <c r="U1203" s="72"/>
      <c r="X1203" s="25"/>
      <c r="Y1203" s="25"/>
      <c r="Z1203" s="25"/>
      <c r="AA1203" s="25"/>
      <c r="AB1203" s="25"/>
      <c r="AC1203" s="25"/>
      <c r="AD1203" s="25"/>
      <c r="AE1203" s="25"/>
    </row>
    <row r="1204" spans="1:31">
      <c r="A1204" s="66"/>
      <c r="B1204" s="67"/>
      <c r="C1204" s="68"/>
      <c r="D1204" s="69"/>
      <c r="E1204" s="70"/>
      <c r="F1204" s="71"/>
      <c r="G1204" s="72"/>
      <c r="H1204" s="73"/>
      <c r="I1204" s="70"/>
      <c r="J1204" s="71"/>
      <c r="K1204" s="72"/>
      <c r="L1204" s="69"/>
      <c r="M1204" s="70"/>
      <c r="N1204" s="71"/>
      <c r="O1204" s="72"/>
      <c r="P1204" s="69"/>
      <c r="Q1204" s="70"/>
      <c r="R1204" s="67"/>
      <c r="S1204" s="72"/>
      <c r="T1204" s="73"/>
      <c r="U1204" s="72"/>
      <c r="X1204" s="25"/>
      <c r="Y1204" s="25"/>
      <c r="Z1204" s="25"/>
      <c r="AA1204" s="25"/>
      <c r="AB1204" s="25"/>
      <c r="AC1204" s="25"/>
      <c r="AD1204" s="25"/>
      <c r="AE1204" s="25"/>
    </row>
    <row r="1205" spans="1:31">
      <c r="A1205" s="66"/>
      <c r="B1205" s="67"/>
      <c r="C1205" s="68"/>
      <c r="D1205" s="69"/>
      <c r="E1205" s="70"/>
      <c r="F1205" s="71"/>
      <c r="G1205" s="72"/>
      <c r="H1205" s="73"/>
      <c r="I1205" s="70"/>
      <c r="J1205" s="71"/>
      <c r="K1205" s="72"/>
      <c r="L1205" s="69"/>
      <c r="M1205" s="70"/>
      <c r="N1205" s="71"/>
      <c r="O1205" s="72"/>
      <c r="P1205" s="69"/>
      <c r="Q1205" s="70"/>
      <c r="R1205" s="67"/>
      <c r="S1205" s="72"/>
      <c r="T1205" s="73"/>
      <c r="U1205" s="72"/>
      <c r="X1205" s="25"/>
      <c r="Y1205" s="25"/>
      <c r="Z1205" s="25"/>
      <c r="AA1205" s="25"/>
      <c r="AB1205" s="25"/>
      <c r="AC1205" s="25"/>
      <c r="AD1205" s="25"/>
      <c r="AE1205" s="25"/>
    </row>
    <row r="1206" spans="1:31">
      <c r="A1206" s="6"/>
      <c r="B1206" s="6"/>
      <c r="C1206" s="6"/>
      <c r="D1206" s="6"/>
      <c r="E1206" s="6"/>
      <c r="F1206" s="6"/>
      <c r="G1206" s="6"/>
      <c r="H1206" s="6"/>
      <c r="I1206" s="6"/>
      <c r="J1206" s="6"/>
      <c r="K1206" s="6"/>
      <c r="L1206" s="6"/>
      <c r="M1206" s="6"/>
      <c r="N1206" s="6"/>
      <c r="O1206" s="6"/>
      <c r="P1206" s="6"/>
      <c r="Q1206" s="6"/>
      <c r="R1206" s="6"/>
      <c r="S1206" s="6"/>
      <c r="T1206" s="6"/>
      <c r="U1206" s="6"/>
      <c r="X1206" s="25"/>
      <c r="Y1206" s="25"/>
      <c r="Z1206" s="25"/>
      <c r="AA1206" s="25"/>
      <c r="AB1206" s="25"/>
      <c r="AC1206" s="25"/>
      <c r="AD1206" s="25"/>
      <c r="AE1206" s="25"/>
    </row>
    <row r="1207" spans="1:31">
      <c r="A1207" s="6"/>
      <c r="B1207" s="6"/>
      <c r="C1207" s="6"/>
      <c r="D1207" s="6"/>
      <c r="E1207" s="6"/>
      <c r="F1207" s="6"/>
      <c r="G1207" s="6"/>
      <c r="H1207" s="6"/>
      <c r="I1207" s="6"/>
      <c r="J1207" s="6"/>
      <c r="K1207" s="6"/>
      <c r="L1207" s="6"/>
      <c r="M1207" s="6"/>
      <c r="N1207" s="6"/>
      <c r="O1207" s="6"/>
      <c r="P1207" s="6"/>
      <c r="Q1207" s="6"/>
      <c r="R1207" s="6"/>
      <c r="S1207" s="6"/>
      <c r="T1207" s="6"/>
      <c r="U1207" s="6"/>
      <c r="X1207" s="25"/>
      <c r="Y1207" s="25"/>
      <c r="Z1207" s="25"/>
      <c r="AA1207" s="25"/>
      <c r="AB1207" s="25"/>
      <c r="AC1207" s="25"/>
      <c r="AD1207" s="25"/>
      <c r="AE1207" s="25"/>
    </row>
    <row r="1208" spans="1:31">
      <c r="A1208" s="6"/>
      <c r="B1208" s="6"/>
      <c r="C1208" s="6"/>
      <c r="D1208" s="6"/>
      <c r="E1208" s="6"/>
      <c r="F1208" s="6"/>
      <c r="G1208" s="6"/>
      <c r="H1208" s="6"/>
      <c r="I1208" s="6"/>
      <c r="J1208" s="6"/>
      <c r="K1208" s="6"/>
      <c r="L1208" s="6"/>
      <c r="M1208" s="6"/>
      <c r="N1208" s="6"/>
      <c r="O1208" s="6"/>
      <c r="P1208" s="6"/>
      <c r="Q1208" s="6"/>
      <c r="R1208" s="6"/>
      <c r="S1208" s="6"/>
      <c r="T1208" s="6"/>
      <c r="U1208" s="6"/>
      <c r="X1208" s="25"/>
      <c r="Y1208" s="25"/>
      <c r="Z1208" s="25"/>
      <c r="AA1208" s="25"/>
      <c r="AB1208" s="25"/>
      <c r="AC1208" s="25"/>
      <c r="AD1208" s="25"/>
      <c r="AE1208" s="25"/>
    </row>
    <row r="1209" spans="1:31">
      <c r="A1209" s="6"/>
      <c r="B1209" s="6"/>
      <c r="C1209" s="6"/>
      <c r="D1209" s="6"/>
      <c r="E1209" s="6"/>
      <c r="F1209" s="6"/>
      <c r="G1209" s="6"/>
      <c r="H1209" s="6"/>
      <c r="I1209" s="6"/>
      <c r="J1209" s="6"/>
      <c r="K1209" s="6"/>
      <c r="L1209" s="6"/>
      <c r="M1209" s="6"/>
      <c r="N1209" s="6"/>
      <c r="O1209" s="6"/>
      <c r="P1209" s="6"/>
      <c r="Q1209" s="6"/>
      <c r="R1209" s="6"/>
      <c r="S1209" s="6"/>
      <c r="T1209" s="6"/>
      <c r="U1209" s="6"/>
      <c r="X1209" s="12" t="s">
        <v>21</v>
      </c>
      <c r="Y1209" s="12" t="s">
        <v>78</v>
      </c>
      <c r="Z1209" s="12" t="s">
        <v>22</v>
      </c>
      <c r="AA1209" s="25"/>
      <c r="AB1209" s="25"/>
      <c r="AC1209" s="25"/>
      <c r="AD1209" s="25"/>
      <c r="AE1209" s="25"/>
    </row>
    <row r="1210" spans="1:31">
      <c r="A1210" s="6"/>
      <c r="B1210" s="6"/>
      <c r="C1210" s="6"/>
      <c r="D1210" s="6"/>
      <c r="E1210" s="6"/>
      <c r="F1210" s="6"/>
      <c r="G1210" s="6"/>
      <c r="H1210" s="6"/>
      <c r="I1210" s="6"/>
      <c r="J1210" s="6"/>
      <c r="K1210" s="6"/>
      <c r="L1210" s="6"/>
      <c r="M1210" s="6"/>
      <c r="N1210" s="6"/>
      <c r="O1210" s="6"/>
      <c r="P1210" s="6"/>
      <c r="Q1210" s="6"/>
      <c r="R1210" s="6"/>
      <c r="S1210" s="6"/>
      <c r="T1210" s="6"/>
      <c r="U1210" s="6"/>
      <c r="W1210" s="19" t="str">
        <f>IF(入力!$C$4="","",入力!$C$4)</f>
        <v>2016.01.01</v>
      </c>
      <c r="X1210" s="24" t="str">
        <f>IF(特定項目一覧_60!AL35="","",特定項目一覧_60!AL35)</f>
        <v/>
      </c>
      <c r="Y1210" s="31" t="str">
        <f>IF(特定項目一覧_60!AK35="","",特定項目一覧_60!AK35)</f>
        <v/>
      </c>
      <c r="Z1210" s="32" t="str">
        <f>IF(特定項目一覧_60!AM35="","",特定項目一覧_60!AM35)</f>
        <v/>
      </c>
      <c r="AA1210" s="25"/>
      <c r="AB1210" s="25"/>
      <c r="AC1210" s="25"/>
      <c r="AD1210" s="25"/>
      <c r="AE1210" s="25"/>
    </row>
    <row r="1211" spans="1:31">
      <c r="A1211" s="6"/>
      <c r="B1211" s="6"/>
      <c r="C1211" s="6"/>
      <c r="D1211" s="6"/>
      <c r="E1211" s="6"/>
      <c r="F1211" s="6"/>
      <c r="G1211" s="6"/>
      <c r="H1211" s="6"/>
      <c r="I1211" s="6"/>
      <c r="J1211" s="6"/>
      <c r="K1211" s="6"/>
      <c r="L1211" s="6"/>
      <c r="M1211" s="6"/>
      <c r="N1211" s="6"/>
      <c r="O1211" s="6"/>
      <c r="P1211" s="6"/>
      <c r="Q1211" s="6"/>
      <c r="R1211" s="6"/>
      <c r="S1211" s="6"/>
      <c r="T1211" s="6"/>
      <c r="U1211" s="6"/>
      <c r="W1211" s="19"/>
      <c r="X1211" s="24"/>
      <c r="Y1211" s="24"/>
      <c r="Z1211" s="24"/>
      <c r="AA1211" s="25"/>
      <c r="AB1211" s="25"/>
      <c r="AC1211" s="25"/>
      <c r="AD1211" s="25"/>
      <c r="AE1211" s="25"/>
    </row>
    <row r="1212" spans="1:31">
      <c r="A1212" s="6"/>
      <c r="B1212" s="6"/>
      <c r="C1212" s="6"/>
      <c r="D1212" s="6"/>
      <c r="E1212" s="6"/>
      <c r="F1212" s="6"/>
      <c r="G1212" s="6"/>
      <c r="H1212" s="6"/>
      <c r="I1212" s="6"/>
      <c r="J1212" s="6"/>
      <c r="K1212" s="6"/>
      <c r="L1212" s="6"/>
      <c r="M1212" s="6"/>
      <c r="N1212" s="6"/>
      <c r="O1212" s="6"/>
      <c r="P1212" s="6"/>
      <c r="Q1212" s="6"/>
      <c r="R1212" s="6"/>
      <c r="S1212" s="6"/>
      <c r="T1212" s="6"/>
      <c r="U1212" s="6"/>
      <c r="W1212" s="19"/>
      <c r="X1212" s="34"/>
      <c r="Y1212" s="34"/>
      <c r="Z1212" s="35"/>
      <c r="AA1212" s="25"/>
      <c r="AB1212" s="25"/>
      <c r="AC1212" s="25"/>
      <c r="AD1212" s="25"/>
      <c r="AE1212" s="25"/>
    </row>
    <row r="1213" spans="1:31">
      <c r="A1213" s="6"/>
      <c r="B1213" s="6"/>
      <c r="C1213" s="6"/>
      <c r="D1213" s="6"/>
      <c r="E1213" s="6"/>
      <c r="F1213" s="6"/>
      <c r="G1213" s="6"/>
      <c r="H1213" s="6"/>
      <c r="I1213" s="6"/>
      <c r="J1213" s="6"/>
      <c r="K1213" s="6"/>
      <c r="L1213" s="6"/>
      <c r="M1213" s="6"/>
      <c r="N1213" s="6"/>
      <c r="O1213" s="6"/>
      <c r="P1213" s="6"/>
      <c r="Q1213" s="6"/>
      <c r="R1213" s="6"/>
      <c r="S1213" s="6"/>
      <c r="T1213" s="6"/>
      <c r="U1213" s="6"/>
      <c r="X1213" s="25"/>
      <c r="Y1213" s="25"/>
      <c r="Z1213" s="25"/>
      <c r="AA1213" s="25"/>
      <c r="AB1213" s="25"/>
      <c r="AC1213" s="25"/>
      <c r="AD1213" s="25"/>
      <c r="AE1213" s="25"/>
    </row>
    <row r="1214" spans="1:31">
      <c r="A1214" s="6"/>
      <c r="B1214" s="6"/>
      <c r="C1214" s="6"/>
      <c r="D1214" s="6"/>
      <c r="E1214" s="6"/>
      <c r="F1214" s="6"/>
      <c r="G1214" s="6"/>
      <c r="H1214" s="6"/>
      <c r="I1214" s="6"/>
      <c r="J1214" s="6"/>
      <c r="K1214" s="6"/>
      <c r="L1214" s="6"/>
      <c r="M1214" s="6"/>
      <c r="N1214" s="6"/>
      <c r="O1214" s="6"/>
      <c r="P1214" s="6"/>
      <c r="Q1214" s="6"/>
      <c r="R1214" s="6"/>
      <c r="S1214" s="6"/>
      <c r="T1214" s="6"/>
      <c r="U1214" s="6"/>
      <c r="X1214" s="25"/>
      <c r="Y1214" s="25"/>
      <c r="Z1214" s="25"/>
      <c r="AA1214" s="25"/>
      <c r="AB1214" s="25"/>
      <c r="AC1214" s="25"/>
      <c r="AD1214" s="25"/>
      <c r="AE1214" s="25"/>
    </row>
    <row r="1215" spans="1:31">
      <c r="A1215" s="6"/>
      <c r="B1215" s="6"/>
      <c r="C1215" s="6"/>
      <c r="D1215" s="6"/>
      <c r="E1215" s="6"/>
      <c r="F1215" s="6"/>
      <c r="G1215" s="6"/>
      <c r="H1215" s="6"/>
      <c r="I1215" s="6"/>
      <c r="J1215" s="6"/>
      <c r="K1215" s="6"/>
      <c r="L1215" s="6"/>
      <c r="M1215" s="6"/>
      <c r="N1215" s="6"/>
      <c r="O1215" s="6"/>
      <c r="P1215" s="6"/>
      <c r="Q1215" s="6"/>
      <c r="R1215" s="6"/>
      <c r="S1215" s="6"/>
      <c r="T1215" s="6"/>
      <c r="U1215" s="6"/>
      <c r="X1215" s="25"/>
      <c r="Y1215" s="25"/>
      <c r="Z1215" s="25"/>
      <c r="AA1215" s="25"/>
      <c r="AB1215" s="25"/>
      <c r="AC1215" s="25"/>
      <c r="AD1215" s="25"/>
      <c r="AE1215" s="25"/>
    </row>
    <row r="1216" spans="1:31">
      <c r="A1216" s="6"/>
      <c r="B1216" s="6"/>
      <c r="C1216" s="6"/>
      <c r="D1216" s="6"/>
      <c r="E1216" s="6"/>
      <c r="F1216" s="6"/>
      <c r="G1216" s="6"/>
      <c r="H1216" s="6"/>
      <c r="I1216" s="6"/>
      <c r="J1216" s="6"/>
      <c r="K1216" s="6"/>
      <c r="L1216" s="6"/>
      <c r="M1216" s="6"/>
      <c r="N1216" s="6"/>
      <c r="O1216" s="6"/>
      <c r="P1216" s="6"/>
      <c r="Q1216" s="6"/>
      <c r="R1216" s="6"/>
      <c r="S1216" s="6"/>
      <c r="T1216" s="6"/>
      <c r="U1216" s="6"/>
      <c r="X1216" s="25"/>
      <c r="Y1216" s="25"/>
      <c r="Z1216" s="25"/>
      <c r="AA1216" s="25"/>
      <c r="AB1216" s="25"/>
      <c r="AC1216" s="25"/>
      <c r="AD1216" s="25"/>
      <c r="AE1216" s="25"/>
    </row>
    <row r="1217" spans="1:31">
      <c r="A1217" s="6"/>
      <c r="B1217" s="6"/>
      <c r="C1217" s="6"/>
      <c r="D1217" s="6"/>
      <c r="E1217" s="6"/>
      <c r="F1217" s="6"/>
      <c r="G1217" s="6"/>
      <c r="H1217" s="6"/>
      <c r="I1217" s="6"/>
      <c r="J1217" s="6"/>
      <c r="K1217" s="6"/>
      <c r="L1217" s="6"/>
      <c r="M1217" s="6"/>
      <c r="N1217" s="6"/>
      <c r="O1217" s="6"/>
      <c r="P1217" s="6"/>
      <c r="Q1217" s="6"/>
      <c r="R1217" s="6"/>
      <c r="S1217" s="6"/>
      <c r="T1217" s="6"/>
      <c r="U1217" s="6"/>
      <c r="X1217" s="25"/>
      <c r="Y1217" s="25"/>
      <c r="Z1217" s="25"/>
      <c r="AA1217" s="25"/>
      <c r="AB1217" s="25"/>
      <c r="AC1217" s="25"/>
      <c r="AD1217" s="25"/>
      <c r="AE1217" s="25"/>
    </row>
    <row r="1218" spans="1:31">
      <c r="A1218" s="6"/>
      <c r="B1218" s="6"/>
      <c r="C1218" s="6"/>
      <c r="D1218" s="6"/>
      <c r="E1218" s="6"/>
      <c r="F1218" s="6"/>
      <c r="G1218" s="6"/>
      <c r="H1218" s="6"/>
      <c r="I1218" s="6"/>
      <c r="J1218" s="6"/>
      <c r="K1218" s="6"/>
      <c r="L1218" s="6"/>
      <c r="M1218" s="6"/>
      <c r="N1218" s="6"/>
      <c r="O1218" s="6"/>
      <c r="P1218" s="6"/>
      <c r="Q1218" s="6"/>
      <c r="R1218" s="6"/>
      <c r="S1218" s="6"/>
      <c r="T1218" s="6"/>
      <c r="U1218" s="6"/>
      <c r="X1218" s="25"/>
      <c r="Y1218" s="25"/>
      <c r="Z1218" s="25"/>
      <c r="AA1218" s="25"/>
      <c r="AB1218" s="25"/>
      <c r="AC1218" s="25"/>
      <c r="AD1218" s="25"/>
      <c r="AE1218" s="25"/>
    </row>
    <row r="1219" spans="1:31">
      <c r="A1219" s="6"/>
      <c r="B1219" s="6"/>
      <c r="C1219" s="6"/>
      <c r="D1219" s="6"/>
      <c r="E1219" s="6"/>
      <c r="F1219" s="6"/>
      <c r="G1219" s="6"/>
      <c r="H1219" s="6"/>
      <c r="I1219" s="6"/>
      <c r="J1219" s="6"/>
      <c r="K1219" s="6"/>
      <c r="L1219" s="6"/>
      <c r="M1219" s="6"/>
      <c r="N1219" s="6"/>
      <c r="O1219" s="6"/>
      <c r="P1219" s="6"/>
      <c r="Q1219" s="6"/>
      <c r="R1219" s="6"/>
      <c r="S1219" s="6"/>
      <c r="T1219" s="6"/>
      <c r="U1219" s="6"/>
      <c r="X1219" s="25"/>
      <c r="Y1219" s="25"/>
      <c r="Z1219" s="25"/>
      <c r="AA1219" s="25"/>
      <c r="AB1219" s="25"/>
      <c r="AC1219" s="25"/>
      <c r="AD1219" s="25"/>
      <c r="AE1219" s="25"/>
    </row>
    <row r="1220" spans="1:31">
      <c r="A1220" s="6"/>
      <c r="B1220" s="6"/>
      <c r="C1220" s="6"/>
      <c r="D1220" s="6"/>
      <c r="E1220" s="6"/>
      <c r="F1220" s="6"/>
      <c r="G1220" s="6"/>
      <c r="H1220" s="6"/>
      <c r="I1220" s="6"/>
      <c r="J1220" s="6"/>
      <c r="K1220" s="6"/>
      <c r="L1220" s="6"/>
      <c r="M1220" s="6"/>
      <c r="N1220" s="6"/>
      <c r="O1220" s="6"/>
      <c r="P1220" s="6"/>
      <c r="Q1220" s="6"/>
      <c r="R1220" s="6"/>
      <c r="S1220" s="6"/>
      <c r="T1220" s="6"/>
      <c r="U1220" s="6"/>
      <c r="X1220" s="25"/>
      <c r="Y1220" s="25"/>
      <c r="Z1220" s="25"/>
      <c r="AA1220" s="25"/>
      <c r="AB1220" s="25"/>
      <c r="AC1220" s="25"/>
      <c r="AD1220" s="25"/>
      <c r="AE1220" s="25"/>
    </row>
    <row r="1221" spans="1:31">
      <c r="A1221" s="6"/>
      <c r="B1221" s="6"/>
      <c r="C1221" s="6"/>
      <c r="D1221" s="6"/>
      <c r="E1221" s="6"/>
      <c r="F1221" s="6"/>
      <c r="G1221" s="6"/>
      <c r="H1221" s="6"/>
      <c r="I1221" s="6"/>
      <c r="J1221" s="6"/>
      <c r="K1221" s="6"/>
      <c r="L1221" s="6"/>
      <c r="M1221" s="6"/>
      <c r="N1221" s="6"/>
      <c r="O1221" s="6"/>
      <c r="P1221" s="6"/>
      <c r="Q1221" s="6"/>
      <c r="R1221" s="6"/>
      <c r="S1221" s="6"/>
      <c r="T1221" s="6"/>
      <c r="U1221" s="6"/>
      <c r="X1221" s="25"/>
      <c r="Y1221" s="25"/>
      <c r="Z1221" s="25"/>
      <c r="AA1221" s="25"/>
      <c r="AB1221" s="25"/>
      <c r="AC1221" s="25"/>
      <c r="AD1221" s="25"/>
      <c r="AE1221" s="25"/>
    </row>
    <row r="1222" spans="1:31">
      <c r="A1222" s="6"/>
      <c r="B1222" s="6"/>
      <c r="C1222" s="6"/>
      <c r="D1222" s="6"/>
      <c r="E1222" s="6"/>
      <c r="F1222" s="6"/>
      <c r="G1222" s="6"/>
      <c r="H1222" s="6"/>
      <c r="I1222" s="6"/>
      <c r="J1222" s="6"/>
      <c r="K1222" s="6"/>
      <c r="L1222" s="6"/>
      <c r="M1222" s="6"/>
      <c r="N1222" s="6"/>
      <c r="O1222" s="6"/>
      <c r="P1222" s="6"/>
      <c r="Q1222" s="6"/>
      <c r="R1222" s="6"/>
      <c r="S1222" s="6"/>
      <c r="T1222" s="6"/>
      <c r="U1222" s="6"/>
      <c r="X1222" s="25"/>
      <c r="Y1222" s="25"/>
      <c r="Z1222" s="25"/>
      <c r="AA1222" s="25"/>
      <c r="AB1222" s="25"/>
      <c r="AC1222" s="25"/>
      <c r="AD1222" s="25"/>
      <c r="AE1222" s="25"/>
    </row>
    <row r="1223" spans="1:31">
      <c r="A1223" s="6"/>
      <c r="B1223" s="6"/>
      <c r="C1223" s="6"/>
      <c r="D1223" s="6"/>
      <c r="E1223" s="6"/>
      <c r="F1223" s="6"/>
      <c r="G1223" s="6"/>
      <c r="H1223" s="6"/>
      <c r="I1223" s="6"/>
      <c r="J1223" s="6"/>
      <c r="K1223" s="6"/>
      <c r="L1223" s="6"/>
      <c r="M1223" s="6"/>
      <c r="N1223" s="6"/>
      <c r="O1223" s="6"/>
      <c r="P1223" s="6"/>
      <c r="Q1223" s="6"/>
      <c r="R1223" s="6"/>
      <c r="S1223" s="6"/>
      <c r="T1223" s="6"/>
      <c r="U1223" s="6"/>
      <c r="X1223" s="459" t="s">
        <v>270</v>
      </c>
      <c r="Y1223" s="25"/>
      <c r="Z1223" s="25"/>
      <c r="AA1223" s="25"/>
      <c r="AB1223" s="25"/>
      <c r="AC1223" s="25"/>
      <c r="AD1223" s="25"/>
      <c r="AE1223" s="25"/>
    </row>
    <row r="1224" spans="1:31">
      <c r="X1224" s="458" t="str">
        <f>IF(全体項目一覧_60!AN123="","",全体項目一覧_60!AN123)</f>
        <v/>
      </c>
      <c r="Y1224" s="25"/>
      <c r="Z1224" s="25"/>
      <c r="AA1224" s="25"/>
      <c r="AB1224" s="25"/>
      <c r="AC1224" s="25"/>
      <c r="AD1224" s="25"/>
      <c r="AE1224" s="25"/>
    </row>
    <row r="1225" spans="1:31">
      <c r="X1225" s="25"/>
      <c r="Y1225" s="25"/>
      <c r="Z1225" s="25"/>
      <c r="AA1225" s="25"/>
      <c r="AB1225" s="25"/>
      <c r="AC1225" s="25"/>
      <c r="AD1225" s="25"/>
      <c r="AE1225" s="25"/>
    </row>
    <row r="1226" spans="1:31">
      <c r="X1226" s="25"/>
      <c r="Y1226" s="25"/>
      <c r="Z1226" s="25"/>
      <c r="AA1226" s="25"/>
      <c r="AB1226" s="25"/>
      <c r="AC1226" s="25"/>
      <c r="AD1226" s="25"/>
      <c r="AE1226" s="25"/>
    </row>
    <row r="1227" spans="1:31">
      <c r="A1227" s="675"/>
      <c r="B1227" s="676"/>
      <c r="C1227" s="676"/>
      <c r="D1227" s="676"/>
      <c r="E1227" s="676"/>
      <c r="F1227" s="676"/>
      <c r="G1227" s="676"/>
      <c r="H1227" s="676"/>
      <c r="I1227" s="676"/>
      <c r="J1227" s="676"/>
      <c r="K1227" s="677"/>
      <c r="L1227" s="12" t="s">
        <v>18</v>
      </c>
      <c r="M1227" s="669" t="s">
        <v>29</v>
      </c>
      <c r="N1227" s="669"/>
      <c r="O1227" s="669"/>
      <c r="P1227" s="669"/>
      <c r="Q1227" s="669"/>
      <c r="R1227" s="669"/>
      <c r="S1227" s="669"/>
      <c r="T1227" s="670" t="s">
        <v>269</v>
      </c>
      <c r="U1227" s="670"/>
      <c r="X1227" s="12"/>
      <c r="Y1227" s="150"/>
      <c r="Z1227" s="150"/>
      <c r="AA1227" s="150"/>
      <c r="AB1227" s="150"/>
      <c r="AC1227" s="150"/>
      <c r="AD1227" s="150"/>
      <c r="AE1227" s="150"/>
    </row>
    <row r="1228" spans="1:31">
      <c r="A1228" s="678"/>
      <c r="B1228" s="679"/>
      <c r="C1228" s="679"/>
      <c r="D1228" s="679"/>
      <c r="E1228" s="679"/>
      <c r="F1228" s="679"/>
      <c r="G1228" s="679"/>
      <c r="H1228" s="679"/>
      <c r="I1228" s="679"/>
      <c r="J1228" s="679"/>
      <c r="K1228" s="680"/>
      <c r="L1228" s="12" t="s">
        <v>18</v>
      </c>
      <c r="M1228" s="665" t="s">
        <v>30</v>
      </c>
      <c r="N1228" s="665"/>
      <c r="O1228" s="665"/>
      <c r="P1228" s="665"/>
      <c r="Q1228" s="665"/>
      <c r="R1228" s="665"/>
      <c r="S1228" s="665"/>
      <c r="T1228" s="666" t="str">
        <f>X1224</f>
        <v/>
      </c>
      <c r="U1228" s="667"/>
      <c r="X1228" s="12"/>
      <c r="Y1228" s="151"/>
      <c r="Z1228" s="151"/>
      <c r="AA1228" s="151"/>
      <c r="AB1228" s="151"/>
      <c r="AC1228" s="151"/>
      <c r="AD1228" s="151"/>
      <c r="AE1228" s="151"/>
    </row>
    <row r="1229" spans="1:31" ht="14.25">
      <c r="A1229" s="691" t="str">
        <f>$A$40</f>
        <v>フォーマット作成者　：　Komuro Consulting Group　小室匡史</v>
      </c>
      <c r="B1229" s="691"/>
      <c r="C1229" s="691"/>
      <c r="D1229" s="691"/>
      <c r="E1229" s="691"/>
      <c r="F1229" s="691"/>
      <c r="G1229" s="691"/>
      <c r="H1229" s="691"/>
      <c r="I1229" s="691"/>
      <c r="J1229" s="691"/>
      <c r="K1229" s="691"/>
      <c r="L1229" s="414" t="s">
        <v>18</v>
      </c>
      <c r="M1229" s="668" t="s">
        <v>90</v>
      </c>
      <c r="N1229" s="668"/>
      <c r="O1229" s="668"/>
      <c r="P1229" s="668"/>
      <c r="Q1229" s="668"/>
      <c r="R1229" s="668"/>
      <c r="S1229" s="668"/>
      <c r="T1229" s="667"/>
      <c r="U1229" s="667"/>
      <c r="X1229" s="12"/>
      <c r="Y1229" s="152"/>
      <c r="Z1229" s="152"/>
      <c r="AA1229" s="152"/>
      <c r="AB1229" s="152"/>
      <c r="AC1229" s="152"/>
      <c r="AD1229" s="152"/>
      <c r="AE1229" s="152"/>
    </row>
    <row r="1231" spans="1:31" ht="30" customHeight="1">
      <c r="A1231" s="671" t="str">
        <f>$A$1</f>
        <v>●●チームバレーボール体力指数　レーダーチャート</v>
      </c>
      <c r="B1231" s="671"/>
      <c r="C1231" s="671"/>
      <c r="D1231" s="671"/>
      <c r="E1231" s="671"/>
      <c r="F1231" s="671"/>
      <c r="G1231" s="671"/>
      <c r="H1231" s="671"/>
      <c r="I1231" s="671"/>
      <c r="J1231" s="671"/>
      <c r="K1231" s="671"/>
      <c r="L1231" s="671"/>
      <c r="M1231" s="671"/>
      <c r="N1231" s="671"/>
      <c r="O1231" s="671"/>
      <c r="P1231" s="671"/>
      <c r="Q1231" s="671"/>
      <c r="R1231" s="671"/>
      <c r="S1231" s="671"/>
      <c r="T1231" s="671"/>
      <c r="U1231" s="671"/>
      <c r="X1231" s="25"/>
      <c r="Y1231" s="25"/>
      <c r="Z1231" s="25"/>
      <c r="AA1231" s="25"/>
      <c r="AB1231" s="25"/>
      <c r="AC1231" s="25"/>
      <c r="AD1231" s="25"/>
      <c r="AE1231" s="25"/>
    </row>
    <row r="1232" spans="1:31" ht="22.5" customHeight="1">
      <c r="A1232" s="385" t="s">
        <v>10</v>
      </c>
      <c r="B1232" s="672" t="str">
        <f>IF(表示変換!B36="","",表示変換!B36)</f>
        <v/>
      </c>
      <c r="C1232" s="672"/>
      <c r="D1232" s="9"/>
      <c r="E1232" s="385" t="s">
        <v>11</v>
      </c>
      <c r="F1232" s="673" t="str">
        <f>IF(表示変換!I36="","",表示変換!I36)</f>
        <v/>
      </c>
      <c r="G1232" s="673"/>
      <c r="H1232" s="386" t="s">
        <v>12</v>
      </c>
      <c r="I1232" s="14"/>
      <c r="J1232" s="386" t="s">
        <v>13</v>
      </c>
      <c r="K1232" s="673" t="str">
        <f>IF(表示変換!J36="","",表示変換!J36)</f>
        <v/>
      </c>
      <c r="L1232" s="673"/>
      <c r="M1232" s="385" t="s">
        <v>14</v>
      </c>
      <c r="N1232" s="6"/>
      <c r="O1232" s="672" t="s">
        <v>15</v>
      </c>
      <c r="P1232" s="672"/>
      <c r="Q1232" s="672" t="str">
        <f>IF(表示変換!H36="","",表示変換!H36)</f>
        <v/>
      </c>
      <c r="R1232" s="672"/>
      <c r="S1232" s="674" t="str">
        <f>IF(入力!$C$4="","",入力!$C$4)</f>
        <v>2016.01.01</v>
      </c>
      <c r="T1232" s="674"/>
      <c r="U1232" s="9" t="s">
        <v>84</v>
      </c>
      <c r="X1232" s="25"/>
      <c r="Y1232" s="25"/>
      <c r="Z1232" s="25"/>
      <c r="AA1232" s="25"/>
      <c r="AB1232" s="25"/>
      <c r="AC1232" s="25"/>
      <c r="AD1232" s="25"/>
      <c r="AE1232" s="25"/>
    </row>
    <row r="1233" spans="1:31" ht="12" customHeight="1">
      <c r="A1233" s="6"/>
      <c r="B1233" s="6"/>
      <c r="C1233" s="6"/>
      <c r="D1233" s="6"/>
      <c r="E1233" s="6"/>
      <c r="F1233" s="6"/>
      <c r="G1233" s="6"/>
      <c r="H1233" s="6"/>
      <c r="I1233" s="6"/>
      <c r="J1233" s="6"/>
      <c r="K1233" s="6"/>
      <c r="L1233" s="6"/>
      <c r="M1233" s="6"/>
      <c r="N1233" s="6"/>
      <c r="O1233" s="6"/>
      <c r="P1233" s="6"/>
      <c r="Q1233" s="6"/>
      <c r="R1233" s="6"/>
      <c r="S1233" s="6"/>
      <c r="T1233" s="6"/>
      <c r="U1233" s="6"/>
      <c r="X1233" s="25"/>
      <c r="Y1233" s="25"/>
      <c r="Z1233" s="25"/>
      <c r="AA1233" s="25"/>
      <c r="AB1233" s="25"/>
      <c r="AC1233" s="25"/>
      <c r="AD1233" s="25"/>
      <c r="AE1233" s="25"/>
    </row>
    <row r="1234" spans="1:31" ht="22.5" customHeight="1">
      <c r="A1234" s="685" t="s">
        <v>5</v>
      </c>
      <c r="B1234" s="688" t="s">
        <v>6</v>
      </c>
      <c r="C1234" s="692" t="s">
        <v>0</v>
      </c>
      <c r="D1234" s="683" t="s">
        <v>31</v>
      </c>
      <c r="E1234" s="684"/>
      <c r="F1234" s="683" t="s">
        <v>198</v>
      </c>
      <c r="G1234" s="684"/>
      <c r="H1234" s="683" t="s">
        <v>297</v>
      </c>
      <c r="I1234" s="684"/>
      <c r="J1234" s="683" t="s">
        <v>27</v>
      </c>
      <c r="K1234" s="684"/>
      <c r="L1234" s="681" t="s">
        <v>199</v>
      </c>
      <c r="M1234" s="682"/>
      <c r="N1234" s="681" t="s">
        <v>200</v>
      </c>
      <c r="O1234" s="682"/>
      <c r="P1234" s="681" t="s">
        <v>28</v>
      </c>
      <c r="Q1234" s="682"/>
      <c r="R1234" s="683" t="s">
        <v>201</v>
      </c>
      <c r="S1234" s="684"/>
      <c r="T1234" s="156" t="s">
        <v>1</v>
      </c>
      <c r="U1234" s="157" t="s">
        <v>2</v>
      </c>
      <c r="X1234" s="25"/>
      <c r="Y1234" s="25"/>
      <c r="Z1234" s="25"/>
      <c r="AA1234" s="25"/>
      <c r="AB1234" s="25"/>
      <c r="AC1234" s="25"/>
      <c r="AD1234" s="25"/>
      <c r="AE1234" s="25"/>
    </row>
    <row r="1235" spans="1:31">
      <c r="A1235" s="686"/>
      <c r="B1235" s="689"/>
      <c r="C1235" s="693"/>
      <c r="D1235" s="1" t="s">
        <v>3</v>
      </c>
      <c r="E1235" s="3" t="s">
        <v>4</v>
      </c>
      <c r="F1235" s="1" t="s">
        <v>3</v>
      </c>
      <c r="G1235" s="3" t="s">
        <v>4</v>
      </c>
      <c r="H1235" s="1" t="s">
        <v>3</v>
      </c>
      <c r="I1235" s="3" t="s">
        <v>4</v>
      </c>
      <c r="J1235" s="1" t="s">
        <v>3</v>
      </c>
      <c r="K1235" s="3" t="s">
        <v>4</v>
      </c>
      <c r="L1235" s="1" t="s">
        <v>3</v>
      </c>
      <c r="M1235" s="3" t="s">
        <v>4</v>
      </c>
      <c r="N1235" s="1" t="s">
        <v>3</v>
      </c>
      <c r="O1235" s="3" t="s">
        <v>4</v>
      </c>
      <c r="P1235" s="1" t="s">
        <v>3</v>
      </c>
      <c r="Q1235" s="3" t="s">
        <v>4</v>
      </c>
      <c r="R1235" s="1" t="s">
        <v>3</v>
      </c>
      <c r="S1235" s="3" t="s">
        <v>4</v>
      </c>
      <c r="T1235" s="7"/>
      <c r="U1235" s="8"/>
      <c r="X1235" s="25"/>
      <c r="Y1235" s="25"/>
      <c r="Z1235" s="25"/>
      <c r="AA1235" s="25"/>
      <c r="AB1235" s="25"/>
      <c r="AC1235" s="25"/>
      <c r="AD1235" s="25"/>
      <c r="AE1235" s="25"/>
    </row>
    <row r="1236" spans="1:31">
      <c r="A1236" s="687"/>
      <c r="B1236" s="690"/>
      <c r="C1236" s="694"/>
      <c r="D1236" s="2" t="str">
        <f>IF(表示変換!$N$5="","",表示変換!$N$5)</f>
        <v>sec</v>
      </c>
      <c r="E1236" s="4" t="s">
        <v>202</v>
      </c>
      <c r="F1236" s="2" t="str">
        <f>IF(表示変換!$O$5="","",表示変換!$O$5)</f>
        <v>sec</v>
      </c>
      <c r="G1236" s="4" t="s">
        <v>202</v>
      </c>
      <c r="H1236" s="2" t="str">
        <f>IF(表示変換!$P$5="","",表示変換!$P$5)</f>
        <v>m</v>
      </c>
      <c r="I1236" s="4" t="s">
        <v>202</v>
      </c>
      <c r="J1236" s="2" t="str">
        <f>IF(表示変換!$Q$5="","",表示変換!$Q$5)</f>
        <v>cm</v>
      </c>
      <c r="K1236" s="4" t="s">
        <v>202</v>
      </c>
      <c r="L1236" s="2" t="str">
        <f>IF(表示変換!$R$5="","",表示変換!$R$5)</f>
        <v>cm</v>
      </c>
      <c r="M1236" s="4" t="s">
        <v>202</v>
      </c>
      <c r="N1236" s="2" t="str">
        <f>IF(表示変換!$S$5="","",表示変換!$S$5)</f>
        <v>m</v>
      </c>
      <c r="O1236" s="4" t="s">
        <v>202</v>
      </c>
      <c r="P1236" s="2" t="str">
        <f>IF(表示変換!$T$5="","",表示変換!$T$5)</f>
        <v>回</v>
      </c>
      <c r="Q1236" s="4" t="s">
        <v>202</v>
      </c>
      <c r="R1236" s="2" t="str">
        <f>IF(表示変換!$U$5="","",表示変換!$U$5)</f>
        <v>m</v>
      </c>
      <c r="S1236" s="4" t="s">
        <v>202</v>
      </c>
      <c r="T1236" s="2" t="s">
        <v>203</v>
      </c>
      <c r="U1236" s="5" t="s">
        <v>204</v>
      </c>
      <c r="X1236" s="26" t="s">
        <v>205</v>
      </c>
      <c r="Y1236" s="26" t="s">
        <v>206</v>
      </c>
      <c r="Z1236" s="26" t="s">
        <v>276</v>
      </c>
      <c r="AA1236" s="26" t="s">
        <v>24</v>
      </c>
      <c r="AB1236" s="26" t="s">
        <v>207</v>
      </c>
      <c r="AC1236" s="26" t="s">
        <v>208</v>
      </c>
      <c r="AD1236" s="26" t="s">
        <v>209</v>
      </c>
      <c r="AE1236" s="11" t="s">
        <v>210</v>
      </c>
    </row>
    <row r="1237" spans="1:31">
      <c r="A1237" s="17" t="str">
        <f>IF(入力!$C$4="","",入力!$C$4)</f>
        <v>2016.01.01</v>
      </c>
      <c r="B1237" s="20">
        <f>IF(表示変換!A36="","",表示変換!A36)</f>
        <v>31</v>
      </c>
      <c r="C1237" s="18" t="str">
        <f>IF(表示変換!B36="","",表示変換!B36)</f>
        <v/>
      </c>
      <c r="D1237" s="21" t="str">
        <f>IF(特定項目一覧_60!G36="","",特定項目一覧_60!G36)</f>
        <v/>
      </c>
      <c r="E1237" s="27" t="str">
        <f>IF(特定項目一覧_60!H36="","",特定項目一覧_60!H36)</f>
        <v/>
      </c>
      <c r="F1237" s="21" t="str">
        <f>IF(特定項目一覧_60!I36="","",特定項目一覧_60!I36)</f>
        <v/>
      </c>
      <c r="G1237" s="22" t="str">
        <f>IF(特定項目一覧_60!J36="","",特定項目一覧_60!J36)</f>
        <v/>
      </c>
      <c r="H1237" s="29" t="str">
        <f>IF(特定項目一覧_60!K36="","",特定項目一覧_60!K36)</f>
        <v/>
      </c>
      <c r="I1237" s="27" t="str">
        <f>IF(特定項目一覧_60!L36="","",特定項目一覧_60!L36)</f>
        <v/>
      </c>
      <c r="J1237" s="20" t="str">
        <f>IF(特定項目一覧_60!M36="","",特定項目一覧_60!M36)</f>
        <v/>
      </c>
      <c r="K1237" s="22" t="str">
        <f>IF(特定項目一覧_60!N36="","",特定項目一覧_60!N36)</f>
        <v/>
      </c>
      <c r="L1237" s="28" t="str">
        <f>IF(特定項目一覧_60!O36="","",特定項目一覧_60!O36)</f>
        <v/>
      </c>
      <c r="M1237" s="27" t="str">
        <f>IF(特定項目一覧_60!P36="","",特定項目一覧_60!P36)</f>
        <v/>
      </c>
      <c r="N1237" s="21" t="str">
        <f>IF(特定項目一覧_60!Q36="","",特定項目一覧_60!Q36)</f>
        <v/>
      </c>
      <c r="O1237" s="22" t="str">
        <f>IF(特定項目一覧_60!R36="","",特定項目一覧_60!R36)</f>
        <v/>
      </c>
      <c r="P1237" s="28" t="str">
        <f>IF(特定項目一覧_60!S36="","",特定項目一覧_60!S36)</f>
        <v/>
      </c>
      <c r="Q1237" s="27" t="str">
        <f>IF(特定項目一覧_60!T36="","",特定項目一覧_60!T36)</f>
        <v/>
      </c>
      <c r="R1237" s="20" t="str">
        <f>IF(特定項目一覧_60!U36="","",特定項目一覧_60!U36)</f>
        <v/>
      </c>
      <c r="S1237" s="22" t="str">
        <f>IF(特定項目一覧_60!V36="","",特定項目一覧_60!V36)</f>
        <v/>
      </c>
      <c r="T1237" s="28" t="str">
        <f>IF(特定項目一覧_60!W36="","",特定項目一覧_60!W36)</f>
        <v/>
      </c>
      <c r="U1237" s="22" t="str">
        <f>IF(特定項目一覧_60!X36="","",特定項目一覧_60!X36)</f>
        <v/>
      </c>
      <c r="W1237" s="19" t="str">
        <f>IF(入力!$C$4="","",入力!$C$4)</f>
        <v>2016.01.01</v>
      </c>
      <c r="X1237" s="30" t="str">
        <f>E1237</f>
        <v/>
      </c>
      <c r="Y1237" s="30" t="str">
        <f>G1237</f>
        <v/>
      </c>
      <c r="Z1237" s="30" t="str">
        <f>I1237</f>
        <v/>
      </c>
      <c r="AA1237" s="30" t="str">
        <f>K1237</f>
        <v/>
      </c>
      <c r="AB1237" s="30" t="str">
        <f>M1237</f>
        <v/>
      </c>
      <c r="AC1237" s="30" t="str">
        <f>O1237</f>
        <v/>
      </c>
      <c r="AD1237" s="30" t="str">
        <f>Q1237</f>
        <v/>
      </c>
      <c r="AE1237" s="30" t="str">
        <f>S1237</f>
        <v/>
      </c>
    </row>
    <row r="1238" spans="1:31">
      <c r="A1238" s="66"/>
      <c r="B1238" s="67"/>
      <c r="C1238" s="68"/>
      <c r="D1238" s="69"/>
      <c r="E1238" s="70"/>
      <c r="F1238" s="71"/>
      <c r="G1238" s="72"/>
      <c r="H1238" s="73"/>
      <c r="I1238" s="70"/>
      <c r="J1238" s="71"/>
      <c r="K1238" s="72"/>
      <c r="L1238" s="69"/>
      <c r="M1238" s="70"/>
      <c r="N1238" s="71"/>
      <c r="O1238" s="72"/>
      <c r="P1238" s="69"/>
      <c r="Q1238" s="70"/>
      <c r="R1238" s="67"/>
      <c r="S1238" s="72"/>
      <c r="T1238" s="73"/>
      <c r="U1238" s="72"/>
      <c r="W1238" s="19"/>
      <c r="X1238" s="23"/>
      <c r="Y1238" s="23"/>
      <c r="Z1238" s="23"/>
      <c r="AA1238" s="23"/>
      <c r="AB1238" s="23"/>
      <c r="AC1238" s="23"/>
      <c r="AD1238" s="23"/>
      <c r="AE1238" s="23"/>
    </row>
    <row r="1239" spans="1:31">
      <c r="A1239" s="74"/>
      <c r="B1239" s="67"/>
      <c r="C1239" s="72"/>
      <c r="D1239" s="71"/>
      <c r="E1239" s="72"/>
      <c r="F1239" s="71"/>
      <c r="G1239" s="72"/>
      <c r="H1239" s="67"/>
      <c r="I1239" s="72"/>
      <c r="J1239" s="71"/>
      <c r="K1239" s="72"/>
      <c r="L1239" s="71"/>
      <c r="M1239" s="72"/>
      <c r="N1239" s="71"/>
      <c r="O1239" s="72"/>
      <c r="P1239" s="71"/>
      <c r="Q1239" s="72"/>
      <c r="R1239" s="67"/>
      <c r="S1239" s="72"/>
      <c r="T1239" s="67"/>
      <c r="U1239" s="72"/>
      <c r="W1239" s="19"/>
      <c r="X1239" s="23"/>
      <c r="Y1239" s="23"/>
      <c r="Z1239" s="23"/>
      <c r="AA1239" s="23"/>
      <c r="AB1239" s="23"/>
      <c r="AC1239" s="23"/>
      <c r="AD1239" s="23"/>
      <c r="AE1239" s="23"/>
    </row>
    <row r="1240" spans="1:31">
      <c r="A1240" s="74"/>
      <c r="B1240" s="75"/>
      <c r="C1240" s="76"/>
      <c r="D1240" s="71"/>
      <c r="E1240" s="70"/>
      <c r="F1240" s="71"/>
      <c r="G1240" s="72"/>
      <c r="H1240" s="73"/>
      <c r="I1240" s="70"/>
      <c r="J1240" s="71"/>
      <c r="K1240" s="72"/>
      <c r="L1240" s="69"/>
      <c r="M1240" s="70"/>
      <c r="N1240" s="71"/>
      <c r="O1240" s="72"/>
      <c r="P1240" s="69"/>
      <c r="Q1240" s="70"/>
      <c r="R1240" s="67"/>
      <c r="S1240" s="72"/>
      <c r="T1240" s="73"/>
      <c r="U1240" s="72"/>
      <c r="X1240" s="25"/>
      <c r="Y1240" s="25"/>
      <c r="Z1240" s="25"/>
      <c r="AA1240" s="25"/>
      <c r="AB1240" s="25"/>
      <c r="AC1240" s="25"/>
      <c r="AD1240" s="25"/>
      <c r="AE1240" s="25"/>
    </row>
    <row r="1241" spans="1:31">
      <c r="A1241" s="66"/>
      <c r="B1241" s="67"/>
      <c r="C1241" s="68"/>
      <c r="D1241" s="69"/>
      <c r="E1241" s="70"/>
      <c r="F1241" s="71"/>
      <c r="G1241" s="72"/>
      <c r="H1241" s="73"/>
      <c r="I1241" s="70"/>
      <c r="J1241" s="71"/>
      <c r="K1241" s="72"/>
      <c r="L1241" s="69"/>
      <c r="M1241" s="70"/>
      <c r="N1241" s="71"/>
      <c r="O1241" s="72"/>
      <c r="P1241" s="69"/>
      <c r="Q1241" s="70"/>
      <c r="R1241" s="67"/>
      <c r="S1241" s="72"/>
      <c r="T1241" s="73"/>
      <c r="U1241" s="72"/>
      <c r="X1241" s="25"/>
      <c r="Y1241" s="25"/>
      <c r="Z1241" s="25"/>
      <c r="AA1241" s="25"/>
      <c r="AB1241" s="25"/>
      <c r="AC1241" s="25"/>
      <c r="AD1241" s="25"/>
      <c r="AE1241" s="25"/>
    </row>
    <row r="1242" spans="1:31">
      <c r="A1242" s="74"/>
      <c r="B1242" s="67"/>
      <c r="C1242" s="72"/>
      <c r="D1242" s="71"/>
      <c r="E1242" s="72"/>
      <c r="F1242" s="71"/>
      <c r="G1242" s="72"/>
      <c r="H1242" s="67"/>
      <c r="I1242" s="72"/>
      <c r="J1242" s="71"/>
      <c r="K1242" s="72"/>
      <c r="L1242" s="71"/>
      <c r="M1242" s="72"/>
      <c r="N1242" s="71"/>
      <c r="O1242" s="72"/>
      <c r="P1242" s="71"/>
      <c r="Q1242" s="72"/>
      <c r="R1242" s="67"/>
      <c r="S1242" s="72"/>
      <c r="T1242" s="67"/>
      <c r="U1242" s="72"/>
      <c r="X1242" s="25"/>
      <c r="Y1242" s="25"/>
      <c r="Z1242" s="25"/>
      <c r="AA1242" s="25"/>
      <c r="AB1242" s="25"/>
      <c r="AC1242" s="25"/>
      <c r="AD1242" s="25"/>
      <c r="AE1242" s="25"/>
    </row>
    <row r="1243" spans="1:31">
      <c r="A1243" s="66"/>
      <c r="B1243" s="67"/>
      <c r="C1243" s="68"/>
      <c r="D1243" s="69"/>
      <c r="E1243" s="70"/>
      <c r="F1243" s="71"/>
      <c r="G1243" s="72"/>
      <c r="H1243" s="73"/>
      <c r="I1243" s="70"/>
      <c r="J1243" s="71"/>
      <c r="K1243" s="72"/>
      <c r="L1243" s="69"/>
      <c r="M1243" s="70"/>
      <c r="N1243" s="71"/>
      <c r="O1243" s="72"/>
      <c r="P1243" s="69"/>
      <c r="Q1243" s="70"/>
      <c r="R1243" s="67"/>
      <c r="S1243" s="72"/>
      <c r="T1243" s="73"/>
      <c r="U1243" s="72"/>
      <c r="X1243" s="25"/>
      <c r="Y1243" s="25"/>
      <c r="Z1243" s="25"/>
      <c r="AA1243" s="25"/>
      <c r="AB1243" s="25"/>
      <c r="AC1243" s="25"/>
      <c r="AD1243" s="25"/>
      <c r="AE1243" s="25"/>
    </row>
    <row r="1244" spans="1:31">
      <c r="A1244" s="66"/>
      <c r="B1244" s="67"/>
      <c r="C1244" s="68"/>
      <c r="D1244" s="69"/>
      <c r="E1244" s="70"/>
      <c r="F1244" s="71"/>
      <c r="G1244" s="72"/>
      <c r="H1244" s="73"/>
      <c r="I1244" s="70"/>
      <c r="J1244" s="71"/>
      <c r="K1244" s="72"/>
      <c r="L1244" s="69"/>
      <c r="M1244" s="70"/>
      <c r="N1244" s="71"/>
      <c r="O1244" s="72"/>
      <c r="P1244" s="69"/>
      <c r="Q1244" s="70"/>
      <c r="R1244" s="67"/>
      <c r="S1244" s="72"/>
      <c r="T1244" s="73"/>
      <c r="U1244" s="72"/>
      <c r="X1244" s="25"/>
      <c r="Y1244" s="25"/>
      <c r="Z1244" s="25"/>
      <c r="AA1244" s="25"/>
      <c r="AB1244" s="25"/>
      <c r="AC1244" s="25"/>
      <c r="AD1244" s="25"/>
      <c r="AE1244" s="25"/>
    </row>
    <row r="1245" spans="1:31">
      <c r="A1245" s="66"/>
      <c r="B1245" s="67"/>
      <c r="C1245" s="68"/>
      <c r="D1245" s="69"/>
      <c r="E1245" s="70"/>
      <c r="F1245" s="71"/>
      <c r="G1245" s="72"/>
      <c r="H1245" s="73"/>
      <c r="I1245" s="70"/>
      <c r="J1245" s="71"/>
      <c r="K1245" s="72"/>
      <c r="L1245" s="69"/>
      <c r="M1245" s="70"/>
      <c r="N1245" s="71"/>
      <c r="O1245" s="72"/>
      <c r="P1245" s="69"/>
      <c r="Q1245" s="70"/>
      <c r="R1245" s="67"/>
      <c r="S1245" s="72"/>
      <c r="T1245" s="73"/>
      <c r="U1245" s="72"/>
      <c r="X1245" s="25"/>
      <c r="Y1245" s="25"/>
      <c r="Z1245" s="25"/>
      <c r="AA1245" s="25"/>
      <c r="AB1245" s="25"/>
      <c r="AC1245" s="25"/>
      <c r="AD1245" s="25"/>
      <c r="AE1245" s="25"/>
    </row>
    <row r="1246" spans="1:31">
      <c r="A1246" s="66"/>
      <c r="B1246" s="67"/>
      <c r="C1246" s="68"/>
      <c r="D1246" s="69"/>
      <c r="E1246" s="70"/>
      <c r="F1246" s="71"/>
      <c r="G1246" s="72"/>
      <c r="H1246" s="73"/>
      <c r="I1246" s="70"/>
      <c r="J1246" s="71"/>
      <c r="K1246" s="72"/>
      <c r="L1246" s="69"/>
      <c r="M1246" s="70"/>
      <c r="N1246" s="71"/>
      <c r="O1246" s="72"/>
      <c r="P1246" s="69"/>
      <c r="Q1246" s="70"/>
      <c r="R1246" s="67"/>
      <c r="S1246" s="72"/>
      <c r="T1246" s="73"/>
      <c r="U1246" s="72"/>
      <c r="X1246" s="25"/>
      <c r="Y1246" s="25"/>
      <c r="Z1246" s="25"/>
      <c r="AA1246" s="25"/>
      <c r="AB1246" s="25"/>
      <c r="AC1246" s="25"/>
      <c r="AD1246" s="25"/>
      <c r="AE1246" s="25"/>
    </row>
    <row r="1247" spans="1:31">
      <c r="A1247" s="6"/>
      <c r="B1247" s="6"/>
      <c r="C1247" s="6"/>
      <c r="D1247" s="6"/>
      <c r="E1247" s="6"/>
      <c r="F1247" s="6"/>
      <c r="G1247" s="6"/>
      <c r="H1247" s="6"/>
      <c r="I1247" s="6"/>
      <c r="J1247" s="6"/>
      <c r="K1247" s="6"/>
      <c r="L1247" s="6"/>
      <c r="M1247" s="6"/>
      <c r="N1247" s="6"/>
      <c r="O1247" s="6"/>
      <c r="P1247" s="6"/>
      <c r="Q1247" s="6"/>
      <c r="R1247" s="6"/>
      <c r="S1247" s="6"/>
      <c r="T1247" s="6"/>
      <c r="U1247" s="6"/>
      <c r="X1247" s="25"/>
      <c r="Y1247" s="25"/>
      <c r="Z1247" s="25"/>
      <c r="AA1247" s="25"/>
      <c r="AB1247" s="25"/>
      <c r="AC1247" s="25"/>
      <c r="AD1247" s="25"/>
      <c r="AE1247" s="25"/>
    </row>
    <row r="1248" spans="1:31">
      <c r="A1248" s="6"/>
      <c r="B1248" s="6"/>
      <c r="C1248" s="6"/>
      <c r="D1248" s="6"/>
      <c r="E1248" s="6"/>
      <c r="F1248" s="6"/>
      <c r="G1248" s="6"/>
      <c r="H1248" s="6"/>
      <c r="I1248" s="6"/>
      <c r="J1248" s="6"/>
      <c r="K1248" s="6"/>
      <c r="L1248" s="6"/>
      <c r="M1248" s="6"/>
      <c r="N1248" s="6"/>
      <c r="O1248" s="6"/>
      <c r="P1248" s="6"/>
      <c r="Q1248" s="6"/>
      <c r="R1248" s="6"/>
      <c r="S1248" s="6"/>
      <c r="T1248" s="6"/>
      <c r="U1248" s="6"/>
      <c r="X1248" s="25"/>
      <c r="Y1248" s="25"/>
      <c r="Z1248" s="25"/>
      <c r="AA1248" s="25"/>
      <c r="AB1248" s="25"/>
      <c r="AC1248" s="25"/>
      <c r="AD1248" s="25"/>
      <c r="AE1248" s="25"/>
    </row>
    <row r="1249" spans="1:31">
      <c r="A1249" s="6"/>
      <c r="B1249" s="6"/>
      <c r="C1249" s="6"/>
      <c r="D1249" s="6"/>
      <c r="E1249" s="6"/>
      <c r="F1249" s="6"/>
      <c r="G1249" s="6"/>
      <c r="H1249" s="6"/>
      <c r="I1249" s="6"/>
      <c r="J1249" s="6"/>
      <c r="K1249" s="6"/>
      <c r="L1249" s="6"/>
      <c r="M1249" s="6"/>
      <c r="N1249" s="6"/>
      <c r="O1249" s="6"/>
      <c r="P1249" s="6"/>
      <c r="Q1249" s="6"/>
      <c r="R1249" s="6"/>
      <c r="S1249" s="6"/>
      <c r="T1249" s="6"/>
      <c r="U1249" s="6"/>
      <c r="X1249" s="25"/>
      <c r="Y1249" s="25"/>
      <c r="Z1249" s="25"/>
      <c r="AA1249" s="25"/>
      <c r="AB1249" s="25"/>
      <c r="AC1249" s="25"/>
      <c r="AD1249" s="25"/>
      <c r="AE1249" s="25"/>
    </row>
    <row r="1250" spans="1:31">
      <c r="A1250" s="6"/>
      <c r="B1250" s="6"/>
      <c r="C1250" s="6"/>
      <c r="D1250" s="6"/>
      <c r="E1250" s="6"/>
      <c r="F1250" s="6"/>
      <c r="G1250" s="6"/>
      <c r="H1250" s="6"/>
      <c r="I1250" s="6"/>
      <c r="J1250" s="6"/>
      <c r="K1250" s="6"/>
      <c r="L1250" s="6"/>
      <c r="M1250" s="6"/>
      <c r="N1250" s="6"/>
      <c r="O1250" s="6"/>
      <c r="P1250" s="6"/>
      <c r="Q1250" s="6"/>
      <c r="R1250" s="6"/>
      <c r="S1250" s="6"/>
      <c r="T1250" s="6"/>
      <c r="U1250" s="6"/>
      <c r="X1250" s="12" t="s">
        <v>21</v>
      </c>
      <c r="Y1250" s="12" t="s">
        <v>78</v>
      </c>
      <c r="Z1250" s="12" t="s">
        <v>22</v>
      </c>
      <c r="AA1250" s="25"/>
      <c r="AB1250" s="25"/>
      <c r="AC1250" s="25"/>
      <c r="AD1250" s="25"/>
      <c r="AE1250" s="25"/>
    </row>
    <row r="1251" spans="1:31">
      <c r="A1251" s="6"/>
      <c r="B1251" s="6"/>
      <c r="C1251" s="6"/>
      <c r="D1251" s="6"/>
      <c r="E1251" s="6"/>
      <c r="F1251" s="6"/>
      <c r="G1251" s="6"/>
      <c r="H1251" s="6"/>
      <c r="I1251" s="6"/>
      <c r="J1251" s="6"/>
      <c r="K1251" s="6"/>
      <c r="L1251" s="6"/>
      <c r="M1251" s="6"/>
      <c r="N1251" s="6"/>
      <c r="O1251" s="6"/>
      <c r="P1251" s="6"/>
      <c r="Q1251" s="6"/>
      <c r="R1251" s="6"/>
      <c r="S1251" s="6"/>
      <c r="T1251" s="6"/>
      <c r="U1251" s="6"/>
      <c r="W1251" s="19" t="str">
        <f>IF(入力!$C$4="","",入力!$C$4)</f>
        <v>2016.01.01</v>
      </c>
      <c r="X1251" s="24" t="str">
        <f>IF(特定項目一覧_60!AL36="","",特定項目一覧_60!AL36)</f>
        <v/>
      </c>
      <c r="Y1251" s="31" t="str">
        <f>IF(特定項目一覧_60!AK36="","",特定項目一覧_60!AK36)</f>
        <v/>
      </c>
      <c r="Z1251" s="32" t="str">
        <f>IF(特定項目一覧_60!AM36="","",特定項目一覧_60!AM36)</f>
        <v/>
      </c>
      <c r="AA1251" s="25"/>
      <c r="AB1251" s="25"/>
      <c r="AC1251" s="25"/>
      <c r="AD1251" s="25"/>
      <c r="AE1251" s="25"/>
    </row>
    <row r="1252" spans="1:31">
      <c r="A1252" s="6"/>
      <c r="B1252" s="6"/>
      <c r="C1252" s="6"/>
      <c r="D1252" s="6"/>
      <c r="E1252" s="6"/>
      <c r="F1252" s="6"/>
      <c r="G1252" s="6"/>
      <c r="H1252" s="6"/>
      <c r="I1252" s="6"/>
      <c r="J1252" s="6"/>
      <c r="K1252" s="6"/>
      <c r="L1252" s="6"/>
      <c r="M1252" s="6"/>
      <c r="N1252" s="6"/>
      <c r="O1252" s="6"/>
      <c r="P1252" s="6"/>
      <c r="Q1252" s="6"/>
      <c r="R1252" s="6"/>
      <c r="S1252" s="6"/>
      <c r="T1252" s="6"/>
      <c r="U1252" s="6"/>
      <c r="W1252" s="19"/>
      <c r="X1252" s="24"/>
      <c r="Y1252" s="24"/>
      <c r="Z1252" s="24"/>
      <c r="AA1252" s="25"/>
      <c r="AB1252" s="25"/>
      <c r="AC1252" s="25"/>
      <c r="AD1252" s="25"/>
      <c r="AE1252" s="25"/>
    </row>
    <row r="1253" spans="1:31">
      <c r="A1253" s="6"/>
      <c r="B1253" s="6"/>
      <c r="C1253" s="6"/>
      <c r="D1253" s="6"/>
      <c r="E1253" s="6"/>
      <c r="F1253" s="6"/>
      <c r="G1253" s="6"/>
      <c r="H1253" s="6"/>
      <c r="I1253" s="6"/>
      <c r="J1253" s="6"/>
      <c r="K1253" s="6"/>
      <c r="L1253" s="6"/>
      <c r="M1253" s="6"/>
      <c r="N1253" s="6"/>
      <c r="O1253" s="6"/>
      <c r="P1253" s="6"/>
      <c r="Q1253" s="6"/>
      <c r="R1253" s="6"/>
      <c r="S1253" s="6"/>
      <c r="T1253" s="6"/>
      <c r="U1253" s="6"/>
      <c r="W1253" s="19"/>
      <c r="X1253" s="34"/>
      <c r="Y1253" s="34"/>
      <c r="Z1253" s="35"/>
      <c r="AA1253" s="25"/>
      <c r="AB1253" s="25"/>
      <c r="AC1253" s="25"/>
      <c r="AD1253" s="25"/>
      <c r="AE1253" s="25"/>
    </row>
    <row r="1254" spans="1:31">
      <c r="A1254" s="6"/>
      <c r="B1254" s="6"/>
      <c r="C1254" s="6"/>
      <c r="D1254" s="6"/>
      <c r="E1254" s="6"/>
      <c r="F1254" s="6"/>
      <c r="G1254" s="6"/>
      <c r="H1254" s="6"/>
      <c r="I1254" s="6"/>
      <c r="J1254" s="6"/>
      <c r="K1254" s="6"/>
      <c r="L1254" s="6"/>
      <c r="M1254" s="6"/>
      <c r="N1254" s="6"/>
      <c r="O1254" s="6"/>
      <c r="P1254" s="6"/>
      <c r="Q1254" s="6"/>
      <c r="R1254" s="6"/>
      <c r="S1254" s="6"/>
      <c r="T1254" s="6"/>
      <c r="U1254" s="6"/>
      <c r="X1254" s="25"/>
      <c r="Y1254" s="25"/>
      <c r="Z1254" s="25"/>
      <c r="AA1254" s="25"/>
      <c r="AB1254" s="25"/>
      <c r="AC1254" s="25"/>
      <c r="AD1254" s="25"/>
      <c r="AE1254" s="25"/>
    </row>
    <row r="1255" spans="1:31">
      <c r="A1255" s="6"/>
      <c r="B1255" s="6"/>
      <c r="C1255" s="6"/>
      <c r="D1255" s="6"/>
      <c r="E1255" s="6"/>
      <c r="F1255" s="6"/>
      <c r="G1255" s="6"/>
      <c r="H1255" s="6"/>
      <c r="I1255" s="6"/>
      <c r="J1255" s="6"/>
      <c r="K1255" s="6"/>
      <c r="L1255" s="6"/>
      <c r="M1255" s="6"/>
      <c r="N1255" s="6"/>
      <c r="O1255" s="6"/>
      <c r="P1255" s="6"/>
      <c r="Q1255" s="6"/>
      <c r="R1255" s="6"/>
      <c r="S1255" s="6"/>
      <c r="T1255" s="6"/>
      <c r="U1255" s="6"/>
      <c r="X1255" s="25"/>
      <c r="Y1255" s="25"/>
      <c r="Z1255" s="25"/>
      <c r="AA1255" s="25"/>
      <c r="AB1255" s="25"/>
      <c r="AC1255" s="25"/>
      <c r="AD1255" s="25"/>
      <c r="AE1255" s="25"/>
    </row>
    <row r="1256" spans="1:31">
      <c r="A1256" s="6"/>
      <c r="B1256" s="6"/>
      <c r="C1256" s="6"/>
      <c r="D1256" s="6"/>
      <c r="E1256" s="6"/>
      <c r="F1256" s="6"/>
      <c r="G1256" s="6"/>
      <c r="H1256" s="6"/>
      <c r="I1256" s="6"/>
      <c r="J1256" s="6"/>
      <c r="K1256" s="6"/>
      <c r="L1256" s="6"/>
      <c r="M1256" s="6"/>
      <c r="N1256" s="6"/>
      <c r="O1256" s="6"/>
      <c r="P1256" s="6"/>
      <c r="Q1256" s="6"/>
      <c r="R1256" s="6"/>
      <c r="S1256" s="6"/>
      <c r="T1256" s="6"/>
      <c r="U1256" s="6"/>
      <c r="X1256" s="25"/>
      <c r="Y1256" s="25"/>
      <c r="Z1256" s="25"/>
      <c r="AA1256" s="25"/>
      <c r="AB1256" s="25"/>
      <c r="AC1256" s="25"/>
      <c r="AD1256" s="25"/>
      <c r="AE1256" s="25"/>
    </row>
    <row r="1257" spans="1:31">
      <c r="A1257" s="6"/>
      <c r="B1257" s="6"/>
      <c r="C1257" s="6"/>
      <c r="D1257" s="6"/>
      <c r="E1257" s="6"/>
      <c r="F1257" s="6"/>
      <c r="G1257" s="6"/>
      <c r="H1257" s="6"/>
      <c r="I1257" s="6"/>
      <c r="J1257" s="6"/>
      <c r="K1257" s="6"/>
      <c r="L1257" s="6"/>
      <c r="M1257" s="6"/>
      <c r="N1257" s="6"/>
      <c r="O1257" s="6"/>
      <c r="P1257" s="6"/>
      <c r="Q1257" s="6"/>
      <c r="R1257" s="6"/>
      <c r="S1257" s="6"/>
      <c r="T1257" s="6"/>
      <c r="U1257" s="6"/>
      <c r="X1257" s="25"/>
      <c r="Y1257" s="25"/>
      <c r="Z1257" s="25"/>
      <c r="AA1257" s="25"/>
      <c r="AB1257" s="25"/>
      <c r="AC1257" s="25"/>
      <c r="AD1257" s="25"/>
      <c r="AE1257" s="25"/>
    </row>
    <row r="1258" spans="1:31">
      <c r="A1258" s="6"/>
      <c r="B1258" s="6"/>
      <c r="C1258" s="6"/>
      <c r="D1258" s="6"/>
      <c r="E1258" s="6"/>
      <c r="F1258" s="6"/>
      <c r="G1258" s="6"/>
      <c r="H1258" s="6"/>
      <c r="I1258" s="6"/>
      <c r="J1258" s="6"/>
      <c r="K1258" s="6"/>
      <c r="L1258" s="6"/>
      <c r="M1258" s="6"/>
      <c r="N1258" s="6"/>
      <c r="O1258" s="6"/>
      <c r="P1258" s="6"/>
      <c r="Q1258" s="6"/>
      <c r="R1258" s="6"/>
      <c r="S1258" s="6"/>
      <c r="T1258" s="6"/>
      <c r="U1258" s="6"/>
      <c r="X1258" s="25"/>
      <c r="Y1258" s="25"/>
      <c r="Z1258" s="25"/>
      <c r="AA1258" s="25"/>
      <c r="AB1258" s="25"/>
      <c r="AC1258" s="25"/>
      <c r="AD1258" s="25"/>
      <c r="AE1258" s="25"/>
    </row>
    <row r="1259" spans="1:31">
      <c r="A1259" s="6"/>
      <c r="B1259" s="6"/>
      <c r="C1259" s="6"/>
      <c r="D1259" s="6"/>
      <c r="E1259" s="6"/>
      <c r="F1259" s="6"/>
      <c r="G1259" s="6"/>
      <c r="H1259" s="6"/>
      <c r="I1259" s="6"/>
      <c r="J1259" s="6"/>
      <c r="K1259" s="6"/>
      <c r="L1259" s="6"/>
      <c r="M1259" s="6"/>
      <c r="N1259" s="6"/>
      <c r="O1259" s="6"/>
      <c r="P1259" s="6"/>
      <c r="Q1259" s="6"/>
      <c r="R1259" s="6"/>
      <c r="S1259" s="6"/>
      <c r="T1259" s="6"/>
      <c r="U1259" s="6"/>
      <c r="X1259" s="25"/>
      <c r="Y1259" s="25"/>
      <c r="Z1259" s="25"/>
      <c r="AA1259" s="25"/>
      <c r="AB1259" s="25"/>
      <c r="AC1259" s="25"/>
      <c r="AD1259" s="25"/>
      <c r="AE1259" s="25"/>
    </row>
    <row r="1260" spans="1:31">
      <c r="A1260" s="6"/>
      <c r="B1260" s="6"/>
      <c r="C1260" s="6"/>
      <c r="D1260" s="6"/>
      <c r="E1260" s="6"/>
      <c r="F1260" s="6"/>
      <c r="G1260" s="6"/>
      <c r="H1260" s="6"/>
      <c r="I1260" s="6"/>
      <c r="J1260" s="6"/>
      <c r="K1260" s="6"/>
      <c r="L1260" s="6"/>
      <c r="M1260" s="6"/>
      <c r="N1260" s="6"/>
      <c r="O1260" s="6"/>
      <c r="P1260" s="6"/>
      <c r="Q1260" s="6"/>
      <c r="R1260" s="6"/>
      <c r="S1260" s="6"/>
      <c r="T1260" s="6"/>
      <c r="U1260" s="6"/>
      <c r="X1260" s="25"/>
      <c r="Y1260" s="25"/>
      <c r="Z1260" s="25"/>
      <c r="AA1260" s="25"/>
      <c r="AB1260" s="25"/>
      <c r="AC1260" s="25"/>
      <c r="AD1260" s="25"/>
      <c r="AE1260" s="25"/>
    </row>
    <row r="1261" spans="1:31">
      <c r="A1261" s="6"/>
      <c r="B1261" s="6"/>
      <c r="C1261" s="6"/>
      <c r="D1261" s="6"/>
      <c r="E1261" s="6"/>
      <c r="F1261" s="6"/>
      <c r="G1261" s="6"/>
      <c r="H1261" s="6"/>
      <c r="I1261" s="6"/>
      <c r="J1261" s="6"/>
      <c r="K1261" s="6"/>
      <c r="L1261" s="6"/>
      <c r="M1261" s="6"/>
      <c r="N1261" s="6"/>
      <c r="O1261" s="6"/>
      <c r="P1261" s="6"/>
      <c r="Q1261" s="6"/>
      <c r="R1261" s="6"/>
      <c r="S1261" s="6"/>
      <c r="T1261" s="6"/>
      <c r="U1261" s="6"/>
      <c r="X1261" s="25"/>
      <c r="Y1261" s="25"/>
      <c r="Z1261" s="25"/>
      <c r="AA1261" s="25"/>
      <c r="AB1261" s="25"/>
      <c r="AC1261" s="25"/>
      <c r="AD1261" s="25"/>
      <c r="AE1261" s="25"/>
    </row>
    <row r="1262" spans="1:31">
      <c r="A1262" s="6"/>
      <c r="B1262" s="6"/>
      <c r="C1262" s="6"/>
      <c r="D1262" s="6"/>
      <c r="E1262" s="6"/>
      <c r="F1262" s="6"/>
      <c r="G1262" s="6"/>
      <c r="H1262" s="6"/>
      <c r="I1262" s="6"/>
      <c r="J1262" s="6"/>
      <c r="K1262" s="6"/>
      <c r="L1262" s="6"/>
      <c r="M1262" s="6"/>
      <c r="N1262" s="6"/>
      <c r="O1262" s="6"/>
      <c r="P1262" s="6"/>
      <c r="Q1262" s="6"/>
      <c r="R1262" s="6"/>
      <c r="S1262" s="6"/>
      <c r="T1262" s="6"/>
      <c r="U1262" s="6"/>
      <c r="X1262" s="25"/>
      <c r="Y1262" s="25"/>
      <c r="Z1262" s="25"/>
      <c r="AA1262" s="25"/>
      <c r="AB1262" s="25"/>
      <c r="AC1262" s="25"/>
      <c r="AD1262" s="25"/>
      <c r="AE1262" s="25"/>
    </row>
    <row r="1263" spans="1:31">
      <c r="A1263" s="6"/>
      <c r="B1263" s="6"/>
      <c r="C1263" s="6"/>
      <c r="D1263" s="6"/>
      <c r="E1263" s="6"/>
      <c r="F1263" s="6"/>
      <c r="G1263" s="6"/>
      <c r="H1263" s="6"/>
      <c r="I1263" s="6"/>
      <c r="J1263" s="6"/>
      <c r="K1263" s="6"/>
      <c r="L1263" s="6"/>
      <c r="M1263" s="6"/>
      <c r="N1263" s="6"/>
      <c r="O1263" s="6"/>
      <c r="P1263" s="6"/>
      <c r="Q1263" s="6"/>
      <c r="R1263" s="6"/>
      <c r="S1263" s="6"/>
      <c r="T1263" s="6"/>
      <c r="U1263" s="6"/>
      <c r="X1263" s="25"/>
      <c r="Y1263" s="25"/>
      <c r="Z1263" s="25"/>
      <c r="AA1263" s="25"/>
      <c r="AB1263" s="25"/>
      <c r="AC1263" s="25"/>
      <c r="AD1263" s="25"/>
      <c r="AE1263" s="25"/>
    </row>
    <row r="1264" spans="1:31">
      <c r="A1264" s="6"/>
      <c r="B1264" s="6"/>
      <c r="C1264" s="6"/>
      <c r="D1264" s="6"/>
      <c r="E1264" s="6"/>
      <c r="F1264" s="6"/>
      <c r="G1264" s="6"/>
      <c r="H1264" s="6"/>
      <c r="I1264" s="6"/>
      <c r="J1264" s="6"/>
      <c r="K1264" s="6"/>
      <c r="L1264" s="6"/>
      <c r="M1264" s="6"/>
      <c r="N1264" s="6"/>
      <c r="O1264" s="6"/>
      <c r="P1264" s="6"/>
      <c r="Q1264" s="6"/>
      <c r="R1264" s="6"/>
      <c r="S1264" s="6"/>
      <c r="T1264" s="6"/>
      <c r="U1264" s="6"/>
      <c r="X1264" s="459" t="s">
        <v>270</v>
      </c>
      <c r="Y1264" s="25"/>
      <c r="Z1264" s="25"/>
      <c r="AA1264" s="25"/>
      <c r="AB1264" s="25"/>
      <c r="AC1264" s="25"/>
      <c r="AD1264" s="25"/>
      <c r="AE1264" s="25"/>
    </row>
    <row r="1265" spans="1:31">
      <c r="X1265" s="458" t="str">
        <f>IF(全体項目一覧_60!AN124="","",全体項目一覧_60!AN124)</f>
        <v/>
      </c>
      <c r="Y1265" s="25"/>
      <c r="Z1265" s="25"/>
      <c r="AA1265" s="25"/>
      <c r="AB1265" s="25"/>
      <c r="AC1265" s="25"/>
      <c r="AD1265" s="25"/>
      <c r="AE1265" s="25"/>
    </row>
    <row r="1266" spans="1:31">
      <c r="X1266" s="25"/>
      <c r="Y1266" s="25"/>
      <c r="Z1266" s="25"/>
      <c r="AA1266" s="25"/>
      <c r="AB1266" s="25"/>
      <c r="AC1266" s="25"/>
      <c r="AD1266" s="25"/>
      <c r="AE1266" s="25"/>
    </row>
    <row r="1267" spans="1:31">
      <c r="X1267" s="25"/>
      <c r="Y1267" s="25"/>
      <c r="Z1267" s="25"/>
      <c r="AA1267" s="25"/>
      <c r="AB1267" s="25"/>
      <c r="AC1267" s="25"/>
      <c r="AD1267" s="25"/>
      <c r="AE1267" s="25"/>
    </row>
    <row r="1268" spans="1:31">
      <c r="A1268" s="675"/>
      <c r="B1268" s="676"/>
      <c r="C1268" s="676"/>
      <c r="D1268" s="676"/>
      <c r="E1268" s="676"/>
      <c r="F1268" s="676"/>
      <c r="G1268" s="676"/>
      <c r="H1268" s="676"/>
      <c r="I1268" s="676"/>
      <c r="J1268" s="676"/>
      <c r="K1268" s="677"/>
      <c r="L1268" s="12" t="s">
        <v>18</v>
      </c>
      <c r="M1268" s="669" t="s">
        <v>29</v>
      </c>
      <c r="N1268" s="669"/>
      <c r="O1268" s="669"/>
      <c r="P1268" s="669"/>
      <c r="Q1268" s="669"/>
      <c r="R1268" s="669"/>
      <c r="S1268" s="669"/>
      <c r="T1268" s="670" t="s">
        <v>269</v>
      </c>
      <c r="U1268" s="670"/>
      <c r="X1268" s="12"/>
      <c r="Y1268" s="150"/>
      <c r="Z1268" s="150"/>
      <c r="AA1268" s="150"/>
      <c r="AB1268" s="150"/>
      <c r="AC1268" s="150"/>
      <c r="AD1268" s="150"/>
      <c r="AE1268" s="150"/>
    </row>
    <row r="1269" spans="1:31">
      <c r="A1269" s="678"/>
      <c r="B1269" s="679"/>
      <c r="C1269" s="679"/>
      <c r="D1269" s="679"/>
      <c r="E1269" s="679"/>
      <c r="F1269" s="679"/>
      <c r="G1269" s="679"/>
      <c r="H1269" s="679"/>
      <c r="I1269" s="679"/>
      <c r="J1269" s="679"/>
      <c r="K1269" s="680"/>
      <c r="L1269" s="12" t="s">
        <v>18</v>
      </c>
      <c r="M1269" s="665" t="s">
        <v>30</v>
      </c>
      <c r="N1269" s="665"/>
      <c r="O1269" s="665"/>
      <c r="P1269" s="665"/>
      <c r="Q1269" s="665"/>
      <c r="R1269" s="665"/>
      <c r="S1269" s="665"/>
      <c r="T1269" s="666" t="str">
        <f>X1265</f>
        <v/>
      </c>
      <c r="U1269" s="667"/>
      <c r="X1269" s="12"/>
      <c r="Y1269" s="151"/>
      <c r="Z1269" s="151"/>
      <c r="AA1269" s="151"/>
      <c r="AB1269" s="151"/>
      <c r="AC1269" s="151"/>
      <c r="AD1269" s="151"/>
      <c r="AE1269" s="151"/>
    </row>
    <row r="1270" spans="1:31" ht="14.25">
      <c r="A1270" s="691" t="str">
        <f>$A$40</f>
        <v>フォーマット作成者　：　Komuro Consulting Group　小室匡史</v>
      </c>
      <c r="B1270" s="691"/>
      <c r="C1270" s="691"/>
      <c r="D1270" s="691"/>
      <c r="E1270" s="691"/>
      <c r="F1270" s="691"/>
      <c r="G1270" s="691"/>
      <c r="H1270" s="691"/>
      <c r="I1270" s="691"/>
      <c r="J1270" s="691"/>
      <c r="K1270" s="691"/>
      <c r="L1270" s="414" t="s">
        <v>18</v>
      </c>
      <c r="M1270" s="668" t="s">
        <v>90</v>
      </c>
      <c r="N1270" s="668"/>
      <c r="O1270" s="668"/>
      <c r="P1270" s="668"/>
      <c r="Q1270" s="668"/>
      <c r="R1270" s="668"/>
      <c r="S1270" s="668"/>
      <c r="T1270" s="667"/>
      <c r="U1270" s="667"/>
      <c r="X1270" s="12"/>
      <c r="Y1270" s="152"/>
      <c r="Z1270" s="152"/>
      <c r="AA1270" s="152"/>
      <c r="AB1270" s="152"/>
      <c r="AC1270" s="152"/>
      <c r="AD1270" s="152"/>
      <c r="AE1270" s="152"/>
    </row>
    <row r="1272" spans="1:31" ht="30" customHeight="1">
      <c r="A1272" s="671" t="str">
        <f>$A$1</f>
        <v>●●チームバレーボール体力指数　レーダーチャート</v>
      </c>
      <c r="B1272" s="671"/>
      <c r="C1272" s="671"/>
      <c r="D1272" s="671"/>
      <c r="E1272" s="671"/>
      <c r="F1272" s="671"/>
      <c r="G1272" s="671"/>
      <c r="H1272" s="671"/>
      <c r="I1272" s="671"/>
      <c r="J1272" s="671"/>
      <c r="K1272" s="671"/>
      <c r="L1272" s="671"/>
      <c r="M1272" s="671"/>
      <c r="N1272" s="671"/>
      <c r="O1272" s="671"/>
      <c r="P1272" s="671"/>
      <c r="Q1272" s="671"/>
      <c r="R1272" s="671"/>
      <c r="S1272" s="671"/>
      <c r="T1272" s="671"/>
      <c r="U1272" s="671"/>
      <c r="X1272" s="25"/>
      <c r="Y1272" s="25"/>
      <c r="Z1272" s="25"/>
      <c r="AA1272" s="25"/>
      <c r="AB1272" s="25"/>
      <c r="AC1272" s="25"/>
      <c r="AD1272" s="25"/>
      <c r="AE1272" s="25"/>
    </row>
    <row r="1273" spans="1:31" ht="22.5" customHeight="1">
      <c r="A1273" s="385" t="s">
        <v>10</v>
      </c>
      <c r="B1273" s="672" t="str">
        <f>IF(表示変換!B37="","",表示変換!B37)</f>
        <v/>
      </c>
      <c r="C1273" s="672"/>
      <c r="D1273" s="9"/>
      <c r="E1273" s="385" t="s">
        <v>11</v>
      </c>
      <c r="F1273" s="673" t="str">
        <f>IF(表示変換!I37="","",表示変換!I37)</f>
        <v/>
      </c>
      <c r="G1273" s="673"/>
      <c r="H1273" s="386" t="s">
        <v>12</v>
      </c>
      <c r="I1273" s="14"/>
      <c r="J1273" s="386" t="s">
        <v>13</v>
      </c>
      <c r="K1273" s="673" t="str">
        <f>IF(表示変換!J37="","",表示変換!J37)</f>
        <v/>
      </c>
      <c r="L1273" s="673"/>
      <c r="M1273" s="385" t="s">
        <v>211</v>
      </c>
      <c r="N1273" s="6"/>
      <c r="O1273" s="672" t="s">
        <v>15</v>
      </c>
      <c r="P1273" s="672"/>
      <c r="Q1273" s="672" t="str">
        <f>IF(表示変換!H37="","",表示変換!H37)</f>
        <v/>
      </c>
      <c r="R1273" s="672"/>
      <c r="S1273" s="674" t="str">
        <f>IF(入力!$C$4="","",入力!$C$4)</f>
        <v>2016.01.01</v>
      </c>
      <c r="T1273" s="674"/>
      <c r="U1273" s="9" t="s">
        <v>84</v>
      </c>
      <c r="X1273" s="25"/>
      <c r="Y1273" s="25"/>
      <c r="Z1273" s="25"/>
      <c r="AA1273" s="25"/>
      <c r="AB1273" s="25"/>
      <c r="AC1273" s="25"/>
      <c r="AD1273" s="25"/>
      <c r="AE1273" s="25"/>
    </row>
    <row r="1274" spans="1:31" ht="12" customHeight="1">
      <c r="A1274" s="6"/>
      <c r="B1274" s="6"/>
      <c r="C1274" s="6"/>
      <c r="D1274" s="6"/>
      <c r="E1274" s="6"/>
      <c r="F1274" s="6"/>
      <c r="G1274" s="6"/>
      <c r="H1274" s="6"/>
      <c r="I1274" s="6"/>
      <c r="J1274" s="6"/>
      <c r="K1274" s="6"/>
      <c r="L1274" s="6"/>
      <c r="M1274" s="6"/>
      <c r="N1274" s="6"/>
      <c r="O1274" s="6"/>
      <c r="P1274" s="6"/>
      <c r="Q1274" s="6"/>
      <c r="R1274" s="6"/>
      <c r="S1274" s="6"/>
      <c r="T1274" s="6"/>
      <c r="U1274" s="6"/>
      <c r="X1274" s="25"/>
      <c r="Y1274" s="25"/>
      <c r="Z1274" s="25"/>
      <c r="AA1274" s="25"/>
      <c r="AB1274" s="25"/>
      <c r="AC1274" s="25"/>
      <c r="AD1274" s="25"/>
      <c r="AE1274" s="25"/>
    </row>
    <row r="1275" spans="1:31" ht="22.5" customHeight="1">
      <c r="A1275" s="685" t="s">
        <v>5</v>
      </c>
      <c r="B1275" s="688" t="s">
        <v>6</v>
      </c>
      <c r="C1275" s="692" t="s">
        <v>0</v>
      </c>
      <c r="D1275" s="683" t="s">
        <v>31</v>
      </c>
      <c r="E1275" s="684"/>
      <c r="F1275" s="683" t="s">
        <v>43</v>
      </c>
      <c r="G1275" s="684"/>
      <c r="H1275" s="683" t="s">
        <v>297</v>
      </c>
      <c r="I1275" s="684"/>
      <c r="J1275" s="683" t="s">
        <v>27</v>
      </c>
      <c r="K1275" s="684"/>
      <c r="L1275" s="681" t="s">
        <v>199</v>
      </c>
      <c r="M1275" s="682"/>
      <c r="N1275" s="681" t="s">
        <v>45</v>
      </c>
      <c r="O1275" s="682"/>
      <c r="P1275" s="681" t="s">
        <v>28</v>
      </c>
      <c r="Q1275" s="682"/>
      <c r="R1275" s="683" t="s">
        <v>201</v>
      </c>
      <c r="S1275" s="684"/>
      <c r="T1275" s="156" t="s">
        <v>1</v>
      </c>
      <c r="U1275" s="157" t="s">
        <v>2</v>
      </c>
      <c r="X1275" s="25"/>
      <c r="Y1275" s="25"/>
      <c r="Z1275" s="25"/>
      <c r="AA1275" s="25"/>
      <c r="AB1275" s="25"/>
      <c r="AC1275" s="25"/>
      <c r="AD1275" s="25"/>
      <c r="AE1275" s="25"/>
    </row>
    <row r="1276" spans="1:31">
      <c r="A1276" s="686"/>
      <c r="B1276" s="689"/>
      <c r="C1276" s="693"/>
      <c r="D1276" s="1" t="s">
        <v>3</v>
      </c>
      <c r="E1276" s="3" t="s">
        <v>4</v>
      </c>
      <c r="F1276" s="1" t="s">
        <v>3</v>
      </c>
      <c r="G1276" s="3" t="s">
        <v>4</v>
      </c>
      <c r="H1276" s="1" t="s">
        <v>3</v>
      </c>
      <c r="I1276" s="3" t="s">
        <v>4</v>
      </c>
      <c r="J1276" s="1" t="s">
        <v>3</v>
      </c>
      <c r="K1276" s="3" t="s">
        <v>4</v>
      </c>
      <c r="L1276" s="1" t="s">
        <v>3</v>
      </c>
      <c r="M1276" s="3" t="s">
        <v>4</v>
      </c>
      <c r="N1276" s="1" t="s">
        <v>3</v>
      </c>
      <c r="O1276" s="3" t="s">
        <v>4</v>
      </c>
      <c r="P1276" s="1" t="s">
        <v>3</v>
      </c>
      <c r="Q1276" s="3" t="s">
        <v>4</v>
      </c>
      <c r="R1276" s="1" t="s">
        <v>3</v>
      </c>
      <c r="S1276" s="3" t="s">
        <v>4</v>
      </c>
      <c r="T1276" s="7"/>
      <c r="U1276" s="8"/>
      <c r="X1276" s="25"/>
      <c r="Y1276" s="25"/>
      <c r="Z1276" s="25"/>
      <c r="AA1276" s="25"/>
      <c r="AB1276" s="25"/>
      <c r="AC1276" s="25"/>
      <c r="AD1276" s="25"/>
      <c r="AE1276" s="25"/>
    </row>
    <row r="1277" spans="1:31">
      <c r="A1277" s="687"/>
      <c r="B1277" s="690"/>
      <c r="C1277" s="694"/>
      <c r="D1277" s="2" t="str">
        <f>IF(表示変換!$N$5="","",表示変換!$N$5)</f>
        <v>sec</v>
      </c>
      <c r="E1277" s="4" t="s">
        <v>202</v>
      </c>
      <c r="F1277" s="2" t="str">
        <f>IF(表示変換!$O$5="","",表示変換!$O$5)</f>
        <v>sec</v>
      </c>
      <c r="G1277" s="4" t="s">
        <v>202</v>
      </c>
      <c r="H1277" s="2" t="str">
        <f>IF(表示変換!$P$5="","",表示変換!$P$5)</f>
        <v>m</v>
      </c>
      <c r="I1277" s="4" t="s">
        <v>7</v>
      </c>
      <c r="J1277" s="2" t="str">
        <f>IF(表示変換!$Q$5="","",表示変換!$Q$5)</f>
        <v>cm</v>
      </c>
      <c r="K1277" s="4" t="s">
        <v>202</v>
      </c>
      <c r="L1277" s="2" t="str">
        <f>IF(表示変換!$R$5="","",表示変換!$R$5)</f>
        <v>cm</v>
      </c>
      <c r="M1277" s="4" t="s">
        <v>202</v>
      </c>
      <c r="N1277" s="2" t="str">
        <f>IF(表示変換!$S$5="","",表示変換!$S$5)</f>
        <v>m</v>
      </c>
      <c r="O1277" s="4" t="s">
        <v>212</v>
      </c>
      <c r="P1277" s="2" t="str">
        <f>IF(表示変換!$T$5="","",表示変換!$T$5)</f>
        <v>回</v>
      </c>
      <c r="Q1277" s="4" t="s">
        <v>202</v>
      </c>
      <c r="R1277" s="2" t="str">
        <f>IF(表示変換!$U$5="","",表示変換!$U$5)</f>
        <v>m</v>
      </c>
      <c r="S1277" s="4" t="s">
        <v>202</v>
      </c>
      <c r="T1277" s="2" t="s">
        <v>203</v>
      </c>
      <c r="U1277" s="5" t="s">
        <v>204</v>
      </c>
      <c r="X1277" s="26" t="s">
        <v>205</v>
      </c>
      <c r="Y1277" s="26" t="s">
        <v>206</v>
      </c>
      <c r="Z1277" s="26" t="s">
        <v>276</v>
      </c>
      <c r="AA1277" s="26" t="s">
        <v>24</v>
      </c>
      <c r="AB1277" s="26" t="s">
        <v>59</v>
      </c>
      <c r="AC1277" s="26" t="s">
        <v>208</v>
      </c>
      <c r="AD1277" s="26" t="s">
        <v>209</v>
      </c>
      <c r="AE1277" s="11" t="s">
        <v>213</v>
      </c>
    </row>
    <row r="1278" spans="1:31">
      <c r="A1278" s="17" t="str">
        <f>IF(入力!$C$4="","",入力!$C$4)</f>
        <v>2016.01.01</v>
      </c>
      <c r="B1278" s="20">
        <f>IF(表示変換!A37="","",表示変換!A37)</f>
        <v>32</v>
      </c>
      <c r="C1278" s="18" t="str">
        <f>IF(表示変換!B37="","",表示変換!B37)</f>
        <v/>
      </c>
      <c r="D1278" s="21" t="str">
        <f>IF(特定項目一覧_60!G37="","",特定項目一覧_60!G37)</f>
        <v/>
      </c>
      <c r="E1278" s="27" t="str">
        <f>IF(特定項目一覧_60!H37="","",特定項目一覧_60!H37)</f>
        <v/>
      </c>
      <c r="F1278" s="21" t="str">
        <f>IF(特定項目一覧_60!I37="","",特定項目一覧_60!I37)</f>
        <v/>
      </c>
      <c r="G1278" s="22" t="str">
        <f>IF(特定項目一覧_60!J37="","",特定項目一覧_60!J37)</f>
        <v/>
      </c>
      <c r="H1278" s="29" t="str">
        <f>IF(特定項目一覧_60!K37="","",特定項目一覧_60!K37)</f>
        <v/>
      </c>
      <c r="I1278" s="27" t="str">
        <f>IF(特定項目一覧_60!L37="","",特定項目一覧_60!L37)</f>
        <v/>
      </c>
      <c r="J1278" s="20" t="str">
        <f>IF(特定項目一覧_60!M37="","",特定項目一覧_60!M37)</f>
        <v/>
      </c>
      <c r="K1278" s="22" t="str">
        <f>IF(特定項目一覧_60!N37="","",特定項目一覧_60!N37)</f>
        <v/>
      </c>
      <c r="L1278" s="28" t="str">
        <f>IF(特定項目一覧_60!O37="","",特定項目一覧_60!O37)</f>
        <v/>
      </c>
      <c r="M1278" s="27" t="str">
        <f>IF(特定項目一覧_60!P37="","",特定項目一覧_60!P37)</f>
        <v/>
      </c>
      <c r="N1278" s="21" t="str">
        <f>IF(特定項目一覧_60!Q37="","",特定項目一覧_60!Q37)</f>
        <v/>
      </c>
      <c r="O1278" s="22" t="str">
        <f>IF(特定項目一覧_60!R37="","",特定項目一覧_60!R37)</f>
        <v/>
      </c>
      <c r="P1278" s="28" t="str">
        <f>IF(特定項目一覧_60!S37="","",特定項目一覧_60!S37)</f>
        <v/>
      </c>
      <c r="Q1278" s="27" t="str">
        <f>IF(特定項目一覧_60!T37="","",特定項目一覧_60!T37)</f>
        <v/>
      </c>
      <c r="R1278" s="20" t="str">
        <f>IF(特定項目一覧_60!U37="","",特定項目一覧_60!U37)</f>
        <v/>
      </c>
      <c r="S1278" s="22" t="str">
        <f>IF(特定項目一覧_60!V37="","",特定項目一覧_60!V37)</f>
        <v/>
      </c>
      <c r="T1278" s="28" t="str">
        <f>IF(特定項目一覧_60!W37="","",特定項目一覧_60!W37)</f>
        <v/>
      </c>
      <c r="U1278" s="22" t="str">
        <f>IF(特定項目一覧_60!X37="","",特定項目一覧_60!X37)</f>
        <v/>
      </c>
      <c r="W1278" s="19" t="str">
        <f>IF(入力!$C$4="","",入力!$C$4)</f>
        <v>2016.01.01</v>
      </c>
      <c r="X1278" s="30" t="str">
        <f>E1278</f>
        <v/>
      </c>
      <c r="Y1278" s="30" t="str">
        <f>G1278</f>
        <v/>
      </c>
      <c r="Z1278" s="30" t="str">
        <f>I1278</f>
        <v/>
      </c>
      <c r="AA1278" s="30" t="str">
        <f>K1278</f>
        <v/>
      </c>
      <c r="AB1278" s="30" t="str">
        <f>M1278</f>
        <v/>
      </c>
      <c r="AC1278" s="30" t="str">
        <f>O1278</f>
        <v/>
      </c>
      <c r="AD1278" s="30" t="str">
        <f>Q1278</f>
        <v/>
      </c>
      <c r="AE1278" s="30" t="str">
        <f>S1278</f>
        <v/>
      </c>
    </row>
    <row r="1279" spans="1:31">
      <c r="A1279" s="66"/>
      <c r="B1279" s="67"/>
      <c r="C1279" s="68"/>
      <c r="D1279" s="69"/>
      <c r="E1279" s="70"/>
      <c r="F1279" s="71"/>
      <c r="G1279" s="72"/>
      <c r="H1279" s="73"/>
      <c r="I1279" s="70"/>
      <c r="J1279" s="71"/>
      <c r="K1279" s="72"/>
      <c r="L1279" s="69"/>
      <c r="M1279" s="70"/>
      <c r="N1279" s="71"/>
      <c r="O1279" s="72"/>
      <c r="P1279" s="69"/>
      <c r="Q1279" s="70"/>
      <c r="R1279" s="67"/>
      <c r="S1279" s="72"/>
      <c r="T1279" s="73"/>
      <c r="U1279" s="72"/>
      <c r="W1279" s="19"/>
      <c r="X1279" s="23"/>
      <c r="Y1279" s="23"/>
      <c r="Z1279" s="23"/>
      <c r="AA1279" s="23"/>
      <c r="AB1279" s="23"/>
      <c r="AC1279" s="23"/>
      <c r="AD1279" s="23"/>
      <c r="AE1279" s="23"/>
    </row>
    <row r="1280" spans="1:31">
      <c r="A1280" s="74"/>
      <c r="B1280" s="67"/>
      <c r="C1280" s="72"/>
      <c r="D1280" s="71"/>
      <c r="E1280" s="72"/>
      <c r="F1280" s="71"/>
      <c r="G1280" s="72"/>
      <c r="H1280" s="67"/>
      <c r="I1280" s="72"/>
      <c r="J1280" s="71"/>
      <c r="K1280" s="72"/>
      <c r="L1280" s="71"/>
      <c r="M1280" s="72"/>
      <c r="N1280" s="71"/>
      <c r="O1280" s="72"/>
      <c r="P1280" s="71"/>
      <c r="Q1280" s="72"/>
      <c r="R1280" s="67"/>
      <c r="S1280" s="72"/>
      <c r="T1280" s="67"/>
      <c r="U1280" s="72"/>
      <c r="W1280" s="19"/>
      <c r="X1280" s="23"/>
      <c r="Y1280" s="23"/>
      <c r="Z1280" s="23"/>
      <c r="AA1280" s="23"/>
      <c r="AB1280" s="23"/>
      <c r="AC1280" s="23"/>
      <c r="AD1280" s="23"/>
      <c r="AE1280" s="23"/>
    </row>
    <row r="1281" spans="1:31">
      <c r="A1281" s="74"/>
      <c r="B1281" s="75"/>
      <c r="C1281" s="76"/>
      <c r="D1281" s="71"/>
      <c r="E1281" s="70"/>
      <c r="F1281" s="71"/>
      <c r="G1281" s="72"/>
      <c r="H1281" s="73"/>
      <c r="I1281" s="70"/>
      <c r="J1281" s="71"/>
      <c r="K1281" s="72"/>
      <c r="L1281" s="69"/>
      <c r="M1281" s="70"/>
      <c r="N1281" s="71"/>
      <c r="O1281" s="72"/>
      <c r="P1281" s="69"/>
      <c r="Q1281" s="70"/>
      <c r="R1281" s="67"/>
      <c r="S1281" s="72"/>
      <c r="T1281" s="73"/>
      <c r="U1281" s="72"/>
      <c r="X1281" s="25"/>
      <c r="Y1281" s="25"/>
      <c r="Z1281" s="25"/>
      <c r="AA1281" s="25"/>
      <c r="AB1281" s="25"/>
      <c r="AC1281" s="25"/>
      <c r="AD1281" s="25"/>
      <c r="AE1281" s="25"/>
    </row>
    <row r="1282" spans="1:31">
      <c r="A1282" s="66"/>
      <c r="B1282" s="67"/>
      <c r="C1282" s="68"/>
      <c r="D1282" s="69"/>
      <c r="E1282" s="70"/>
      <c r="F1282" s="71"/>
      <c r="G1282" s="72"/>
      <c r="H1282" s="73"/>
      <c r="I1282" s="70"/>
      <c r="J1282" s="71"/>
      <c r="K1282" s="72"/>
      <c r="L1282" s="69"/>
      <c r="M1282" s="70"/>
      <c r="N1282" s="71"/>
      <c r="O1282" s="72"/>
      <c r="P1282" s="69"/>
      <c r="Q1282" s="70"/>
      <c r="R1282" s="67"/>
      <c r="S1282" s="72"/>
      <c r="T1282" s="73"/>
      <c r="U1282" s="72"/>
      <c r="X1282" s="25"/>
      <c r="Y1282" s="25"/>
      <c r="Z1282" s="25"/>
      <c r="AA1282" s="25"/>
      <c r="AB1282" s="25"/>
      <c r="AC1282" s="25"/>
      <c r="AD1282" s="25"/>
      <c r="AE1282" s="25"/>
    </row>
    <row r="1283" spans="1:31">
      <c r="A1283" s="74"/>
      <c r="B1283" s="67"/>
      <c r="C1283" s="72"/>
      <c r="D1283" s="71"/>
      <c r="E1283" s="72"/>
      <c r="F1283" s="71"/>
      <c r="G1283" s="72"/>
      <c r="H1283" s="67"/>
      <c r="I1283" s="72"/>
      <c r="J1283" s="71"/>
      <c r="K1283" s="72"/>
      <c r="L1283" s="71"/>
      <c r="M1283" s="72"/>
      <c r="N1283" s="71"/>
      <c r="O1283" s="72"/>
      <c r="P1283" s="71"/>
      <c r="Q1283" s="72"/>
      <c r="R1283" s="67"/>
      <c r="S1283" s="72"/>
      <c r="T1283" s="67"/>
      <c r="U1283" s="72"/>
      <c r="X1283" s="25"/>
      <c r="Y1283" s="25"/>
      <c r="Z1283" s="25"/>
      <c r="AA1283" s="25"/>
      <c r="AB1283" s="25"/>
      <c r="AC1283" s="25"/>
      <c r="AD1283" s="25"/>
      <c r="AE1283" s="25"/>
    </row>
    <row r="1284" spans="1:31">
      <c r="A1284" s="66"/>
      <c r="B1284" s="67"/>
      <c r="C1284" s="68"/>
      <c r="D1284" s="69"/>
      <c r="E1284" s="70"/>
      <c r="F1284" s="71"/>
      <c r="G1284" s="72"/>
      <c r="H1284" s="73"/>
      <c r="I1284" s="70"/>
      <c r="J1284" s="71"/>
      <c r="K1284" s="72"/>
      <c r="L1284" s="69"/>
      <c r="M1284" s="70"/>
      <c r="N1284" s="71"/>
      <c r="O1284" s="72"/>
      <c r="P1284" s="69"/>
      <c r="Q1284" s="70"/>
      <c r="R1284" s="67"/>
      <c r="S1284" s="72"/>
      <c r="T1284" s="73"/>
      <c r="U1284" s="72"/>
      <c r="X1284" s="25"/>
      <c r="Y1284" s="25"/>
      <c r="Z1284" s="25"/>
      <c r="AA1284" s="25"/>
      <c r="AB1284" s="25"/>
      <c r="AC1284" s="25"/>
      <c r="AD1284" s="25"/>
      <c r="AE1284" s="25"/>
    </row>
    <row r="1285" spans="1:31">
      <c r="A1285" s="66"/>
      <c r="B1285" s="67"/>
      <c r="C1285" s="68"/>
      <c r="D1285" s="69"/>
      <c r="E1285" s="70"/>
      <c r="F1285" s="71"/>
      <c r="G1285" s="72"/>
      <c r="H1285" s="73"/>
      <c r="I1285" s="70"/>
      <c r="J1285" s="71"/>
      <c r="K1285" s="72"/>
      <c r="L1285" s="69"/>
      <c r="M1285" s="70"/>
      <c r="N1285" s="71"/>
      <c r="O1285" s="72"/>
      <c r="P1285" s="69"/>
      <c r="Q1285" s="70"/>
      <c r="R1285" s="67"/>
      <c r="S1285" s="72"/>
      <c r="T1285" s="73"/>
      <c r="U1285" s="72"/>
      <c r="X1285" s="25"/>
      <c r="Y1285" s="25"/>
      <c r="Z1285" s="25"/>
      <c r="AA1285" s="25"/>
      <c r="AB1285" s="25"/>
      <c r="AC1285" s="25"/>
      <c r="AD1285" s="25"/>
      <c r="AE1285" s="25"/>
    </row>
    <row r="1286" spans="1:31">
      <c r="A1286" s="66"/>
      <c r="B1286" s="67"/>
      <c r="C1286" s="68"/>
      <c r="D1286" s="69"/>
      <c r="E1286" s="70"/>
      <c r="F1286" s="71"/>
      <c r="G1286" s="72"/>
      <c r="H1286" s="73"/>
      <c r="I1286" s="70"/>
      <c r="J1286" s="71"/>
      <c r="K1286" s="72"/>
      <c r="L1286" s="69"/>
      <c r="M1286" s="70"/>
      <c r="N1286" s="71"/>
      <c r="O1286" s="72"/>
      <c r="P1286" s="69"/>
      <c r="Q1286" s="70"/>
      <c r="R1286" s="67"/>
      <c r="S1286" s="72"/>
      <c r="T1286" s="73"/>
      <c r="U1286" s="72"/>
      <c r="X1286" s="25"/>
      <c r="Y1286" s="25"/>
      <c r="Z1286" s="25"/>
      <c r="AA1286" s="25"/>
      <c r="AB1286" s="25"/>
      <c r="AC1286" s="25"/>
      <c r="AD1286" s="25"/>
      <c r="AE1286" s="25"/>
    </row>
    <row r="1287" spans="1:31">
      <c r="A1287" s="66"/>
      <c r="B1287" s="67"/>
      <c r="C1287" s="68"/>
      <c r="D1287" s="69"/>
      <c r="E1287" s="70"/>
      <c r="F1287" s="71"/>
      <c r="G1287" s="72"/>
      <c r="H1287" s="73"/>
      <c r="I1287" s="70"/>
      <c r="J1287" s="71"/>
      <c r="K1287" s="72"/>
      <c r="L1287" s="69"/>
      <c r="M1287" s="70"/>
      <c r="N1287" s="71"/>
      <c r="O1287" s="72"/>
      <c r="P1287" s="69"/>
      <c r="Q1287" s="70"/>
      <c r="R1287" s="67"/>
      <c r="S1287" s="72"/>
      <c r="T1287" s="73"/>
      <c r="U1287" s="72"/>
      <c r="X1287" s="25"/>
      <c r="Y1287" s="25"/>
      <c r="Z1287" s="25"/>
      <c r="AA1287" s="25"/>
      <c r="AB1287" s="25"/>
      <c r="AC1287" s="25"/>
      <c r="AD1287" s="25"/>
      <c r="AE1287" s="25"/>
    </row>
    <row r="1288" spans="1:31">
      <c r="A1288" s="6"/>
      <c r="B1288" s="6"/>
      <c r="C1288" s="6"/>
      <c r="D1288" s="6"/>
      <c r="E1288" s="6"/>
      <c r="F1288" s="6"/>
      <c r="G1288" s="6"/>
      <c r="H1288" s="6"/>
      <c r="I1288" s="6"/>
      <c r="J1288" s="6"/>
      <c r="K1288" s="6"/>
      <c r="L1288" s="6"/>
      <c r="M1288" s="6"/>
      <c r="N1288" s="6"/>
      <c r="O1288" s="6"/>
      <c r="P1288" s="6"/>
      <c r="Q1288" s="6"/>
      <c r="R1288" s="6"/>
      <c r="S1288" s="6"/>
      <c r="T1288" s="6"/>
      <c r="U1288" s="6"/>
      <c r="X1288" s="25"/>
      <c r="Y1288" s="25"/>
      <c r="Z1288" s="25"/>
      <c r="AA1288" s="25"/>
      <c r="AB1288" s="25"/>
      <c r="AC1288" s="25"/>
      <c r="AD1288" s="25"/>
      <c r="AE1288" s="25"/>
    </row>
    <row r="1289" spans="1:31">
      <c r="A1289" s="6"/>
      <c r="B1289" s="6"/>
      <c r="C1289" s="6"/>
      <c r="D1289" s="6"/>
      <c r="E1289" s="6"/>
      <c r="F1289" s="6"/>
      <c r="G1289" s="6"/>
      <c r="H1289" s="6"/>
      <c r="I1289" s="6"/>
      <c r="J1289" s="6"/>
      <c r="K1289" s="6"/>
      <c r="L1289" s="6"/>
      <c r="M1289" s="6"/>
      <c r="N1289" s="6"/>
      <c r="O1289" s="6"/>
      <c r="P1289" s="6"/>
      <c r="Q1289" s="6"/>
      <c r="R1289" s="6"/>
      <c r="S1289" s="6"/>
      <c r="T1289" s="6"/>
      <c r="U1289" s="6"/>
      <c r="X1289" s="25"/>
      <c r="Y1289" s="25"/>
      <c r="Z1289" s="25"/>
      <c r="AA1289" s="25"/>
      <c r="AB1289" s="25"/>
      <c r="AC1289" s="25"/>
      <c r="AD1289" s="25"/>
      <c r="AE1289" s="25"/>
    </row>
    <row r="1290" spans="1:31">
      <c r="A1290" s="6"/>
      <c r="B1290" s="6"/>
      <c r="C1290" s="6"/>
      <c r="D1290" s="6"/>
      <c r="E1290" s="6"/>
      <c r="F1290" s="6"/>
      <c r="G1290" s="6"/>
      <c r="H1290" s="6"/>
      <c r="I1290" s="6"/>
      <c r="J1290" s="6"/>
      <c r="K1290" s="6"/>
      <c r="L1290" s="6"/>
      <c r="M1290" s="6"/>
      <c r="N1290" s="6"/>
      <c r="O1290" s="6"/>
      <c r="P1290" s="6"/>
      <c r="Q1290" s="6"/>
      <c r="R1290" s="6"/>
      <c r="S1290" s="6"/>
      <c r="T1290" s="6"/>
      <c r="U1290" s="6"/>
      <c r="X1290" s="25"/>
      <c r="Y1290" s="25"/>
      <c r="Z1290" s="25"/>
      <c r="AA1290" s="25"/>
      <c r="AB1290" s="25"/>
      <c r="AC1290" s="25"/>
      <c r="AD1290" s="25"/>
      <c r="AE1290" s="25"/>
    </row>
    <row r="1291" spans="1:31">
      <c r="A1291" s="6"/>
      <c r="B1291" s="6"/>
      <c r="C1291" s="6"/>
      <c r="D1291" s="6"/>
      <c r="E1291" s="6"/>
      <c r="F1291" s="6"/>
      <c r="G1291" s="6"/>
      <c r="H1291" s="6"/>
      <c r="I1291" s="6"/>
      <c r="J1291" s="6"/>
      <c r="K1291" s="6"/>
      <c r="L1291" s="6"/>
      <c r="M1291" s="6"/>
      <c r="N1291" s="6"/>
      <c r="O1291" s="6"/>
      <c r="P1291" s="6"/>
      <c r="Q1291" s="6"/>
      <c r="R1291" s="6"/>
      <c r="S1291" s="6"/>
      <c r="T1291" s="6"/>
      <c r="U1291" s="6"/>
      <c r="X1291" s="12" t="s">
        <v>21</v>
      </c>
      <c r="Y1291" s="12" t="s">
        <v>214</v>
      </c>
      <c r="Z1291" s="12" t="s">
        <v>22</v>
      </c>
      <c r="AA1291" s="25"/>
      <c r="AB1291" s="25"/>
      <c r="AC1291" s="25"/>
      <c r="AD1291" s="25"/>
      <c r="AE1291" s="25"/>
    </row>
    <row r="1292" spans="1:31">
      <c r="A1292" s="6"/>
      <c r="B1292" s="6"/>
      <c r="C1292" s="6"/>
      <c r="D1292" s="6"/>
      <c r="E1292" s="6"/>
      <c r="F1292" s="6"/>
      <c r="G1292" s="6"/>
      <c r="H1292" s="6"/>
      <c r="I1292" s="6"/>
      <c r="J1292" s="6"/>
      <c r="K1292" s="6"/>
      <c r="L1292" s="6"/>
      <c r="M1292" s="6"/>
      <c r="N1292" s="6"/>
      <c r="O1292" s="6"/>
      <c r="P1292" s="6"/>
      <c r="Q1292" s="6"/>
      <c r="R1292" s="6"/>
      <c r="S1292" s="6"/>
      <c r="T1292" s="6"/>
      <c r="U1292" s="6"/>
      <c r="W1292" s="19" t="str">
        <f>IF(入力!$C$4="","",入力!$C$4)</f>
        <v>2016.01.01</v>
      </c>
      <c r="X1292" s="24" t="str">
        <f>IF(特定項目一覧_60!AL37="","",特定項目一覧_60!AL37)</f>
        <v/>
      </c>
      <c r="Y1292" s="31" t="str">
        <f>IF(特定項目一覧_60!AK37="","",特定項目一覧_60!AK37)</f>
        <v/>
      </c>
      <c r="Z1292" s="32" t="str">
        <f>IF(特定項目一覧_60!AM37="","",特定項目一覧_60!AM37)</f>
        <v/>
      </c>
      <c r="AA1292" s="25"/>
      <c r="AB1292" s="25"/>
      <c r="AC1292" s="25"/>
      <c r="AD1292" s="25"/>
      <c r="AE1292" s="25"/>
    </row>
    <row r="1293" spans="1:31">
      <c r="A1293" s="6"/>
      <c r="B1293" s="6"/>
      <c r="C1293" s="6"/>
      <c r="D1293" s="6"/>
      <c r="E1293" s="6"/>
      <c r="F1293" s="6"/>
      <c r="G1293" s="6"/>
      <c r="H1293" s="6"/>
      <c r="I1293" s="6"/>
      <c r="J1293" s="6"/>
      <c r="K1293" s="6"/>
      <c r="L1293" s="6"/>
      <c r="M1293" s="6"/>
      <c r="N1293" s="6"/>
      <c r="O1293" s="6"/>
      <c r="P1293" s="6"/>
      <c r="Q1293" s="6"/>
      <c r="R1293" s="6"/>
      <c r="S1293" s="6"/>
      <c r="T1293" s="6"/>
      <c r="U1293" s="6"/>
      <c r="W1293" s="19"/>
      <c r="X1293" s="24"/>
      <c r="Y1293" s="24"/>
      <c r="Z1293" s="24"/>
      <c r="AA1293" s="25"/>
      <c r="AB1293" s="25"/>
      <c r="AC1293" s="25"/>
      <c r="AD1293" s="25"/>
      <c r="AE1293" s="25"/>
    </row>
    <row r="1294" spans="1:31">
      <c r="A1294" s="6"/>
      <c r="B1294" s="6"/>
      <c r="C1294" s="6"/>
      <c r="D1294" s="6"/>
      <c r="E1294" s="6"/>
      <c r="F1294" s="6"/>
      <c r="G1294" s="6"/>
      <c r="H1294" s="6"/>
      <c r="I1294" s="6"/>
      <c r="J1294" s="6"/>
      <c r="K1294" s="6"/>
      <c r="L1294" s="6"/>
      <c r="M1294" s="6"/>
      <c r="N1294" s="6"/>
      <c r="O1294" s="6"/>
      <c r="P1294" s="6"/>
      <c r="Q1294" s="6"/>
      <c r="R1294" s="6"/>
      <c r="S1294" s="6"/>
      <c r="T1294" s="6"/>
      <c r="U1294" s="6"/>
      <c r="W1294" s="19"/>
      <c r="X1294" s="34"/>
      <c r="Y1294" s="34"/>
      <c r="Z1294" s="35"/>
      <c r="AA1294" s="25"/>
      <c r="AB1294" s="25"/>
      <c r="AC1294" s="25"/>
      <c r="AD1294" s="25"/>
      <c r="AE1294" s="25"/>
    </row>
    <row r="1295" spans="1:31">
      <c r="A1295" s="6"/>
      <c r="B1295" s="6"/>
      <c r="C1295" s="6"/>
      <c r="D1295" s="6"/>
      <c r="E1295" s="6"/>
      <c r="F1295" s="6"/>
      <c r="G1295" s="6"/>
      <c r="H1295" s="6"/>
      <c r="I1295" s="6"/>
      <c r="J1295" s="6"/>
      <c r="K1295" s="6"/>
      <c r="L1295" s="6"/>
      <c r="M1295" s="6"/>
      <c r="N1295" s="6"/>
      <c r="O1295" s="6"/>
      <c r="P1295" s="6"/>
      <c r="Q1295" s="6"/>
      <c r="R1295" s="6"/>
      <c r="S1295" s="6"/>
      <c r="T1295" s="6"/>
      <c r="U1295" s="6"/>
      <c r="X1295" s="25"/>
      <c r="Y1295" s="25"/>
      <c r="Z1295" s="25"/>
      <c r="AA1295" s="25"/>
      <c r="AB1295" s="25"/>
      <c r="AC1295" s="25"/>
      <c r="AD1295" s="25"/>
      <c r="AE1295" s="25"/>
    </row>
    <row r="1296" spans="1:31">
      <c r="A1296" s="6"/>
      <c r="B1296" s="6"/>
      <c r="C1296" s="6"/>
      <c r="D1296" s="6"/>
      <c r="E1296" s="6"/>
      <c r="F1296" s="6"/>
      <c r="G1296" s="6"/>
      <c r="H1296" s="6"/>
      <c r="I1296" s="6"/>
      <c r="J1296" s="6"/>
      <c r="K1296" s="6"/>
      <c r="L1296" s="6"/>
      <c r="M1296" s="6"/>
      <c r="N1296" s="6"/>
      <c r="O1296" s="6"/>
      <c r="P1296" s="6"/>
      <c r="Q1296" s="6"/>
      <c r="R1296" s="6"/>
      <c r="S1296" s="6"/>
      <c r="T1296" s="6"/>
      <c r="U1296" s="6"/>
      <c r="X1296" s="25"/>
      <c r="Y1296" s="25"/>
      <c r="Z1296" s="25"/>
      <c r="AA1296" s="25"/>
      <c r="AB1296" s="25"/>
      <c r="AC1296" s="25"/>
      <c r="AD1296" s="25"/>
      <c r="AE1296" s="25"/>
    </row>
    <row r="1297" spans="1:31">
      <c r="A1297" s="6"/>
      <c r="B1297" s="6"/>
      <c r="C1297" s="6"/>
      <c r="D1297" s="6"/>
      <c r="E1297" s="6"/>
      <c r="F1297" s="6"/>
      <c r="G1297" s="6"/>
      <c r="H1297" s="6"/>
      <c r="I1297" s="6"/>
      <c r="J1297" s="6"/>
      <c r="K1297" s="6"/>
      <c r="L1297" s="6"/>
      <c r="M1297" s="6"/>
      <c r="N1297" s="6"/>
      <c r="O1297" s="6"/>
      <c r="P1297" s="6"/>
      <c r="Q1297" s="6"/>
      <c r="R1297" s="6"/>
      <c r="S1297" s="6"/>
      <c r="T1297" s="6"/>
      <c r="U1297" s="6"/>
      <c r="X1297" s="25"/>
      <c r="Y1297" s="25"/>
      <c r="Z1297" s="25"/>
      <c r="AA1297" s="25"/>
      <c r="AB1297" s="25"/>
      <c r="AC1297" s="25"/>
      <c r="AD1297" s="25"/>
      <c r="AE1297" s="25"/>
    </row>
    <row r="1298" spans="1:31">
      <c r="A1298" s="6"/>
      <c r="B1298" s="6"/>
      <c r="C1298" s="6"/>
      <c r="D1298" s="6"/>
      <c r="E1298" s="6"/>
      <c r="F1298" s="6"/>
      <c r="G1298" s="6"/>
      <c r="H1298" s="6"/>
      <c r="I1298" s="6"/>
      <c r="J1298" s="6"/>
      <c r="K1298" s="6"/>
      <c r="L1298" s="6"/>
      <c r="M1298" s="6"/>
      <c r="N1298" s="6"/>
      <c r="O1298" s="6"/>
      <c r="P1298" s="6"/>
      <c r="Q1298" s="6"/>
      <c r="R1298" s="6"/>
      <c r="S1298" s="6"/>
      <c r="T1298" s="6"/>
      <c r="U1298" s="6"/>
      <c r="X1298" s="25"/>
      <c r="Y1298" s="25"/>
      <c r="Z1298" s="25"/>
      <c r="AA1298" s="25"/>
      <c r="AB1298" s="25"/>
      <c r="AC1298" s="25"/>
      <c r="AD1298" s="25"/>
      <c r="AE1298" s="25"/>
    </row>
    <row r="1299" spans="1:31">
      <c r="A1299" s="6"/>
      <c r="B1299" s="6"/>
      <c r="C1299" s="6"/>
      <c r="D1299" s="6"/>
      <c r="E1299" s="6"/>
      <c r="F1299" s="6"/>
      <c r="G1299" s="6"/>
      <c r="H1299" s="6"/>
      <c r="I1299" s="6"/>
      <c r="J1299" s="6"/>
      <c r="K1299" s="6"/>
      <c r="L1299" s="6"/>
      <c r="M1299" s="6"/>
      <c r="N1299" s="6"/>
      <c r="O1299" s="6"/>
      <c r="P1299" s="6"/>
      <c r="Q1299" s="6"/>
      <c r="R1299" s="6"/>
      <c r="S1299" s="6"/>
      <c r="T1299" s="6"/>
      <c r="U1299" s="6"/>
      <c r="X1299" s="25"/>
      <c r="Y1299" s="25"/>
      <c r="Z1299" s="25"/>
      <c r="AA1299" s="25"/>
      <c r="AB1299" s="25"/>
      <c r="AC1299" s="25"/>
      <c r="AD1299" s="25"/>
      <c r="AE1299" s="25"/>
    </row>
    <row r="1300" spans="1:31">
      <c r="A1300" s="6"/>
      <c r="B1300" s="6"/>
      <c r="C1300" s="6"/>
      <c r="D1300" s="6"/>
      <c r="E1300" s="6"/>
      <c r="F1300" s="6"/>
      <c r="G1300" s="6"/>
      <c r="H1300" s="6"/>
      <c r="I1300" s="6"/>
      <c r="J1300" s="6"/>
      <c r="K1300" s="6"/>
      <c r="L1300" s="6"/>
      <c r="M1300" s="6"/>
      <c r="N1300" s="6"/>
      <c r="O1300" s="6"/>
      <c r="P1300" s="6"/>
      <c r="Q1300" s="6"/>
      <c r="R1300" s="6"/>
      <c r="S1300" s="6"/>
      <c r="T1300" s="6"/>
      <c r="U1300" s="6"/>
      <c r="X1300" s="25"/>
      <c r="Y1300" s="25"/>
      <c r="Z1300" s="25"/>
      <c r="AA1300" s="25"/>
      <c r="AB1300" s="25"/>
      <c r="AC1300" s="25"/>
      <c r="AD1300" s="25"/>
      <c r="AE1300" s="25"/>
    </row>
    <row r="1301" spans="1:31">
      <c r="A1301" s="6"/>
      <c r="B1301" s="6"/>
      <c r="C1301" s="6"/>
      <c r="D1301" s="6"/>
      <c r="E1301" s="6"/>
      <c r="F1301" s="6"/>
      <c r="G1301" s="6"/>
      <c r="H1301" s="6"/>
      <c r="I1301" s="6"/>
      <c r="J1301" s="6"/>
      <c r="K1301" s="6"/>
      <c r="L1301" s="6"/>
      <c r="M1301" s="6"/>
      <c r="N1301" s="6"/>
      <c r="O1301" s="6"/>
      <c r="P1301" s="6"/>
      <c r="Q1301" s="6"/>
      <c r="R1301" s="6"/>
      <c r="S1301" s="6"/>
      <c r="T1301" s="6"/>
      <c r="U1301" s="6"/>
      <c r="X1301" s="25"/>
      <c r="Y1301" s="25"/>
      <c r="Z1301" s="25"/>
      <c r="AA1301" s="25"/>
      <c r="AB1301" s="25"/>
      <c r="AC1301" s="25"/>
      <c r="AD1301" s="25"/>
      <c r="AE1301" s="25"/>
    </row>
    <row r="1302" spans="1:31">
      <c r="A1302" s="6"/>
      <c r="B1302" s="6"/>
      <c r="C1302" s="6"/>
      <c r="D1302" s="6"/>
      <c r="E1302" s="6"/>
      <c r="F1302" s="6"/>
      <c r="G1302" s="6"/>
      <c r="H1302" s="6"/>
      <c r="I1302" s="6"/>
      <c r="J1302" s="6"/>
      <c r="K1302" s="6"/>
      <c r="L1302" s="6"/>
      <c r="M1302" s="6"/>
      <c r="N1302" s="6"/>
      <c r="O1302" s="6"/>
      <c r="P1302" s="6"/>
      <c r="Q1302" s="6"/>
      <c r="R1302" s="6"/>
      <c r="S1302" s="6"/>
      <c r="T1302" s="6"/>
      <c r="U1302" s="6"/>
      <c r="X1302" s="25"/>
      <c r="Y1302" s="25"/>
      <c r="Z1302" s="25"/>
      <c r="AA1302" s="25"/>
      <c r="AB1302" s="25"/>
      <c r="AC1302" s="25"/>
      <c r="AD1302" s="25"/>
      <c r="AE1302" s="25"/>
    </row>
    <row r="1303" spans="1:31">
      <c r="A1303" s="6"/>
      <c r="B1303" s="6"/>
      <c r="C1303" s="6"/>
      <c r="D1303" s="6"/>
      <c r="E1303" s="6"/>
      <c r="F1303" s="6"/>
      <c r="G1303" s="6"/>
      <c r="H1303" s="6"/>
      <c r="I1303" s="6"/>
      <c r="J1303" s="6"/>
      <c r="K1303" s="6"/>
      <c r="L1303" s="6"/>
      <c r="M1303" s="6"/>
      <c r="N1303" s="6"/>
      <c r="O1303" s="6"/>
      <c r="P1303" s="6"/>
      <c r="Q1303" s="6"/>
      <c r="R1303" s="6"/>
      <c r="S1303" s="6"/>
      <c r="T1303" s="6"/>
      <c r="U1303" s="6"/>
      <c r="X1303" s="25"/>
      <c r="Y1303" s="25"/>
      <c r="Z1303" s="25"/>
      <c r="AA1303" s="25"/>
      <c r="AB1303" s="25"/>
      <c r="AC1303" s="25"/>
      <c r="AD1303" s="25"/>
      <c r="AE1303" s="25"/>
    </row>
    <row r="1304" spans="1:31">
      <c r="A1304" s="6"/>
      <c r="B1304" s="6"/>
      <c r="C1304" s="6"/>
      <c r="D1304" s="6"/>
      <c r="E1304" s="6"/>
      <c r="F1304" s="6"/>
      <c r="G1304" s="6"/>
      <c r="H1304" s="6"/>
      <c r="I1304" s="6"/>
      <c r="J1304" s="6"/>
      <c r="K1304" s="6"/>
      <c r="L1304" s="6"/>
      <c r="M1304" s="6"/>
      <c r="N1304" s="6"/>
      <c r="O1304" s="6"/>
      <c r="P1304" s="6"/>
      <c r="Q1304" s="6"/>
      <c r="R1304" s="6"/>
      <c r="S1304" s="6"/>
      <c r="T1304" s="6"/>
      <c r="U1304" s="6"/>
      <c r="X1304" s="25"/>
      <c r="Y1304" s="25"/>
      <c r="Z1304" s="25"/>
      <c r="AA1304" s="25"/>
      <c r="AB1304" s="25"/>
      <c r="AC1304" s="25"/>
      <c r="AD1304" s="25"/>
      <c r="AE1304" s="25"/>
    </row>
    <row r="1305" spans="1:31">
      <c r="A1305" s="6"/>
      <c r="B1305" s="6"/>
      <c r="C1305" s="6"/>
      <c r="D1305" s="6"/>
      <c r="E1305" s="6"/>
      <c r="F1305" s="6"/>
      <c r="G1305" s="6"/>
      <c r="H1305" s="6"/>
      <c r="I1305" s="6"/>
      <c r="J1305" s="6"/>
      <c r="K1305" s="6"/>
      <c r="L1305" s="6"/>
      <c r="M1305" s="6"/>
      <c r="N1305" s="6"/>
      <c r="O1305" s="6"/>
      <c r="P1305" s="6"/>
      <c r="Q1305" s="6"/>
      <c r="R1305" s="6"/>
      <c r="S1305" s="6"/>
      <c r="T1305" s="6"/>
      <c r="U1305" s="6"/>
      <c r="X1305" s="459" t="s">
        <v>270</v>
      </c>
      <c r="Y1305" s="25"/>
      <c r="Z1305" s="25"/>
      <c r="AA1305" s="25"/>
      <c r="AB1305" s="25"/>
      <c r="AC1305" s="25"/>
      <c r="AD1305" s="25"/>
      <c r="AE1305" s="25"/>
    </row>
    <row r="1306" spans="1:31">
      <c r="X1306" s="458" t="str">
        <f>IF(全体項目一覧_60!AN125="","",全体項目一覧_60!AN125)</f>
        <v/>
      </c>
      <c r="Y1306" s="25"/>
      <c r="Z1306" s="25"/>
      <c r="AA1306" s="25"/>
      <c r="AB1306" s="25"/>
      <c r="AC1306" s="25"/>
      <c r="AD1306" s="25"/>
      <c r="AE1306" s="25"/>
    </row>
    <row r="1307" spans="1:31">
      <c r="X1307" s="25"/>
      <c r="Y1307" s="25"/>
      <c r="Z1307" s="25"/>
      <c r="AA1307" s="25"/>
      <c r="AB1307" s="25"/>
      <c r="AC1307" s="25"/>
      <c r="AD1307" s="25"/>
      <c r="AE1307" s="25"/>
    </row>
    <row r="1308" spans="1:31">
      <c r="X1308" s="25"/>
      <c r="Y1308" s="25"/>
      <c r="Z1308" s="25"/>
      <c r="AA1308" s="25"/>
      <c r="AB1308" s="25"/>
      <c r="AC1308" s="25"/>
      <c r="AD1308" s="25"/>
      <c r="AE1308" s="25"/>
    </row>
    <row r="1309" spans="1:31">
      <c r="A1309" s="675"/>
      <c r="B1309" s="676"/>
      <c r="C1309" s="676"/>
      <c r="D1309" s="676"/>
      <c r="E1309" s="676"/>
      <c r="F1309" s="676"/>
      <c r="G1309" s="676"/>
      <c r="H1309" s="676"/>
      <c r="I1309" s="676"/>
      <c r="J1309" s="676"/>
      <c r="K1309" s="677"/>
      <c r="L1309" s="12" t="s">
        <v>18</v>
      </c>
      <c r="M1309" s="669" t="s">
        <v>29</v>
      </c>
      <c r="N1309" s="669"/>
      <c r="O1309" s="669"/>
      <c r="P1309" s="669"/>
      <c r="Q1309" s="669"/>
      <c r="R1309" s="669"/>
      <c r="S1309" s="669"/>
      <c r="T1309" s="670" t="s">
        <v>269</v>
      </c>
      <c r="U1309" s="670"/>
      <c r="X1309" s="12"/>
      <c r="Y1309" s="150"/>
      <c r="Z1309" s="150"/>
      <c r="AA1309" s="150"/>
      <c r="AB1309" s="150"/>
      <c r="AC1309" s="150"/>
      <c r="AD1309" s="150"/>
      <c r="AE1309" s="150"/>
    </row>
    <row r="1310" spans="1:31">
      <c r="A1310" s="678"/>
      <c r="B1310" s="679"/>
      <c r="C1310" s="679"/>
      <c r="D1310" s="679"/>
      <c r="E1310" s="679"/>
      <c r="F1310" s="679"/>
      <c r="G1310" s="679"/>
      <c r="H1310" s="679"/>
      <c r="I1310" s="679"/>
      <c r="J1310" s="679"/>
      <c r="K1310" s="680"/>
      <c r="L1310" s="12" t="s">
        <v>18</v>
      </c>
      <c r="M1310" s="665" t="s">
        <v>30</v>
      </c>
      <c r="N1310" s="665"/>
      <c r="O1310" s="665"/>
      <c r="P1310" s="665"/>
      <c r="Q1310" s="665"/>
      <c r="R1310" s="665"/>
      <c r="S1310" s="665"/>
      <c r="T1310" s="666" t="str">
        <f>X1306</f>
        <v/>
      </c>
      <c r="U1310" s="667"/>
      <c r="X1310" s="12"/>
      <c r="Y1310" s="151"/>
      <c r="Z1310" s="151"/>
      <c r="AA1310" s="151"/>
      <c r="AB1310" s="151"/>
      <c r="AC1310" s="151"/>
      <c r="AD1310" s="151"/>
      <c r="AE1310" s="151"/>
    </row>
    <row r="1311" spans="1:31" ht="14.25">
      <c r="A1311" s="691" t="str">
        <f>$A$40</f>
        <v>フォーマット作成者　：　Komuro Consulting Group　小室匡史</v>
      </c>
      <c r="B1311" s="691"/>
      <c r="C1311" s="691"/>
      <c r="D1311" s="691"/>
      <c r="E1311" s="691"/>
      <c r="F1311" s="691"/>
      <c r="G1311" s="691"/>
      <c r="H1311" s="691"/>
      <c r="I1311" s="691"/>
      <c r="J1311" s="691"/>
      <c r="K1311" s="691"/>
      <c r="L1311" s="414" t="s">
        <v>18</v>
      </c>
      <c r="M1311" s="668" t="s">
        <v>90</v>
      </c>
      <c r="N1311" s="668"/>
      <c r="O1311" s="668"/>
      <c r="P1311" s="668"/>
      <c r="Q1311" s="668"/>
      <c r="R1311" s="668"/>
      <c r="S1311" s="668"/>
      <c r="T1311" s="667"/>
      <c r="U1311" s="667"/>
      <c r="X1311" s="12"/>
      <c r="Y1311" s="152"/>
      <c r="Z1311" s="152"/>
      <c r="AA1311" s="152"/>
      <c r="AB1311" s="152"/>
      <c r="AC1311" s="152"/>
      <c r="AD1311" s="152"/>
      <c r="AE1311" s="152"/>
    </row>
    <row r="1313" spans="1:31" ht="30" customHeight="1">
      <c r="A1313" s="671" t="str">
        <f>$A$1</f>
        <v>●●チームバレーボール体力指数　レーダーチャート</v>
      </c>
      <c r="B1313" s="671"/>
      <c r="C1313" s="671"/>
      <c r="D1313" s="671"/>
      <c r="E1313" s="671"/>
      <c r="F1313" s="671"/>
      <c r="G1313" s="671"/>
      <c r="H1313" s="671"/>
      <c r="I1313" s="671"/>
      <c r="J1313" s="671"/>
      <c r="K1313" s="671"/>
      <c r="L1313" s="671"/>
      <c r="M1313" s="671"/>
      <c r="N1313" s="671"/>
      <c r="O1313" s="671"/>
      <c r="P1313" s="671"/>
      <c r="Q1313" s="671"/>
      <c r="R1313" s="671"/>
      <c r="S1313" s="671"/>
      <c r="T1313" s="671"/>
      <c r="U1313" s="671"/>
      <c r="X1313" s="25"/>
      <c r="Y1313" s="25"/>
      <c r="Z1313" s="25"/>
      <c r="AA1313" s="25"/>
      <c r="AB1313" s="25"/>
      <c r="AC1313" s="25"/>
      <c r="AD1313" s="25"/>
      <c r="AE1313" s="25"/>
    </row>
    <row r="1314" spans="1:31" ht="22.5" customHeight="1">
      <c r="A1314" s="385" t="s">
        <v>10</v>
      </c>
      <c r="B1314" s="672" t="str">
        <f>IF(表示変換!B38="","",表示変換!B38)</f>
        <v/>
      </c>
      <c r="C1314" s="672"/>
      <c r="D1314" s="9"/>
      <c r="E1314" s="385" t="s">
        <v>11</v>
      </c>
      <c r="F1314" s="673" t="str">
        <f>IF(表示変換!I38="","",表示変換!I38)</f>
        <v/>
      </c>
      <c r="G1314" s="673"/>
      <c r="H1314" s="386" t="s">
        <v>215</v>
      </c>
      <c r="I1314" s="14"/>
      <c r="J1314" s="386" t="s">
        <v>13</v>
      </c>
      <c r="K1314" s="673" t="str">
        <f>IF(表示変換!J38="","",表示変換!J38)</f>
        <v/>
      </c>
      <c r="L1314" s="673"/>
      <c r="M1314" s="385" t="s">
        <v>211</v>
      </c>
      <c r="N1314" s="6"/>
      <c r="O1314" s="672" t="s">
        <v>15</v>
      </c>
      <c r="P1314" s="672"/>
      <c r="Q1314" s="672" t="str">
        <f>IF(表示変換!H38="","",表示変換!H38)</f>
        <v/>
      </c>
      <c r="R1314" s="672"/>
      <c r="S1314" s="674" t="str">
        <f>IF(入力!$C$4="","",入力!$C$4)</f>
        <v>2016.01.01</v>
      </c>
      <c r="T1314" s="674"/>
      <c r="U1314" s="9" t="s">
        <v>84</v>
      </c>
      <c r="X1314" s="25"/>
      <c r="Y1314" s="25"/>
      <c r="Z1314" s="25"/>
      <c r="AA1314" s="25"/>
      <c r="AB1314" s="25"/>
      <c r="AC1314" s="25"/>
      <c r="AD1314" s="25"/>
      <c r="AE1314" s="25"/>
    </row>
    <row r="1315" spans="1:31" ht="12" customHeight="1">
      <c r="A1315" s="6"/>
      <c r="B1315" s="6"/>
      <c r="C1315" s="6"/>
      <c r="D1315" s="6"/>
      <c r="E1315" s="6"/>
      <c r="F1315" s="6"/>
      <c r="G1315" s="6"/>
      <c r="H1315" s="6"/>
      <c r="I1315" s="6"/>
      <c r="J1315" s="6"/>
      <c r="K1315" s="6"/>
      <c r="L1315" s="6"/>
      <c r="M1315" s="6"/>
      <c r="N1315" s="6"/>
      <c r="O1315" s="6"/>
      <c r="P1315" s="6"/>
      <c r="Q1315" s="6"/>
      <c r="R1315" s="6"/>
      <c r="S1315" s="6"/>
      <c r="T1315" s="6"/>
      <c r="U1315" s="6"/>
      <c r="X1315" s="25"/>
      <c r="Y1315" s="25"/>
      <c r="Z1315" s="25"/>
      <c r="AA1315" s="25"/>
      <c r="AB1315" s="25"/>
      <c r="AC1315" s="25"/>
      <c r="AD1315" s="25"/>
      <c r="AE1315" s="25"/>
    </row>
    <row r="1316" spans="1:31" ht="22.5" customHeight="1">
      <c r="A1316" s="685" t="s">
        <v>5</v>
      </c>
      <c r="B1316" s="688" t="s">
        <v>6</v>
      </c>
      <c r="C1316" s="692" t="s">
        <v>0</v>
      </c>
      <c r="D1316" s="683" t="s">
        <v>31</v>
      </c>
      <c r="E1316" s="684"/>
      <c r="F1316" s="683" t="s">
        <v>43</v>
      </c>
      <c r="G1316" s="684"/>
      <c r="H1316" s="683" t="s">
        <v>297</v>
      </c>
      <c r="I1316" s="684"/>
      <c r="J1316" s="683" t="s">
        <v>27</v>
      </c>
      <c r="K1316" s="684"/>
      <c r="L1316" s="681" t="s">
        <v>44</v>
      </c>
      <c r="M1316" s="682"/>
      <c r="N1316" s="681" t="s">
        <v>45</v>
      </c>
      <c r="O1316" s="682"/>
      <c r="P1316" s="681" t="s">
        <v>28</v>
      </c>
      <c r="Q1316" s="682"/>
      <c r="R1316" s="683" t="s">
        <v>32</v>
      </c>
      <c r="S1316" s="684"/>
      <c r="T1316" s="156" t="s">
        <v>1</v>
      </c>
      <c r="U1316" s="157" t="s">
        <v>2</v>
      </c>
      <c r="X1316" s="25"/>
      <c r="Y1316" s="25"/>
      <c r="Z1316" s="25"/>
      <c r="AA1316" s="25"/>
      <c r="AB1316" s="25"/>
      <c r="AC1316" s="25"/>
      <c r="AD1316" s="25"/>
      <c r="AE1316" s="25"/>
    </row>
    <row r="1317" spans="1:31">
      <c r="A1317" s="686"/>
      <c r="B1317" s="689"/>
      <c r="C1317" s="693"/>
      <c r="D1317" s="1" t="s">
        <v>3</v>
      </c>
      <c r="E1317" s="3" t="s">
        <v>4</v>
      </c>
      <c r="F1317" s="1" t="s">
        <v>3</v>
      </c>
      <c r="G1317" s="3" t="s">
        <v>4</v>
      </c>
      <c r="H1317" s="1" t="s">
        <v>3</v>
      </c>
      <c r="I1317" s="3" t="s">
        <v>4</v>
      </c>
      <c r="J1317" s="1" t="s">
        <v>3</v>
      </c>
      <c r="K1317" s="3" t="s">
        <v>4</v>
      </c>
      <c r="L1317" s="1" t="s">
        <v>3</v>
      </c>
      <c r="M1317" s="3" t="s">
        <v>4</v>
      </c>
      <c r="N1317" s="1" t="s">
        <v>3</v>
      </c>
      <c r="O1317" s="3" t="s">
        <v>4</v>
      </c>
      <c r="P1317" s="1" t="s">
        <v>3</v>
      </c>
      <c r="Q1317" s="3" t="s">
        <v>4</v>
      </c>
      <c r="R1317" s="1" t="s">
        <v>3</v>
      </c>
      <c r="S1317" s="3" t="s">
        <v>4</v>
      </c>
      <c r="T1317" s="7"/>
      <c r="U1317" s="8"/>
      <c r="X1317" s="25"/>
      <c r="Y1317" s="25"/>
      <c r="Z1317" s="25"/>
      <c r="AA1317" s="25"/>
      <c r="AB1317" s="25"/>
      <c r="AC1317" s="25"/>
      <c r="AD1317" s="25"/>
      <c r="AE1317" s="25"/>
    </row>
    <row r="1318" spans="1:31">
      <c r="A1318" s="687"/>
      <c r="B1318" s="690"/>
      <c r="C1318" s="694"/>
      <c r="D1318" s="2" t="str">
        <f>IF(表示変換!$N$5="","",表示変換!$N$5)</f>
        <v>sec</v>
      </c>
      <c r="E1318" s="4" t="s">
        <v>202</v>
      </c>
      <c r="F1318" s="2" t="str">
        <f>IF(表示変換!$O$5="","",表示変換!$O$5)</f>
        <v>sec</v>
      </c>
      <c r="G1318" s="4" t="s">
        <v>7</v>
      </c>
      <c r="H1318" s="2" t="str">
        <f>IF(表示変換!$P$5="","",表示変換!$P$5)</f>
        <v>m</v>
      </c>
      <c r="I1318" s="4" t="s">
        <v>202</v>
      </c>
      <c r="J1318" s="2" t="str">
        <f>IF(表示変換!$Q$5="","",表示変換!$Q$5)</f>
        <v>cm</v>
      </c>
      <c r="K1318" s="4" t="s">
        <v>7</v>
      </c>
      <c r="L1318" s="2" t="str">
        <f>IF(表示変換!$R$5="","",表示変換!$R$5)</f>
        <v>cm</v>
      </c>
      <c r="M1318" s="4" t="s">
        <v>202</v>
      </c>
      <c r="N1318" s="2" t="str">
        <f>IF(表示変換!$S$5="","",表示変換!$S$5)</f>
        <v>m</v>
      </c>
      <c r="O1318" s="4" t="s">
        <v>216</v>
      </c>
      <c r="P1318" s="2" t="str">
        <f>IF(表示変換!$T$5="","",表示変換!$T$5)</f>
        <v>回</v>
      </c>
      <c r="Q1318" s="4" t="s">
        <v>7</v>
      </c>
      <c r="R1318" s="2" t="str">
        <f>IF(表示変換!$U$5="","",表示変換!$U$5)</f>
        <v>m</v>
      </c>
      <c r="S1318" s="4" t="s">
        <v>7</v>
      </c>
      <c r="T1318" s="2" t="s">
        <v>203</v>
      </c>
      <c r="U1318" s="5" t="s">
        <v>204</v>
      </c>
      <c r="X1318" s="26" t="s">
        <v>205</v>
      </c>
      <c r="Y1318" s="26" t="s">
        <v>206</v>
      </c>
      <c r="Z1318" s="26" t="s">
        <v>276</v>
      </c>
      <c r="AA1318" s="26" t="s">
        <v>24</v>
      </c>
      <c r="AB1318" s="26" t="s">
        <v>207</v>
      </c>
      <c r="AC1318" s="26" t="s">
        <v>208</v>
      </c>
      <c r="AD1318" s="26" t="s">
        <v>209</v>
      </c>
      <c r="AE1318" s="11" t="s">
        <v>210</v>
      </c>
    </row>
    <row r="1319" spans="1:31">
      <c r="A1319" s="17" t="str">
        <f>IF(入力!$C$4="","",入力!$C$4)</f>
        <v>2016.01.01</v>
      </c>
      <c r="B1319" s="20">
        <f>IF(表示変換!A38="","",表示変換!A38)</f>
        <v>33</v>
      </c>
      <c r="C1319" s="18" t="str">
        <f>IF(表示変換!B38="","",表示変換!B38)</f>
        <v/>
      </c>
      <c r="D1319" s="21" t="str">
        <f>IF(特定項目一覧_60!G38="","",特定項目一覧_60!G38)</f>
        <v/>
      </c>
      <c r="E1319" s="27" t="str">
        <f>IF(特定項目一覧_60!H38="","",特定項目一覧_60!H38)</f>
        <v/>
      </c>
      <c r="F1319" s="21" t="str">
        <f>IF(特定項目一覧_60!I38="","",特定項目一覧_60!I38)</f>
        <v/>
      </c>
      <c r="G1319" s="22" t="str">
        <f>IF(特定項目一覧_60!J38="","",特定項目一覧_60!J38)</f>
        <v/>
      </c>
      <c r="H1319" s="29" t="str">
        <f>IF(特定項目一覧_60!K38="","",特定項目一覧_60!K38)</f>
        <v/>
      </c>
      <c r="I1319" s="27" t="str">
        <f>IF(特定項目一覧_60!L38="","",特定項目一覧_60!L38)</f>
        <v/>
      </c>
      <c r="J1319" s="20" t="str">
        <f>IF(特定項目一覧_60!M38="","",特定項目一覧_60!M38)</f>
        <v/>
      </c>
      <c r="K1319" s="22" t="str">
        <f>IF(特定項目一覧_60!N38="","",特定項目一覧_60!N38)</f>
        <v/>
      </c>
      <c r="L1319" s="28" t="str">
        <f>IF(特定項目一覧_60!O38="","",特定項目一覧_60!O38)</f>
        <v/>
      </c>
      <c r="M1319" s="27" t="str">
        <f>IF(特定項目一覧_60!P38="","",特定項目一覧_60!P38)</f>
        <v/>
      </c>
      <c r="N1319" s="21" t="str">
        <f>IF(特定項目一覧_60!Q38="","",特定項目一覧_60!Q38)</f>
        <v/>
      </c>
      <c r="O1319" s="22" t="str">
        <f>IF(特定項目一覧_60!R38="","",特定項目一覧_60!R38)</f>
        <v/>
      </c>
      <c r="P1319" s="28" t="str">
        <f>IF(特定項目一覧_60!S38="","",特定項目一覧_60!S38)</f>
        <v/>
      </c>
      <c r="Q1319" s="27" t="str">
        <f>IF(特定項目一覧_60!T38="","",特定項目一覧_60!T38)</f>
        <v/>
      </c>
      <c r="R1319" s="20" t="str">
        <f>IF(特定項目一覧_60!U38="","",特定項目一覧_60!U38)</f>
        <v/>
      </c>
      <c r="S1319" s="22" t="str">
        <f>IF(特定項目一覧_60!V38="","",特定項目一覧_60!V38)</f>
        <v/>
      </c>
      <c r="T1319" s="28" t="str">
        <f>IF(特定項目一覧_60!W38="","",特定項目一覧_60!W38)</f>
        <v/>
      </c>
      <c r="U1319" s="22" t="str">
        <f>IF(特定項目一覧_60!X38="","",特定項目一覧_60!X38)</f>
        <v/>
      </c>
      <c r="W1319" s="19" t="str">
        <f>IF(入力!$C$4="","",入力!$C$4)</f>
        <v>2016.01.01</v>
      </c>
      <c r="X1319" s="30" t="str">
        <f>E1319</f>
        <v/>
      </c>
      <c r="Y1319" s="30" t="str">
        <f>G1319</f>
        <v/>
      </c>
      <c r="Z1319" s="30" t="str">
        <f>I1319</f>
        <v/>
      </c>
      <c r="AA1319" s="30" t="str">
        <f>K1319</f>
        <v/>
      </c>
      <c r="AB1319" s="30" t="str">
        <f>M1319</f>
        <v/>
      </c>
      <c r="AC1319" s="30" t="str">
        <f>O1319</f>
        <v/>
      </c>
      <c r="AD1319" s="30" t="str">
        <f>Q1319</f>
        <v/>
      </c>
      <c r="AE1319" s="30" t="str">
        <f>S1319</f>
        <v/>
      </c>
    </row>
    <row r="1320" spans="1:31">
      <c r="A1320" s="66"/>
      <c r="B1320" s="67"/>
      <c r="C1320" s="68"/>
      <c r="D1320" s="69"/>
      <c r="E1320" s="70"/>
      <c r="F1320" s="71"/>
      <c r="G1320" s="72"/>
      <c r="H1320" s="73"/>
      <c r="I1320" s="70"/>
      <c r="J1320" s="71"/>
      <c r="K1320" s="72"/>
      <c r="L1320" s="69"/>
      <c r="M1320" s="70"/>
      <c r="N1320" s="71"/>
      <c r="O1320" s="72"/>
      <c r="P1320" s="69"/>
      <c r="Q1320" s="70"/>
      <c r="R1320" s="67"/>
      <c r="S1320" s="72"/>
      <c r="T1320" s="73"/>
      <c r="U1320" s="72"/>
      <c r="W1320" s="19"/>
      <c r="X1320" s="23"/>
      <c r="Y1320" s="23"/>
      <c r="Z1320" s="23"/>
      <c r="AA1320" s="23"/>
      <c r="AB1320" s="23"/>
      <c r="AC1320" s="23"/>
      <c r="AD1320" s="23"/>
      <c r="AE1320" s="23"/>
    </row>
    <row r="1321" spans="1:31">
      <c r="A1321" s="74"/>
      <c r="B1321" s="67"/>
      <c r="C1321" s="72"/>
      <c r="D1321" s="71"/>
      <c r="E1321" s="72"/>
      <c r="F1321" s="71"/>
      <c r="G1321" s="72"/>
      <c r="H1321" s="67"/>
      <c r="I1321" s="72"/>
      <c r="J1321" s="71"/>
      <c r="K1321" s="72"/>
      <c r="L1321" s="71"/>
      <c r="M1321" s="72"/>
      <c r="N1321" s="71"/>
      <c r="O1321" s="72"/>
      <c r="P1321" s="71"/>
      <c r="Q1321" s="72"/>
      <c r="R1321" s="67"/>
      <c r="S1321" s="72"/>
      <c r="T1321" s="67"/>
      <c r="U1321" s="72"/>
      <c r="W1321" s="19"/>
      <c r="X1321" s="23"/>
      <c r="Y1321" s="23"/>
      <c r="Z1321" s="23"/>
      <c r="AA1321" s="23"/>
      <c r="AB1321" s="23"/>
      <c r="AC1321" s="23"/>
      <c r="AD1321" s="23"/>
      <c r="AE1321" s="23"/>
    </row>
    <row r="1322" spans="1:31">
      <c r="A1322" s="74"/>
      <c r="B1322" s="75"/>
      <c r="C1322" s="76"/>
      <c r="D1322" s="71"/>
      <c r="E1322" s="70"/>
      <c r="F1322" s="71"/>
      <c r="G1322" s="72"/>
      <c r="H1322" s="73"/>
      <c r="I1322" s="70"/>
      <c r="J1322" s="71"/>
      <c r="K1322" s="72"/>
      <c r="L1322" s="69"/>
      <c r="M1322" s="70"/>
      <c r="N1322" s="71"/>
      <c r="O1322" s="72"/>
      <c r="P1322" s="69"/>
      <c r="Q1322" s="70"/>
      <c r="R1322" s="67"/>
      <c r="S1322" s="72"/>
      <c r="T1322" s="73"/>
      <c r="U1322" s="72"/>
      <c r="X1322" s="25"/>
      <c r="Y1322" s="25"/>
      <c r="Z1322" s="25"/>
      <c r="AA1322" s="25"/>
      <c r="AB1322" s="25"/>
      <c r="AC1322" s="25"/>
      <c r="AD1322" s="25"/>
      <c r="AE1322" s="25"/>
    </row>
    <row r="1323" spans="1:31">
      <c r="A1323" s="66"/>
      <c r="B1323" s="67"/>
      <c r="C1323" s="68"/>
      <c r="D1323" s="69"/>
      <c r="E1323" s="70"/>
      <c r="F1323" s="71"/>
      <c r="G1323" s="72"/>
      <c r="H1323" s="73"/>
      <c r="I1323" s="70"/>
      <c r="J1323" s="71"/>
      <c r="K1323" s="72"/>
      <c r="L1323" s="69"/>
      <c r="M1323" s="70"/>
      <c r="N1323" s="71"/>
      <c r="O1323" s="72"/>
      <c r="P1323" s="69"/>
      <c r="Q1323" s="70"/>
      <c r="R1323" s="67"/>
      <c r="S1323" s="72"/>
      <c r="T1323" s="73"/>
      <c r="U1323" s="72"/>
      <c r="X1323" s="25"/>
      <c r="Y1323" s="25"/>
      <c r="Z1323" s="25"/>
      <c r="AA1323" s="25"/>
      <c r="AB1323" s="25"/>
      <c r="AC1323" s="25"/>
      <c r="AD1323" s="25"/>
      <c r="AE1323" s="25"/>
    </row>
    <row r="1324" spans="1:31">
      <c r="A1324" s="74"/>
      <c r="B1324" s="67"/>
      <c r="C1324" s="72"/>
      <c r="D1324" s="71"/>
      <c r="E1324" s="72"/>
      <c r="F1324" s="71"/>
      <c r="G1324" s="72"/>
      <c r="H1324" s="67"/>
      <c r="I1324" s="72"/>
      <c r="J1324" s="71"/>
      <c r="K1324" s="72"/>
      <c r="L1324" s="71"/>
      <c r="M1324" s="72"/>
      <c r="N1324" s="71"/>
      <c r="O1324" s="72"/>
      <c r="P1324" s="71"/>
      <c r="Q1324" s="72"/>
      <c r="R1324" s="67"/>
      <c r="S1324" s="72"/>
      <c r="T1324" s="67"/>
      <c r="U1324" s="72"/>
      <c r="X1324" s="25"/>
      <c r="Y1324" s="25"/>
      <c r="Z1324" s="25"/>
      <c r="AA1324" s="25"/>
      <c r="AB1324" s="25"/>
      <c r="AC1324" s="25"/>
      <c r="AD1324" s="25"/>
      <c r="AE1324" s="25"/>
    </row>
    <row r="1325" spans="1:31">
      <c r="A1325" s="66"/>
      <c r="B1325" s="67"/>
      <c r="C1325" s="68"/>
      <c r="D1325" s="69"/>
      <c r="E1325" s="70"/>
      <c r="F1325" s="71"/>
      <c r="G1325" s="72"/>
      <c r="H1325" s="73"/>
      <c r="I1325" s="70"/>
      <c r="J1325" s="71"/>
      <c r="K1325" s="72"/>
      <c r="L1325" s="69"/>
      <c r="M1325" s="70"/>
      <c r="N1325" s="71"/>
      <c r="O1325" s="72"/>
      <c r="P1325" s="69"/>
      <c r="Q1325" s="70"/>
      <c r="R1325" s="67"/>
      <c r="S1325" s="72"/>
      <c r="T1325" s="73"/>
      <c r="U1325" s="72"/>
      <c r="X1325" s="25"/>
      <c r="Y1325" s="25"/>
      <c r="Z1325" s="25"/>
      <c r="AA1325" s="25"/>
      <c r="AB1325" s="25"/>
      <c r="AC1325" s="25"/>
      <c r="AD1325" s="25"/>
      <c r="AE1325" s="25"/>
    </row>
    <row r="1326" spans="1:31">
      <c r="A1326" s="66"/>
      <c r="B1326" s="67"/>
      <c r="C1326" s="68"/>
      <c r="D1326" s="69"/>
      <c r="E1326" s="70"/>
      <c r="F1326" s="71"/>
      <c r="G1326" s="72"/>
      <c r="H1326" s="73"/>
      <c r="I1326" s="70"/>
      <c r="J1326" s="71"/>
      <c r="K1326" s="72"/>
      <c r="L1326" s="69"/>
      <c r="M1326" s="70"/>
      <c r="N1326" s="71"/>
      <c r="O1326" s="72"/>
      <c r="P1326" s="69"/>
      <c r="Q1326" s="70"/>
      <c r="R1326" s="67"/>
      <c r="S1326" s="72"/>
      <c r="T1326" s="73"/>
      <c r="U1326" s="72"/>
      <c r="X1326" s="25"/>
      <c r="Y1326" s="25"/>
      <c r="Z1326" s="25"/>
      <c r="AA1326" s="25"/>
      <c r="AB1326" s="25"/>
      <c r="AC1326" s="25"/>
      <c r="AD1326" s="25"/>
      <c r="AE1326" s="25"/>
    </row>
    <row r="1327" spans="1:31">
      <c r="A1327" s="66"/>
      <c r="B1327" s="67"/>
      <c r="C1327" s="68"/>
      <c r="D1327" s="69"/>
      <c r="E1327" s="70"/>
      <c r="F1327" s="71"/>
      <c r="G1327" s="72"/>
      <c r="H1327" s="73"/>
      <c r="I1327" s="70"/>
      <c r="J1327" s="71"/>
      <c r="K1327" s="72"/>
      <c r="L1327" s="69"/>
      <c r="M1327" s="70"/>
      <c r="N1327" s="71"/>
      <c r="O1327" s="72"/>
      <c r="P1327" s="69"/>
      <c r="Q1327" s="70"/>
      <c r="R1327" s="67"/>
      <c r="S1327" s="72"/>
      <c r="T1327" s="73"/>
      <c r="U1327" s="72"/>
      <c r="X1327" s="25"/>
      <c r="Y1327" s="25"/>
      <c r="Z1327" s="25"/>
      <c r="AA1327" s="25"/>
      <c r="AB1327" s="25"/>
      <c r="AC1327" s="25"/>
      <c r="AD1327" s="25"/>
      <c r="AE1327" s="25"/>
    </row>
    <row r="1328" spans="1:31">
      <c r="A1328" s="66"/>
      <c r="B1328" s="67"/>
      <c r="C1328" s="68"/>
      <c r="D1328" s="69"/>
      <c r="E1328" s="70"/>
      <c r="F1328" s="71"/>
      <c r="G1328" s="72"/>
      <c r="H1328" s="73"/>
      <c r="I1328" s="70"/>
      <c r="J1328" s="71"/>
      <c r="K1328" s="72"/>
      <c r="L1328" s="69"/>
      <c r="M1328" s="70"/>
      <c r="N1328" s="71"/>
      <c r="O1328" s="72"/>
      <c r="P1328" s="69"/>
      <c r="Q1328" s="70"/>
      <c r="R1328" s="67"/>
      <c r="S1328" s="72"/>
      <c r="T1328" s="73"/>
      <c r="U1328" s="72"/>
      <c r="X1328" s="25"/>
      <c r="Y1328" s="25"/>
      <c r="Z1328" s="25"/>
      <c r="AA1328" s="25"/>
      <c r="AB1328" s="25"/>
      <c r="AC1328" s="25"/>
      <c r="AD1328" s="25"/>
      <c r="AE1328" s="25"/>
    </row>
    <row r="1329" spans="1:31">
      <c r="A1329" s="6"/>
      <c r="B1329" s="6"/>
      <c r="C1329" s="6"/>
      <c r="D1329" s="6"/>
      <c r="E1329" s="6"/>
      <c r="F1329" s="6"/>
      <c r="G1329" s="6"/>
      <c r="H1329" s="6"/>
      <c r="I1329" s="6"/>
      <c r="J1329" s="6"/>
      <c r="K1329" s="6"/>
      <c r="L1329" s="6"/>
      <c r="M1329" s="6"/>
      <c r="N1329" s="6"/>
      <c r="O1329" s="6"/>
      <c r="P1329" s="6"/>
      <c r="Q1329" s="6"/>
      <c r="R1329" s="6"/>
      <c r="S1329" s="6"/>
      <c r="T1329" s="6"/>
      <c r="U1329" s="6"/>
      <c r="X1329" s="25"/>
      <c r="Y1329" s="25"/>
      <c r="Z1329" s="25"/>
      <c r="AA1329" s="25"/>
      <c r="AB1329" s="25"/>
      <c r="AC1329" s="25"/>
      <c r="AD1329" s="25"/>
      <c r="AE1329" s="25"/>
    </row>
    <row r="1330" spans="1:31">
      <c r="A1330" s="6"/>
      <c r="B1330" s="6"/>
      <c r="C1330" s="6"/>
      <c r="D1330" s="6"/>
      <c r="E1330" s="6"/>
      <c r="F1330" s="6"/>
      <c r="G1330" s="6"/>
      <c r="H1330" s="6"/>
      <c r="I1330" s="6"/>
      <c r="J1330" s="6"/>
      <c r="K1330" s="6"/>
      <c r="L1330" s="6"/>
      <c r="M1330" s="6"/>
      <c r="N1330" s="6"/>
      <c r="O1330" s="6"/>
      <c r="P1330" s="6"/>
      <c r="Q1330" s="6"/>
      <c r="R1330" s="6"/>
      <c r="S1330" s="6"/>
      <c r="T1330" s="6"/>
      <c r="U1330" s="6"/>
      <c r="X1330" s="25"/>
      <c r="Y1330" s="25"/>
      <c r="Z1330" s="25"/>
      <c r="AA1330" s="25"/>
      <c r="AB1330" s="25"/>
      <c r="AC1330" s="25"/>
      <c r="AD1330" s="25"/>
      <c r="AE1330" s="25"/>
    </row>
    <row r="1331" spans="1:31">
      <c r="A1331" s="6"/>
      <c r="B1331" s="6"/>
      <c r="C1331" s="6"/>
      <c r="D1331" s="6"/>
      <c r="E1331" s="6"/>
      <c r="F1331" s="6"/>
      <c r="G1331" s="6"/>
      <c r="H1331" s="6"/>
      <c r="I1331" s="6"/>
      <c r="J1331" s="6"/>
      <c r="K1331" s="6"/>
      <c r="L1331" s="6"/>
      <c r="M1331" s="6"/>
      <c r="N1331" s="6"/>
      <c r="O1331" s="6"/>
      <c r="P1331" s="6"/>
      <c r="Q1331" s="6"/>
      <c r="R1331" s="6"/>
      <c r="S1331" s="6"/>
      <c r="T1331" s="6"/>
      <c r="U1331" s="6"/>
      <c r="X1331" s="25"/>
      <c r="Y1331" s="25"/>
      <c r="Z1331" s="25"/>
      <c r="AA1331" s="25"/>
      <c r="AB1331" s="25"/>
      <c r="AC1331" s="25"/>
      <c r="AD1331" s="25"/>
      <c r="AE1331" s="25"/>
    </row>
    <row r="1332" spans="1:31">
      <c r="A1332" s="6"/>
      <c r="B1332" s="6"/>
      <c r="C1332" s="6"/>
      <c r="D1332" s="6"/>
      <c r="E1332" s="6"/>
      <c r="F1332" s="6"/>
      <c r="G1332" s="6"/>
      <c r="H1332" s="6"/>
      <c r="I1332" s="6"/>
      <c r="J1332" s="6"/>
      <c r="K1332" s="6"/>
      <c r="L1332" s="6"/>
      <c r="M1332" s="6"/>
      <c r="N1332" s="6"/>
      <c r="O1332" s="6"/>
      <c r="P1332" s="6"/>
      <c r="Q1332" s="6"/>
      <c r="R1332" s="6"/>
      <c r="S1332" s="6"/>
      <c r="T1332" s="6"/>
      <c r="U1332" s="6"/>
      <c r="X1332" s="12" t="s">
        <v>21</v>
      </c>
      <c r="Y1332" s="12" t="s">
        <v>214</v>
      </c>
      <c r="Z1332" s="12" t="s">
        <v>22</v>
      </c>
      <c r="AA1332" s="25"/>
      <c r="AB1332" s="25"/>
      <c r="AC1332" s="25"/>
      <c r="AD1332" s="25"/>
      <c r="AE1332" s="25"/>
    </row>
    <row r="1333" spans="1:31">
      <c r="A1333" s="6"/>
      <c r="B1333" s="6"/>
      <c r="C1333" s="6"/>
      <c r="D1333" s="6"/>
      <c r="E1333" s="6"/>
      <c r="F1333" s="6"/>
      <c r="G1333" s="6"/>
      <c r="H1333" s="6"/>
      <c r="I1333" s="6"/>
      <c r="J1333" s="6"/>
      <c r="K1333" s="6"/>
      <c r="L1333" s="6"/>
      <c r="M1333" s="6"/>
      <c r="N1333" s="6"/>
      <c r="O1333" s="6"/>
      <c r="P1333" s="6"/>
      <c r="Q1333" s="6"/>
      <c r="R1333" s="6"/>
      <c r="S1333" s="6"/>
      <c r="T1333" s="6"/>
      <c r="U1333" s="6"/>
      <c r="W1333" s="19" t="str">
        <f>IF(入力!$C$4="","",入力!$C$4)</f>
        <v>2016.01.01</v>
      </c>
      <c r="X1333" s="24" t="str">
        <f>IF(特定項目一覧_60!AL38="","",特定項目一覧_60!AL38)</f>
        <v/>
      </c>
      <c r="Y1333" s="31" t="str">
        <f>IF(特定項目一覧_60!AK38="","",特定項目一覧_60!AK38)</f>
        <v/>
      </c>
      <c r="Z1333" s="32" t="str">
        <f>IF(特定項目一覧_60!AM38="","",特定項目一覧_60!AM38)</f>
        <v/>
      </c>
      <c r="AA1333" s="25"/>
      <c r="AB1333" s="25"/>
      <c r="AC1333" s="25"/>
      <c r="AD1333" s="25"/>
      <c r="AE1333" s="25"/>
    </row>
    <row r="1334" spans="1:31">
      <c r="A1334" s="6"/>
      <c r="B1334" s="6"/>
      <c r="C1334" s="6"/>
      <c r="D1334" s="6"/>
      <c r="E1334" s="6"/>
      <c r="F1334" s="6"/>
      <c r="G1334" s="6"/>
      <c r="H1334" s="6"/>
      <c r="I1334" s="6"/>
      <c r="J1334" s="6"/>
      <c r="K1334" s="6"/>
      <c r="L1334" s="6"/>
      <c r="M1334" s="6"/>
      <c r="N1334" s="6"/>
      <c r="O1334" s="6"/>
      <c r="P1334" s="6"/>
      <c r="Q1334" s="6"/>
      <c r="R1334" s="6"/>
      <c r="S1334" s="6"/>
      <c r="T1334" s="6"/>
      <c r="U1334" s="6"/>
      <c r="W1334" s="19"/>
      <c r="X1334" s="24"/>
      <c r="Y1334" s="24"/>
      <c r="Z1334" s="24"/>
      <c r="AA1334" s="25"/>
      <c r="AB1334" s="25"/>
      <c r="AC1334" s="25"/>
      <c r="AD1334" s="25"/>
      <c r="AE1334" s="25"/>
    </row>
    <row r="1335" spans="1:31">
      <c r="A1335" s="6"/>
      <c r="B1335" s="6"/>
      <c r="C1335" s="6"/>
      <c r="D1335" s="6"/>
      <c r="E1335" s="6"/>
      <c r="F1335" s="6"/>
      <c r="G1335" s="6"/>
      <c r="H1335" s="6"/>
      <c r="I1335" s="6"/>
      <c r="J1335" s="6"/>
      <c r="K1335" s="6"/>
      <c r="L1335" s="6"/>
      <c r="M1335" s="6"/>
      <c r="N1335" s="6"/>
      <c r="O1335" s="6"/>
      <c r="P1335" s="6"/>
      <c r="Q1335" s="6"/>
      <c r="R1335" s="6"/>
      <c r="S1335" s="6"/>
      <c r="T1335" s="6"/>
      <c r="U1335" s="6"/>
      <c r="W1335" s="19"/>
      <c r="X1335" s="34"/>
      <c r="Y1335" s="34"/>
      <c r="Z1335" s="35"/>
      <c r="AA1335" s="25"/>
      <c r="AB1335" s="25"/>
      <c r="AC1335" s="25"/>
      <c r="AD1335" s="25"/>
      <c r="AE1335" s="25"/>
    </row>
    <row r="1336" spans="1:31">
      <c r="A1336" s="6"/>
      <c r="B1336" s="6"/>
      <c r="C1336" s="6"/>
      <c r="D1336" s="6"/>
      <c r="E1336" s="6"/>
      <c r="F1336" s="6"/>
      <c r="G1336" s="6"/>
      <c r="H1336" s="6"/>
      <c r="I1336" s="6"/>
      <c r="J1336" s="6"/>
      <c r="K1336" s="6"/>
      <c r="L1336" s="6"/>
      <c r="M1336" s="6"/>
      <c r="N1336" s="6"/>
      <c r="O1336" s="6"/>
      <c r="P1336" s="6"/>
      <c r="Q1336" s="6"/>
      <c r="R1336" s="6"/>
      <c r="S1336" s="6"/>
      <c r="T1336" s="6"/>
      <c r="U1336" s="6"/>
      <c r="X1336" s="25"/>
      <c r="Y1336" s="25"/>
      <c r="Z1336" s="25"/>
      <c r="AA1336" s="25"/>
      <c r="AB1336" s="25"/>
      <c r="AC1336" s="25"/>
      <c r="AD1336" s="25"/>
      <c r="AE1336" s="25"/>
    </row>
    <row r="1337" spans="1:31">
      <c r="A1337" s="6"/>
      <c r="B1337" s="6"/>
      <c r="C1337" s="6"/>
      <c r="D1337" s="6"/>
      <c r="E1337" s="6"/>
      <c r="F1337" s="6"/>
      <c r="G1337" s="6"/>
      <c r="H1337" s="6"/>
      <c r="I1337" s="6"/>
      <c r="J1337" s="6"/>
      <c r="K1337" s="6"/>
      <c r="L1337" s="6"/>
      <c r="M1337" s="6"/>
      <c r="N1337" s="6"/>
      <c r="O1337" s="6"/>
      <c r="P1337" s="6"/>
      <c r="Q1337" s="6"/>
      <c r="R1337" s="6"/>
      <c r="S1337" s="6"/>
      <c r="T1337" s="6"/>
      <c r="U1337" s="6"/>
      <c r="X1337" s="25"/>
      <c r="Y1337" s="25"/>
      <c r="Z1337" s="25"/>
      <c r="AA1337" s="25"/>
      <c r="AB1337" s="25"/>
      <c r="AC1337" s="25"/>
      <c r="AD1337" s="25"/>
      <c r="AE1337" s="25"/>
    </row>
    <row r="1338" spans="1:31">
      <c r="A1338" s="6"/>
      <c r="B1338" s="6"/>
      <c r="C1338" s="6"/>
      <c r="D1338" s="6"/>
      <c r="E1338" s="6"/>
      <c r="F1338" s="6"/>
      <c r="G1338" s="6"/>
      <c r="H1338" s="6"/>
      <c r="I1338" s="6"/>
      <c r="J1338" s="6"/>
      <c r="K1338" s="6"/>
      <c r="L1338" s="6"/>
      <c r="M1338" s="6"/>
      <c r="N1338" s="6"/>
      <c r="O1338" s="6"/>
      <c r="P1338" s="6"/>
      <c r="Q1338" s="6"/>
      <c r="R1338" s="6"/>
      <c r="S1338" s="6"/>
      <c r="T1338" s="6"/>
      <c r="U1338" s="6"/>
      <c r="X1338" s="25"/>
      <c r="Y1338" s="25"/>
      <c r="Z1338" s="25"/>
      <c r="AA1338" s="25"/>
      <c r="AB1338" s="25"/>
      <c r="AC1338" s="25"/>
      <c r="AD1338" s="25"/>
      <c r="AE1338" s="25"/>
    </row>
    <row r="1339" spans="1:31">
      <c r="A1339" s="6"/>
      <c r="B1339" s="6"/>
      <c r="C1339" s="6"/>
      <c r="D1339" s="6"/>
      <c r="E1339" s="6"/>
      <c r="F1339" s="6"/>
      <c r="G1339" s="6"/>
      <c r="H1339" s="6"/>
      <c r="I1339" s="6"/>
      <c r="J1339" s="6"/>
      <c r="K1339" s="6"/>
      <c r="L1339" s="6"/>
      <c r="M1339" s="6"/>
      <c r="N1339" s="6"/>
      <c r="O1339" s="6"/>
      <c r="P1339" s="6"/>
      <c r="Q1339" s="6"/>
      <c r="R1339" s="6"/>
      <c r="S1339" s="6"/>
      <c r="T1339" s="6"/>
      <c r="U1339" s="6"/>
      <c r="X1339" s="25"/>
      <c r="Y1339" s="25"/>
      <c r="Z1339" s="25"/>
      <c r="AA1339" s="25"/>
      <c r="AB1339" s="25"/>
      <c r="AC1339" s="25"/>
      <c r="AD1339" s="25"/>
      <c r="AE1339" s="25"/>
    </row>
    <row r="1340" spans="1:31">
      <c r="A1340" s="6"/>
      <c r="B1340" s="6"/>
      <c r="C1340" s="6"/>
      <c r="D1340" s="6"/>
      <c r="E1340" s="6"/>
      <c r="F1340" s="6"/>
      <c r="G1340" s="6"/>
      <c r="H1340" s="6"/>
      <c r="I1340" s="6"/>
      <c r="J1340" s="6"/>
      <c r="K1340" s="6"/>
      <c r="L1340" s="6"/>
      <c r="M1340" s="6"/>
      <c r="N1340" s="6"/>
      <c r="O1340" s="6"/>
      <c r="P1340" s="6"/>
      <c r="Q1340" s="6"/>
      <c r="R1340" s="6"/>
      <c r="S1340" s="6"/>
      <c r="T1340" s="6"/>
      <c r="U1340" s="6"/>
      <c r="X1340" s="25"/>
      <c r="Y1340" s="25"/>
      <c r="Z1340" s="25"/>
      <c r="AA1340" s="25"/>
      <c r="AB1340" s="25"/>
      <c r="AC1340" s="25"/>
      <c r="AD1340" s="25"/>
      <c r="AE1340" s="25"/>
    </row>
    <row r="1341" spans="1:31">
      <c r="A1341" s="6"/>
      <c r="B1341" s="6"/>
      <c r="C1341" s="6"/>
      <c r="D1341" s="6"/>
      <c r="E1341" s="6"/>
      <c r="F1341" s="6"/>
      <c r="G1341" s="6"/>
      <c r="H1341" s="6"/>
      <c r="I1341" s="6"/>
      <c r="J1341" s="6"/>
      <c r="K1341" s="6"/>
      <c r="L1341" s="6"/>
      <c r="M1341" s="6"/>
      <c r="N1341" s="6"/>
      <c r="O1341" s="6"/>
      <c r="P1341" s="6"/>
      <c r="Q1341" s="6"/>
      <c r="R1341" s="6"/>
      <c r="S1341" s="6"/>
      <c r="T1341" s="6"/>
      <c r="U1341" s="6"/>
      <c r="X1341" s="25"/>
      <c r="Y1341" s="25"/>
      <c r="Z1341" s="25"/>
      <c r="AA1341" s="25"/>
      <c r="AB1341" s="25"/>
      <c r="AC1341" s="25"/>
      <c r="AD1341" s="25"/>
      <c r="AE1341" s="25"/>
    </row>
    <row r="1342" spans="1:31">
      <c r="A1342" s="6"/>
      <c r="B1342" s="6"/>
      <c r="C1342" s="6"/>
      <c r="D1342" s="6"/>
      <c r="E1342" s="6"/>
      <c r="F1342" s="6"/>
      <c r="G1342" s="6"/>
      <c r="H1342" s="6"/>
      <c r="I1342" s="6"/>
      <c r="J1342" s="6"/>
      <c r="K1342" s="6"/>
      <c r="L1342" s="6"/>
      <c r="M1342" s="6"/>
      <c r="N1342" s="6"/>
      <c r="O1342" s="6"/>
      <c r="P1342" s="6"/>
      <c r="Q1342" s="6"/>
      <c r="R1342" s="6"/>
      <c r="S1342" s="6"/>
      <c r="T1342" s="6"/>
      <c r="U1342" s="6"/>
      <c r="X1342" s="25"/>
      <c r="Y1342" s="25"/>
      <c r="Z1342" s="25"/>
      <c r="AA1342" s="25"/>
      <c r="AB1342" s="25"/>
      <c r="AC1342" s="25"/>
      <c r="AD1342" s="25"/>
      <c r="AE1342" s="25"/>
    </row>
    <row r="1343" spans="1:31">
      <c r="A1343" s="6"/>
      <c r="B1343" s="6"/>
      <c r="C1343" s="6"/>
      <c r="D1343" s="6"/>
      <c r="E1343" s="6"/>
      <c r="F1343" s="6"/>
      <c r="G1343" s="6"/>
      <c r="H1343" s="6"/>
      <c r="I1343" s="6"/>
      <c r="J1343" s="6"/>
      <c r="K1343" s="6"/>
      <c r="L1343" s="6"/>
      <c r="M1343" s="6"/>
      <c r="N1343" s="6"/>
      <c r="O1343" s="6"/>
      <c r="P1343" s="6"/>
      <c r="Q1343" s="6"/>
      <c r="R1343" s="6"/>
      <c r="S1343" s="6"/>
      <c r="T1343" s="6"/>
      <c r="U1343" s="6"/>
      <c r="X1343" s="25"/>
      <c r="Y1343" s="25"/>
      <c r="Z1343" s="25"/>
      <c r="AA1343" s="25"/>
      <c r="AB1343" s="25"/>
      <c r="AC1343" s="25"/>
      <c r="AD1343" s="25"/>
      <c r="AE1343" s="25"/>
    </row>
    <row r="1344" spans="1:31">
      <c r="A1344" s="6"/>
      <c r="B1344" s="6"/>
      <c r="C1344" s="6"/>
      <c r="D1344" s="6"/>
      <c r="E1344" s="6"/>
      <c r="F1344" s="6"/>
      <c r="G1344" s="6"/>
      <c r="H1344" s="6"/>
      <c r="I1344" s="6"/>
      <c r="J1344" s="6"/>
      <c r="K1344" s="6"/>
      <c r="L1344" s="6"/>
      <c r="M1344" s="6"/>
      <c r="N1344" s="6"/>
      <c r="O1344" s="6"/>
      <c r="P1344" s="6"/>
      <c r="Q1344" s="6"/>
      <c r="R1344" s="6"/>
      <c r="S1344" s="6"/>
      <c r="T1344" s="6"/>
      <c r="U1344" s="6"/>
      <c r="X1344" s="25"/>
      <c r="Y1344" s="25"/>
      <c r="Z1344" s="25"/>
      <c r="AA1344" s="25"/>
      <c r="AB1344" s="25"/>
      <c r="AC1344" s="25"/>
      <c r="AD1344" s="25"/>
      <c r="AE1344" s="25"/>
    </row>
    <row r="1345" spans="1:31">
      <c r="A1345" s="6"/>
      <c r="B1345" s="6"/>
      <c r="C1345" s="6"/>
      <c r="D1345" s="6"/>
      <c r="E1345" s="6"/>
      <c r="F1345" s="6"/>
      <c r="G1345" s="6"/>
      <c r="H1345" s="6"/>
      <c r="I1345" s="6"/>
      <c r="J1345" s="6"/>
      <c r="K1345" s="6"/>
      <c r="L1345" s="6"/>
      <c r="M1345" s="6"/>
      <c r="N1345" s="6"/>
      <c r="O1345" s="6"/>
      <c r="P1345" s="6"/>
      <c r="Q1345" s="6"/>
      <c r="R1345" s="6"/>
      <c r="S1345" s="6"/>
      <c r="T1345" s="6"/>
      <c r="U1345" s="6"/>
      <c r="X1345" s="25"/>
      <c r="Y1345" s="25"/>
      <c r="Z1345" s="25"/>
      <c r="AA1345" s="25"/>
      <c r="AB1345" s="25"/>
      <c r="AC1345" s="25"/>
      <c r="AD1345" s="25"/>
      <c r="AE1345" s="25"/>
    </row>
    <row r="1346" spans="1:31">
      <c r="A1346" s="6"/>
      <c r="B1346" s="6"/>
      <c r="C1346" s="6"/>
      <c r="D1346" s="6"/>
      <c r="E1346" s="6"/>
      <c r="F1346" s="6"/>
      <c r="G1346" s="6"/>
      <c r="H1346" s="6"/>
      <c r="I1346" s="6"/>
      <c r="J1346" s="6"/>
      <c r="K1346" s="6"/>
      <c r="L1346" s="6"/>
      <c r="M1346" s="6"/>
      <c r="N1346" s="6"/>
      <c r="O1346" s="6"/>
      <c r="P1346" s="6"/>
      <c r="Q1346" s="6"/>
      <c r="R1346" s="6"/>
      <c r="S1346" s="6"/>
      <c r="T1346" s="6"/>
      <c r="U1346" s="6"/>
      <c r="X1346" s="459" t="s">
        <v>270</v>
      </c>
      <c r="Y1346" s="25"/>
      <c r="Z1346" s="25"/>
      <c r="AA1346" s="25"/>
      <c r="AB1346" s="25"/>
      <c r="AC1346" s="25"/>
      <c r="AD1346" s="25"/>
      <c r="AE1346" s="25"/>
    </row>
    <row r="1347" spans="1:31">
      <c r="X1347" s="458" t="str">
        <f>IF(全体項目一覧_60!AN126="","",全体項目一覧_60!AN126)</f>
        <v/>
      </c>
      <c r="Y1347" s="25"/>
      <c r="Z1347" s="25"/>
      <c r="AA1347" s="25"/>
      <c r="AB1347" s="25"/>
      <c r="AC1347" s="25"/>
      <c r="AD1347" s="25"/>
      <c r="AE1347" s="25"/>
    </row>
    <row r="1348" spans="1:31">
      <c r="X1348" s="25"/>
      <c r="Y1348" s="25"/>
      <c r="Z1348" s="25"/>
      <c r="AA1348" s="25"/>
      <c r="AB1348" s="25"/>
      <c r="AC1348" s="25"/>
      <c r="AD1348" s="25"/>
      <c r="AE1348" s="25"/>
    </row>
    <row r="1349" spans="1:31">
      <c r="X1349" s="25"/>
      <c r="Y1349" s="25"/>
      <c r="Z1349" s="25"/>
      <c r="AA1349" s="25"/>
      <c r="AB1349" s="25"/>
      <c r="AC1349" s="25"/>
      <c r="AD1349" s="25"/>
      <c r="AE1349" s="25"/>
    </row>
    <row r="1350" spans="1:31">
      <c r="A1350" s="675"/>
      <c r="B1350" s="676"/>
      <c r="C1350" s="676"/>
      <c r="D1350" s="676"/>
      <c r="E1350" s="676"/>
      <c r="F1350" s="676"/>
      <c r="G1350" s="676"/>
      <c r="H1350" s="676"/>
      <c r="I1350" s="676"/>
      <c r="J1350" s="676"/>
      <c r="K1350" s="677"/>
      <c r="L1350" s="12" t="s">
        <v>18</v>
      </c>
      <c r="M1350" s="669" t="s">
        <v>29</v>
      </c>
      <c r="N1350" s="669"/>
      <c r="O1350" s="669"/>
      <c r="P1350" s="669"/>
      <c r="Q1350" s="669"/>
      <c r="R1350" s="669"/>
      <c r="S1350" s="669"/>
      <c r="T1350" s="670" t="s">
        <v>269</v>
      </c>
      <c r="U1350" s="670"/>
      <c r="X1350" s="12"/>
      <c r="Y1350" s="150"/>
      <c r="Z1350" s="150"/>
      <c r="AA1350" s="150"/>
      <c r="AB1350" s="150"/>
      <c r="AC1350" s="150"/>
      <c r="AD1350" s="150"/>
      <c r="AE1350" s="150"/>
    </row>
    <row r="1351" spans="1:31">
      <c r="A1351" s="678"/>
      <c r="B1351" s="679"/>
      <c r="C1351" s="679"/>
      <c r="D1351" s="679"/>
      <c r="E1351" s="679"/>
      <c r="F1351" s="679"/>
      <c r="G1351" s="679"/>
      <c r="H1351" s="679"/>
      <c r="I1351" s="679"/>
      <c r="J1351" s="679"/>
      <c r="K1351" s="680"/>
      <c r="L1351" s="12" t="s">
        <v>18</v>
      </c>
      <c r="M1351" s="665" t="s">
        <v>30</v>
      </c>
      <c r="N1351" s="665"/>
      <c r="O1351" s="665"/>
      <c r="P1351" s="665"/>
      <c r="Q1351" s="665"/>
      <c r="R1351" s="665"/>
      <c r="S1351" s="665"/>
      <c r="T1351" s="666" t="str">
        <f>X1347</f>
        <v/>
      </c>
      <c r="U1351" s="667"/>
      <c r="X1351" s="12"/>
      <c r="Y1351" s="151"/>
      <c r="Z1351" s="151"/>
      <c r="AA1351" s="151"/>
      <c r="AB1351" s="151"/>
      <c r="AC1351" s="151"/>
      <c r="AD1351" s="151"/>
      <c r="AE1351" s="151"/>
    </row>
    <row r="1352" spans="1:31" ht="14.25">
      <c r="A1352" s="691" t="str">
        <f>$A$40</f>
        <v>フォーマット作成者　：　Komuro Consulting Group　小室匡史</v>
      </c>
      <c r="B1352" s="691"/>
      <c r="C1352" s="691"/>
      <c r="D1352" s="691"/>
      <c r="E1352" s="691"/>
      <c r="F1352" s="691"/>
      <c r="G1352" s="691"/>
      <c r="H1352" s="691"/>
      <c r="I1352" s="691"/>
      <c r="J1352" s="691"/>
      <c r="K1352" s="691"/>
      <c r="L1352" s="414" t="s">
        <v>18</v>
      </c>
      <c r="M1352" s="668" t="s">
        <v>90</v>
      </c>
      <c r="N1352" s="668"/>
      <c r="O1352" s="668"/>
      <c r="P1352" s="668"/>
      <c r="Q1352" s="668"/>
      <c r="R1352" s="668"/>
      <c r="S1352" s="668"/>
      <c r="T1352" s="667"/>
      <c r="U1352" s="667"/>
      <c r="X1352" s="12"/>
      <c r="Y1352" s="152"/>
      <c r="Z1352" s="152"/>
      <c r="AA1352" s="152"/>
      <c r="AB1352" s="152"/>
      <c r="AC1352" s="152"/>
      <c r="AD1352" s="152"/>
      <c r="AE1352" s="152"/>
    </row>
    <row r="1354" spans="1:31" ht="30" customHeight="1">
      <c r="A1354" s="671" t="str">
        <f>$A$1</f>
        <v>●●チームバレーボール体力指数　レーダーチャート</v>
      </c>
      <c r="B1354" s="671"/>
      <c r="C1354" s="671"/>
      <c r="D1354" s="671"/>
      <c r="E1354" s="671"/>
      <c r="F1354" s="671"/>
      <c r="G1354" s="671"/>
      <c r="H1354" s="671"/>
      <c r="I1354" s="671"/>
      <c r="J1354" s="671"/>
      <c r="K1354" s="671"/>
      <c r="L1354" s="671"/>
      <c r="M1354" s="671"/>
      <c r="N1354" s="671"/>
      <c r="O1354" s="671"/>
      <c r="P1354" s="671"/>
      <c r="Q1354" s="671"/>
      <c r="R1354" s="671"/>
      <c r="S1354" s="671"/>
      <c r="T1354" s="671"/>
      <c r="U1354" s="671"/>
      <c r="X1354" s="25"/>
      <c r="Y1354" s="25"/>
      <c r="Z1354" s="25"/>
      <c r="AA1354" s="25"/>
      <c r="AB1354" s="25"/>
      <c r="AC1354" s="25"/>
      <c r="AD1354" s="25"/>
      <c r="AE1354" s="25"/>
    </row>
    <row r="1355" spans="1:31" ht="22.5" customHeight="1">
      <c r="A1355" s="385" t="s">
        <v>10</v>
      </c>
      <c r="B1355" s="672" t="str">
        <f>IF(表示変換!B39="","",表示変換!B39)</f>
        <v/>
      </c>
      <c r="C1355" s="672"/>
      <c r="D1355" s="9"/>
      <c r="E1355" s="385" t="s">
        <v>11</v>
      </c>
      <c r="F1355" s="673" t="str">
        <f>IF(表示変換!I39="","",表示変換!I39)</f>
        <v/>
      </c>
      <c r="G1355" s="673"/>
      <c r="H1355" s="386" t="s">
        <v>217</v>
      </c>
      <c r="I1355" s="14"/>
      <c r="J1355" s="386" t="s">
        <v>13</v>
      </c>
      <c r="K1355" s="673" t="str">
        <f>IF(表示変換!J39="","",表示変換!J39)</f>
        <v/>
      </c>
      <c r="L1355" s="673"/>
      <c r="M1355" s="385" t="s">
        <v>14</v>
      </c>
      <c r="N1355" s="6"/>
      <c r="O1355" s="672" t="s">
        <v>15</v>
      </c>
      <c r="P1355" s="672"/>
      <c r="Q1355" s="672" t="str">
        <f>IF(表示変換!H39="","",表示変換!H39)</f>
        <v/>
      </c>
      <c r="R1355" s="672"/>
      <c r="S1355" s="674" t="str">
        <f>IF(入力!$C$4="","",入力!$C$4)</f>
        <v>2016.01.01</v>
      </c>
      <c r="T1355" s="674"/>
      <c r="U1355" s="9" t="s">
        <v>84</v>
      </c>
      <c r="X1355" s="25"/>
      <c r="Y1355" s="25"/>
      <c r="Z1355" s="25"/>
      <c r="AA1355" s="25"/>
      <c r="AB1355" s="25"/>
      <c r="AC1355" s="25"/>
      <c r="AD1355" s="25"/>
      <c r="AE1355" s="25"/>
    </row>
    <row r="1356" spans="1:31" ht="12" customHeight="1">
      <c r="A1356" s="6"/>
      <c r="B1356" s="6"/>
      <c r="C1356" s="6"/>
      <c r="D1356" s="6"/>
      <c r="E1356" s="6"/>
      <c r="F1356" s="6"/>
      <c r="G1356" s="6"/>
      <c r="H1356" s="6"/>
      <c r="I1356" s="6"/>
      <c r="J1356" s="6"/>
      <c r="K1356" s="6"/>
      <c r="L1356" s="6"/>
      <c r="M1356" s="6"/>
      <c r="N1356" s="6"/>
      <c r="O1356" s="6"/>
      <c r="P1356" s="6"/>
      <c r="Q1356" s="6"/>
      <c r="R1356" s="6"/>
      <c r="S1356" s="6"/>
      <c r="T1356" s="6"/>
      <c r="U1356" s="6"/>
      <c r="X1356" s="25"/>
      <c r="Y1356" s="25"/>
      <c r="Z1356" s="25"/>
      <c r="AA1356" s="25"/>
      <c r="AB1356" s="25"/>
      <c r="AC1356" s="25"/>
      <c r="AD1356" s="25"/>
      <c r="AE1356" s="25"/>
    </row>
    <row r="1357" spans="1:31" ht="22.5" customHeight="1">
      <c r="A1357" s="685" t="s">
        <v>5</v>
      </c>
      <c r="B1357" s="688" t="s">
        <v>6</v>
      </c>
      <c r="C1357" s="692" t="s">
        <v>0</v>
      </c>
      <c r="D1357" s="683" t="s">
        <v>31</v>
      </c>
      <c r="E1357" s="684"/>
      <c r="F1357" s="683" t="s">
        <v>198</v>
      </c>
      <c r="G1357" s="684"/>
      <c r="H1357" s="683" t="s">
        <v>297</v>
      </c>
      <c r="I1357" s="684"/>
      <c r="J1357" s="683" t="s">
        <v>27</v>
      </c>
      <c r="K1357" s="684"/>
      <c r="L1357" s="681" t="s">
        <v>199</v>
      </c>
      <c r="M1357" s="682"/>
      <c r="N1357" s="681" t="s">
        <v>45</v>
      </c>
      <c r="O1357" s="682"/>
      <c r="P1357" s="681" t="s">
        <v>28</v>
      </c>
      <c r="Q1357" s="682"/>
      <c r="R1357" s="683" t="s">
        <v>32</v>
      </c>
      <c r="S1357" s="684"/>
      <c r="T1357" s="156" t="s">
        <v>1</v>
      </c>
      <c r="U1357" s="157" t="s">
        <v>2</v>
      </c>
      <c r="X1357" s="25"/>
      <c r="Y1357" s="25"/>
      <c r="Z1357" s="25"/>
      <c r="AA1357" s="25"/>
      <c r="AB1357" s="25"/>
      <c r="AC1357" s="25"/>
      <c r="AD1357" s="25"/>
      <c r="AE1357" s="25"/>
    </row>
    <row r="1358" spans="1:31">
      <c r="A1358" s="686"/>
      <c r="B1358" s="689"/>
      <c r="C1358" s="693"/>
      <c r="D1358" s="1" t="s">
        <v>3</v>
      </c>
      <c r="E1358" s="3" t="s">
        <v>4</v>
      </c>
      <c r="F1358" s="1" t="s">
        <v>3</v>
      </c>
      <c r="G1358" s="3" t="s">
        <v>4</v>
      </c>
      <c r="H1358" s="1" t="s">
        <v>3</v>
      </c>
      <c r="I1358" s="3" t="s">
        <v>4</v>
      </c>
      <c r="J1358" s="1" t="s">
        <v>3</v>
      </c>
      <c r="K1358" s="3" t="s">
        <v>4</v>
      </c>
      <c r="L1358" s="1" t="s">
        <v>3</v>
      </c>
      <c r="M1358" s="3" t="s">
        <v>4</v>
      </c>
      <c r="N1358" s="1" t="s">
        <v>3</v>
      </c>
      <c r="O1358" s="3" t="s">
        <v>4</v>
      </c>
      <c r="P1358" s="1" t="s">
        <v>3</v>
      </c>
      <c r="Q1358" s="3" t="s">
        <v>4</v>
      </c>
      <c r="R1358" s="1" t="s">
        <v>3</v>
      </c>
      <c r="S1358" s="3" t="s">
        <v>4</v>
      </c>
      <c r="T1358" s="7"/>
      <c r="U1358" s="8"/>
      <c r="X1358" s="25"/>
      <c r="Y1358" s="25"/>
      <c r="Z1358" s="25"/>
      <c r="AA1358" s="25"/>
      <c r="AB1358" s="25"/>
      <c r="AC1358" s="25"/>
      <c r="AD1358" s="25"/>
      <c r="AE1358" s="25"/>
    </row>
    <row r="1359" spans="1:31">
      <c r="A1359" s="687"/>
      <c r="B1359" s="690"/>
      <c r="C1359" s="694"/>
      <c r="D1359" s="2" t="str">
        <f>IF(表示変換!$N$5="","",表示変換!$N$5)</f>
        <v>sec</v>
      </c>
      <c r="E1359" s="4" t="s">
        <v>7</v>
      </c>
      <c r="F1359" s="2" t="str">
        <f>IF(表示変換!$O$5="","",表示変換!$O$5)</f>
        <v>sec</v>
      </c>
      <c r="G1359" s="4" t="s">
        <v>202</v>
      </c>
      <c r="H1359" s="2" t="str">
        <f>IF(表示変換!$P$5="","",表示変換!$P$5)</f>
        <v>m</v>
      </c>
      <c r="I1359" s="4" t="s">
        <v>202</v>
      </c>
      <c r="J1359" s="2" t="str">
        <f>IF(表示変換!$Q$5="","",表示変換!$Q$5)</f>
        <v>cm</v>
      </c>
      <c r="K1359" s="4" t="s">
        <v>202</v>
      </c>
      <c r="L1359" s="2" t="str">
        <f>IF(表示変換!$R$5="","",表示変換!$R$5)</f>
        <v>cm</v>
      </c>
      <c r="M1359" s="4" t="s">
        <v>202</v>
      </c>
      <c r="N1359" s="2" t="str">
        <f>IF(表示変換!$S$5="","",表示変換!$S$5)</f>
        <v>m</v>
      </c>
      <c r="O1359" s="4" t="s">
        <v>202</v>
      </c>
      <c r="P1359" s="2" t="str">
        <f>IF(表示変換!$T$5="","",表示変換!$T$5)</f>
        <v>回</v>
      </c>
      <c r="Q1359" s="4" t="s">
        <v>202</v>
      </c>
      <c r="R1359" s="2" t="str">
        <f>IF(表示変換!$U$5="","",表示変換!$U$5)</f>
        <v>m</v>
      </c>
      <c r="S1359" s="4" t="s">
        <v>202</v>
      </c>
      <c r="T1359" s="2" t="s">
        <v>203</v>
      </c>
      <c r="U1359" s="5" t="s">
        <v>204</v>
      </c>
      <c r="X1359" s="26" t="s">
        <v>205</v>
      </c>
      <c r="Y1359" s="26" t="s">
        <v>206</v>
      </c>
      <c r="Z1359" s="26" t="s">
        <v>276</v>
      </c>
      <c r="AA1359" s="26" t="s">
        <v>24</v>
      </c>
      <c r="AB1359" s="26" t="s">
        <v>207</v>
      </c>
      <c r="AC1359" s="26" t="s">
        <v>208</v>
      </c>
      <c r="AD1359" s="26" t="s">
        <v>209</v>
      </c>
      <c r="AE1359" s="11" t="s">
        <v>210</v>
      </c>
    </row>
    <row r="1360" spans="1:31">
      <c r="A1360" s="17" t="str">
        <f>IF(入力!$C$4="","",入力!$C$4)</f>
        <v>2016.01.01</v>
      </c>
      <c r="B1360" s="20">
        <f>IF(表示変換!A39="","",表示変換!A39)</f>
        <v>34</v>
      </c>
      <c r="C1360" s="18" t="str">
        <f>IF(表示変換!B39="","",表示変換!B39)</f>
        <v/>
      </c>
      <c r="D1360" s="21" t="str">
        <f>IF(特定項目一覧_60!G39="","",特定項目一覧_60!G39)</f>
        <v/>
      </c>
      <c r="E1360" s="27" t="str">
        <f>IF(特定項目一覧_60!H39="","",特定項目一覧_60!H39)</f>
        <v/>
      </c>
      <c r="F1360" s="21" t="str">
        <f>IF(特定項目一覧_60!I39="","",特定項目一覧_60!I39)</f>
        <v/>
      </c>
      <c r="G1360" s="22" t="str">
        <f>IF(特定項目一覧_60!J39="","",特定項目一覧_60!J39)</f>
        <v/>
      </c>
      <c r="H1360" s="29" t="str">
        <f>IF(特定項目一覧_60!K39="","",特定項目一覧_60!K39)</f>
        <v/>
      </c>
      <c r="I1360" s="27" t="str">
        <f>IF(特定項目一覧_60!L39="","",特定項目一覧_60!L39)</f>
        <v/>
      </c>
      <c r="J1360" s="20" t="str">
        <f>IF(特定項目一覧_60!M39="","",特定項目一覧_60!M39)</f>
        <v/>
      </c>
      <c r="K1360" s="22" t="str">
        <f>IF(特定項目一覧_60!N39="","",特定項目一覧_60!N39)</f>
        <v/>
      </c>
      <c r="L1360" s="28" t="str">
        <f>IF(特定項目一覧_60!O39="","",特定項目一覧_60!O39)</f>
        <v/>
      </c>
      <c r="M1360" s="27" t="str">
        <f>IF(特定項目一覧_60!P39="","",特定項目一覧_60!P39)</f>
        <v/>
      </c>
      <c r="N1360" s="21" t="str">
        <f>IF(特定項目一覧_60!Q39="","",特定項目一覧_60!Q39)</f>
        <v/>
      </c>
      <c r="O1360" s="22" t="str">
        <f>IF(特定項目一覧_60!R39="","",特定項目一覧_60!R39)</f>
        <v/>
      </c>
      <c r="P1360" s="28" t="str">
        <f>IF(特定項目一覧_60!S39="","",特定項目一覧_60!S39)</f>
        <v/>
      </c>
      <c r="Q1360" s="27" t="str">
        <f>IF(特定項目一覧_60!T39="","",特定項目一覧_60!T39)</f>
        <v/>
      </c>
      <c r="R1360" s="20" t="str">
        <f>IF(特定項目一覧_60!U39="","",特定項目一覧_60!U39)</f>
        <v/>
      </c>
      <c r="S1360" s="22" t="str">
        <f>IF(特定項目一覧_60!V39="","",特定項目一覧_60!V39)</f>
        <v/>
      </c>
      <c r="T1360" s="28" t="str">
        <f>IF(特定項目一覧_60!W39="","",特定項目一覧_60!W39)</f>
        <v/>
      </c>
      <c r="U1360" s="22" t="str">
        <f>IF(特定項目一覧_60!X39="","",特定項目一覧_60!X39)</f>
        <v/>
      </c>
      <c r="V1360" s="392"/>
      <c r="W1360" s="390" t="str">
        <f>IF(入力!$C$4="","",入力!$C$4)</f>
        <v>2016.01.01</v>
      </c>
      <c r="X1360" s="30" t="str">
        <f>E1360</f>
        <v/>
      </c>
      <c r="Y1360" s="30" t="str">
        <f>G1360</f>
        <v/>
      </c>
      <c r="Z1360" s="30" t="str">
        <f>I1360</f>
        <v/>
      </c>
      <c r="AA1360" s="30" t="str">
        <f>K1360</f>
        <v/>
      </c>
      <c r="AB1360" s="30" t="str">
        <f>M1360</f>
        <v/>
      </c>
      <c r="AC1360" s="30" t="str">
        <f>O1360</f>
        <v/>
      </c>
      <c r="AD1360" s="30" t="str">
        <f>Q1360</f>
        <v/>
      </c>
      <c r="AE1360" s="30" t="str">
        <f>S1360</f>
        <v/>
      </c>
    </row>
    <row r="1361" spans="1:31">
      <c r="A1361" s="66"/>
      <c r="B1361" s="67"/>
      <c r="C1361" s="68"/>
      <c r="D1361" s="69"/>
      <c r="E1361" s="70"/>
      <c r="F1361" s="71"/>
      <c r="G1361" s="72"/>
      <c r="H1361" s="73"/>
      <c r="I1361" s="70"/>
      <c r="J1361" s="71"/>
      <c r="K1361" s="72"/>
      <c r="L1361" s="69"/>
      <c r="M1361" s="70"/>
      <c r="N1361" s="71"/>
      <c r="O1361" s="72"/>
      <c r="P1361" s="69"/>
      <c r="Q1361" s="70"/>
      <c r="R1361" s="67"/>
      <c r="S1361" s="72"/>
      <c r="T1361" s="73"/>
      <c r="U1361" s="72"/>
      <c r="V1361" s="387"/>
      <c r="W1361" s="388"/>
      <c r="X1361" s="23"/>
      <c r="Y1361" s="23"/>
      <c r="Z1361" s="23"/>
      <c r="AA1361" s="23"/>
      <c r="AB1361" s="23"/>
      <c r="AC1361" s="23"/>
      <c r="AD1361" s="23"/>
      <c r="AE1361" s="23"/>
    </row>
    <row r="1362" spans="1:31">
      <c r="A1362" s="74"/>
      <c r="B1362" s="67"/>
      <c r="C1362" s="72"/>
      <c r="D1362" s="71"/>
      <c r="E1362" s="72"/>
      <c r="F1362" s="71"/>
      <c r="G1362" s="72"/>
      <c r="H1362" s="67"/>
      <c r="I1362" s="72"/>
      <c r="J1362" s="71"/>
      <c r="K1362" s="72"/>
      <c r="L1362" s="71"/>
      <c r="M1362" s="72"/>
      <c r="N1362" s="71"/>
      <c r="O1362" s="72"/>
      <c r="P1362" s="71"/>
      <c r="Q1362" s="72"/>
      <c r="R1362" s="67"/>
      <c r="S1362" s="72"/>
      <c r="T1362" s="67"/>
      <c r="U1362" s="72"/>
      <c r="V1362" s="393"/>
      <c r="W1362" s="391"/>
      <c r="X1362" s="23"/>
      <c r="Y1362" s="23"/>
      <c r="Z1362" s="23"/>
      <c r="AA1362" s="23"/>
      <c r="AB1362" s="23"/>
      <c r="AC1362" s="23"/>
      <c r="AD1362" s="23"/>
      <c r="AE1362" s="23"/>
    </row>
    <row r="1363" spans="1:31">
      <c r="A1363" s="74"/>
      <c r="B1363" s="75"/>
      <c r="C1363" s="76"/>
      <c r="D1363" s="71"/>
      <c r="E1363" s="70"/>
      <c r="F1363" s="71"/>
      <c r="G1363" s="72"/>
      <c r="H1363" s="73"/>
      <c r="I1363" s="70"/>
      <c r="J1363" s="71"/>
      <c r="K1363" s="72"/>
      <c r="L1363" s="69"/>
      <c r="M1363" s="70"/>
      <c r="N1363" s="71"/>
      <c r="O1363" s="72"/>
      <c r="P1363" s="69"/>
      <c r="Q1363" s="70"/>
      <c r="R1363" s="67"/>
      <c r="S1363" s="72"/>
      <c r="T1363" s="73"/>
      <c r="U1363" s="72"/>
      <c r="V1363" s="393"/>
      <c r="W1363" s="389"/>
      <c r="X1363" s="25"/>
      <c r="Y1363" s="25"/>
      <c r="Z1363" s="25"/>
      <c r="AA1363" s="25"/>
      <c r="AB1363" s="25"/>
      <c r="AC1363" s="25"/>
      <c r="AD1363" s="25"/>
      <c r="AE1363" s="25"/>
    </row>
    <row r="1364" spans="1:31">
      <c r="A1364" s="66"/>
      <c r="B1364" s="67"/>
      <c r="C1364" s="68"/>
      <c r="D1364" s="69"/>
      <c r="E1364" s="70"/>
      <c r="F1364" s="71"/>
      <c r="G1364" s="72"/>
      <c r="H1364" s="73"/>
      <c r="I1364" s="70"/>
      <c r="J1364" s="71"/>
      <c r="K1364" s="72"/>
      <c r="L1364" s="69"/>
      <c r="M1364" s="70"/>
      <c r="N1364" s="71"/>
      <c r="O1364" s="72"/>
      <c r="P1364" s="69"/>
      <c r="Q1364" s="70"/>
      <c r="R1364" s="67"/>
      <c r="S1364" s="72"/>
      <c r="T1364" s="73"/>
      <c r="U1364" s="72"/>
      <c r="V1364" s="393"/>
      <c r="W1364" s="391"/>
      <c r="X1364" s="25"/>
      <c r="Y1364" s="25"/>
      <c r="Z1364" s="25"/>
      <c r="AA1364" s="25"/>
      <c r="AB1364" s="25"/>
      <c r="AC1364" s="25"/>
      <c r="AD1364" s="25"/>
      <c r="AE1364" s="25"/>
    </row>
    <row r="1365" spans="1:31">
      <c r="A1365" s="74"/>
      <c r="B1365" s="67"/>
      <c r="C1365" s="72"/>
      <c r="D1365" s="71"/>
      <c r="E1365" s="72"/>
      <c r="F1365" s="71"/>
      <c r="G1365" s="72"/>
      <c r="H1365" s="67"/>
      <c r="I1365" s="72"/>
      <c r="J1365" s="71"/>
      <c r="K1365" s="72"/>
      <c r="L1365" s="71"/>
      <c r="M1365" s="72"/>
      <c r="N1365" s="71"/>
      <c r="O1365" s="72"/>
      <c r="P1365" s="71"/>
      <c r="Q1365" s="72"/>
      <c r="R1365" s="67"/>
      <c r="S1365" s="72"/>
      <c r="T1365" s="67"/>
      <c r="U1365" s="72"/>
      <c r="V1365" s="393"/>
      <c r="W1365" s="391"/>
      <c r="X1365" s="25"/>
      <c r="Y1365" s="25"/>
      <c r="Z1365" s="25"/>
      <c r="AA1365" s="25"/>
      <c r="AB1365" s="25"/>
      <c r="AC1365" s="25"/>
      <c r="AD1365" s="25"/>
      <c r="AE1365" s="25"/>
    </row>
    <row r="1366" spans="1:31">
      <c r="A1366" s="66"/>
      <c r="B1366" s="67"/>
      <c r="C1366" s="68"/>
      <c r="D1366" s="69"/>
      <c r="E1366" s="70"/>
      <c r="F1366" s="71"/>
      <c r="G1366" s="72"/>
      <c r="H1366" s="73"/>
      <c r="I1366" s="70"/>
      <c r="J1366" s="71"/>
      <c r="K1366" s="72"/>
      <c r="L1366" s="69"/>
      <c r="M1366" s="70"/>
      <c r="N1366" s="71"/>
      <c r="O1366" s="72"/>
      <c r="P1366" s="69"/>
      <c r="Q1366" s="70"/>
      <c r="R1366" s="67"/>
      <c r="S1366" s="72"/>
      <c r="T1366" s="73"/>
      <c r="U1366" s="72"/>
      <c r="V1366" s="393"/>
      <c r="W1366" s="389"/>
      <c r="X1366" s="25"/>
      <c r="Y1366" s="25"/>
      <c r="Z1366" s="25"/>
      <c r="AA1366" s="25"/>
      <c r="AB1366" s="25"/>
      <c r="AC1366" s="25"/>
      <c r="AD1366" s="25"/>
      <c r="AE1366" s="25"/>
    </row>
    <row r="1367" spans="1:31">
      <c r="A1367" s="66"/>
      <c r="B1367" s="67"/>
      <c r="C1367" s="68"/>
      <c r="D1367" s="69"/>
      <c r="E1367" s="70"/>
      <c r="F1367" s="71"/>
      <c r="G1367" s="72"/>
      <c r="H1367" s="73"/>
      <c r="I1367" s="70"/>
      <c r="J1367" s="71"/>
      <c r="K1367" s="72"/>
      <c r="L1367" s="69"/>
      <c r="M1367" s="70"/>
      <c r="N1367" s="71"/>
      <c r="O1367" s="72"/>
      <c r="P1367" s="69"/>
      <c r="Q1367" s="70"/>
      <c r="R1367" s="67"/>
      <c r="S1367" s="72"/>
      <c r="T1367" s="73"/>
      <c r="U1367" s="72"/>
      <c r="V1367" s="393"/>
      <c r="W1367" s="395"/>
      <c r="X1367" s="396"/>
      <c r="Y1367" s="397"/>
      <c r="Z1367" s="25"/>
      <c r="AA1367" s="25"/>
      <c r="AB1367" s="25"/>
      <c r="AC1367" s="25"/>
      <c r="AD1367" s="25"/>
      <c r="AE1367" s="25"/>
    </row>
    <row r="1368" spans="1:31">
      <c r="A1368" s="66"/>
      <c r="B1368" s="67"/>
      <c r="C1368" s="68"/>
      <c r="D1368" s="69"/>
      <c r="E1368" s="70"/>
      <c r="F1368" s="71"/>
      <c r="G1368" s="72"/>
      <c r="H1368" s="73"/>
      <c r="I1368" s="70"/>
      <c r="J1368" s="71"/>
      <c r="K1368" s="72"/>
      <c r="L1368" s="69"/>
      <c r="M1368" s="70"/>
      <c r="N1368" s="71"/>
      <c r="O1368" s="72"/>
      <c r="P1368" s="69"/>
      <c r="Q1368" s="70"/>
      <c r="R1368" s="67"/>
      <c r="S1368" s="72"/>
      <c r="T1368" s="73"/>
      <c r="U1368" s="72"/>
      <c r="V1368" s="394"/>
      <c r="W1368" s="388"/>
      <c r="X1368" s="25"/>
      <c r="Y1368" s="25"/>
      <c r="Z1368" s="25"/>
      <c r="AA1368" s="25"/>
      <c r="AB1368" s="25"/>
      <c r="AC1368" s="25"/>
      <c r="AD1368" s="25"/>
      <c r="AE1368" s="25"/>
    </row>
    <row r="1369" spans="1:31">
      <c r="A1369" s="66"/>
      <c r="B1369" s="67"/>
      <c r="C1369" s="68"/>
      <c r="D1369" s="69"/>
      <c r="E1369" s="70"/>
      <c r="F1369" s="71"/>
      <c r="G1369" s="72"/>
      <c r="H1369" s="73"/>
      <c r="I1369" s="70"/>
      <c r="J1369" s="71"/>
      <c r="K1369" s="72"/>
      <c r="L1369" s="69"/>
      <c r="M1369" s="70"/>
      <c r="N1369" s="71"/>
      <c r="O1369" s="72"/>
      <c r="P1369" s="69"/>
      <c r="Q1369" s="70"/>
      <c r="R1369" s="67"/>
      <c r="S1369" s="72"/>
      <c r="T1369" s="73"/>
      <c r="U1369" s="72"/>
      <c r="V1369" s="394"/>
      <c r="W1369" s="391"/>
      <c r="X1369" s="25"/>
      <c r="Y1369" s="25"/>
      <c r="Z1369" s="25"/>
      <c r="AA1369" s="25"/>
      <c r="AB1369" s="25"/>
      <c r="AC1369" s="25"/>
      <c r="AD1369" s="25"/>
      <c r="AE1369" s="25"/>
    </row>
    <row r="1370" spans="1:31">
      <c r="A1370" s="6"/>
      <c r="B1370" s="6"/>
      <c r="C1370" s="6"/>
      <c r="D1370" s="6"/>
      <c r="E1370" s="6"/>
      <c r="F1370" s="6"/>
      <c r="G1370" s="6"/>
      <c r="H1370" s="6"/>
      <c r="I1370" s="6"/>
      <c r="J1370" s="6"/>
      <c r="K1370" s="6"/>
      <c r="L1370" s="6"/>
      <c r="M1370" s="6"/>
      <c r="N1370" s="6"/>
      <c r="O1370" s="6"/>
      <c r="P1370" s="6"/>
      <c r="Q1370" s="6"/>
      <c r="R1370" s="6"/>
      <c r="S1370" s="6"/>
      <c r="T1370" s="6"/>
      <c r="U1370" s="6"/>
      <c r="X1370" s="25"/>
      <c r="Y1370" s="25"/>
      <c r="Z1370" s="25"/>
      <c r="AA1370" s="25"/>
      <c r="AB1370" s="25"/>
      <c r="AC1370" s="25"/>
      <c r="AD1370" s="25"/>
      <c r="AE1370" s="25"/>
    </row>
    <row r="1371" spans="1:31">
      <c r="A1371" s="6"/>
      <c r="B1371" s="6"/>
      <c r="C1371" s="6"/>
      <c r="D1371" s="6"/>
      <c r="E1371" s="6"/>
      <c r="F1371" s="6"/>
      <c r="G1371" s="6"/>
      <c r="H1371" s="6"/>
      <c r="I1371" s="6"/>
      <c r="J1371" s="6"/>
      <c r="K1371" s="6"/>
      <c r="L1371" s="6"/>
      <c r="M1371" s="6"/>
      <c r="N1371" s="6"/>
      <c r="O1371" s="6"/>
      <c r="P1371" s="6"/>
      <c r="Q1371" s="6"/>
      <c r="R1371" s="6"/>
      <c r="S1371" s="6"/>
      <c r="T1371" s="6"/>
      <c r="U1371" s="6"/>
      <c r="X1371" s="25"/>
      <c r="Y1371" s="25"/>
      <c r="Z1371" s="25"/>
      <c r="AA1371" s="25"/>
      <c r="AB1371" s="25"/>
      <c r="AC1371" s="25"/>
      <c r="AD1371" s="25"/>
      <c r="AE1371" s="25"/>
    </row>
    <row r="1372" spans="1:31">
      <c r="A1372" s="6"/>
      <c r="B1372" s="6"/>
      <c r="C1372" s="6"/>
      <c r="D1372" s="6"/>
      <c r="E1372" s="6"/>
      <c r="F1372" s="6"/>
      <c r="G1372" s="6"/>
      <c r="H1372" s="6"/>
      <c r="I1372" s="6"/>
      <c r="J1372" s="6"/>
      <c r="K1372" s="6"/>
      <c r="L1372" s="6"/>
      <c r="M1372" s="6"/>
      <c r="N1372" s="6"/>
      <c r="O1372" s="6"/>
      <c r="P1372" s="6"/>
      <c r="Q1372" s="6"/>
      <c r="R1372" s="6"/>
      <c r="S1372" s="6"/>
      <c r="T1372" s="6"/>
      <c r="U1372" s="6"/>
      <c r="X1372" s="25"/>
      <c r="Y1372" s="25"/>
      <c r="Z1372" s="25"/>
      <c r="AA1372" s="25"/>
      <c r="AB1372" s="25"/>
      <c r="AC1372" s="25"/>
      <c r="AD1372" s="25"/>
      <c r="AE1372" s="25"/>
    </row>
    <row r="1373" spans="1:31">
      <c r="A1373" s="6"/>
      <c r="B1373" s="6"/>
      <c r="C1373" s="6"/>
      <c r="D1373" s="6"/>
      <c r="E1373" s="6"/>
      <c r="F1373" s="6"/>
      <c r="G1373" s="6"/>
      <c r="H1373" s="6"/>
      <c r="I1373" s="6"/>
      <c r="J1373" s="6"/>
      <c r="K1373" s="6"/>
      <c r="L1373" s="6"/>
      <c r="M1373" s="6"/>
      <c r="N1373" s="6"/>
      <c r="O1373" s="6"/>
      <c r="P1373" s="6"/>
      <c r="Q1373" s="6"/>
      <c r="R1373" s="6"/>
      <c r="S1373" s="6"/>
      <c r="T1373" s="6"/>
      <c r="U1373" s="6"/>
      <c r="X1373" s="12" t="s">
        <v>21</v>
      </c>
      <c r="Y1373" s="12" t="s">
        <v>214</v>
      </c>
      <c r="Z1373" s="12" t="s">
        <v>22</v>
      </c>
      <c r="AA1373" s="25"/>
      <c r="AB1373" s="25"/>
      <c r="AC1373" s="25"/>
      <c r="AD1373" s="25"/>
      <c r="AE1373" s="25"/>
    </row>
    <row r="1374" spans="1:31">
      <c r="A1374" s="6"/>
      <c r="B1374" s="6"/>
      <c r="C1374" s="6"/>
      <c r="D1374" s="6"/>
      <c r="E1374" s="6"/>
      <c r="F1374" s="6"/>
      <c r="G1374" s="6"/>
      <c r="H1374" s="6"/>
      <c r="I1374" s="6"/>
      <c r="J1374" s="6"/>
      <c r="K1374" s="6"/>
      <c r="L1374" s="6"/>
      <c r="M1374" s="6"/>
      <c r="N1374" s="6"/>
      <c r="O1374" s="6"/>
      <c r="P1374" s="6"/>
      <c r="Q1374" s="6"/>
      <c r="R1374" s="6"/>
      <c r="S1374" s="6"/>
      <c r="T1374" s="6"/>
      <c r="U1374" s="6"/>
      <c r="W1374" s="19" t="str">
        <f>IF(入力!$C$4="","",入力!$C$4)</f>
        <v>2016.01.01</v>
      </c>
      <c r="X1374" s="24" t="str">
        <f>IF(特定項目一覧_60!AL39="","",特定項目一覧_60!AL39)</f>
        <v/>
      </c>
      <c r="Y1374" s="31" t="str">
        <f>IF(特定項目一覧_60!AK39="","",特定項目一覧_60!AK39)</f>
        <v/>
      </c>
      <c r="Z1374" s="32" t="str">
        <f>IF(特定項目一覧_60!AM39="","",特定項目一覧_60!AM39)</f>
        <v/>
      </c>
      <c r="AA1374" s="25"/>
      <c r="AB1374" s="25"/>
      <c r="AC1374" s="25"/>
      <c r="AD1374" s="25"/>
      <c r="AE1374" s="25"/>
    </row>
    <row r="1375" spans="1:31">
      <c r="A1375" s="6"/>
      <c r="B1375" s="6"/>
      <c r="C1375" s="6"/>
      <c r="D1375" s="6"/>
      <c r="E1375" s="6"/>
      <c r="F1375" s="6"/>
      <c r="G1375" s="6"/>
      <c r="H1375" s="6"/>
      <c r="I1375" s="6"/>
      <c r="J1375" s="6"/>
      <c r="K1375" s="6"/>
      <c r="L1375" s="6"/>
      <c r="M1375" s="6"/>
      <c r="N1375" s="6"/>
      <c r="O1375" s="6"/>
      <c r="P1375" s="6"/>
      <c r="Q1375" s="6"/>
      <c r="R1375" s="6"/>
      <c r="S1375" s="6"/>
      <c r="T1375" s="6"/>
      <c r="U1375" s="6"/>
      <c r="W1375" s="19"/>
      <c r="X1375" s="24"/>
      <c r="Y1375" s="24"/>
      <c r="Z1375" s="24"/>
      <c r="AA1375" s="25"/>
      <c r="AB1375" s="25"/>
      <c r="AC1375" s="25"/>
      <c r="AD1375" s="25"/>
      <c r="AE1375" s="25"/>
    </row>
    <row r="1376" spans="1:31">
      <c r="A1376" s="6"/>
      <c r="B1376" s="6"/>
      <c r="C1376" s="6"/>
      <c r="D1376" s="6"/>
      <c r="E1376" s="6"/>
      <c r="F1376" s="6"/>
      <c r="G1376" s="6"/>
      <c r="H1376" s="6"/>
      <c r="I1376" s="6"/>
      <c r="J1376" s="6"/>
      <c r="K1376" s="6"/>
      <c r="L1376" s="6"/>
      <c r="M1376" s="6"/>
      <c r="N1376" s="6"/>
      <c r="O1376" s="6"/>
      <c r="P1376" s="6"/>
      <c r="Q1376" s="6"/>
      <c r="R1376" s="6"/>
      <c r="S1376" s="6"/>
      <c r="T1376" s="6"/>
      <c r="U1376" s="6"/>
      <c r="W1376" s="19"/>
      <c r="X1376" s="34"/>
      <c r="Y1376" s="34"/>
      <c r="Z1376" s="35"/>
      <c r="AA1376" s="25"/>
      <c r="AB1376" s="25"/>
      <c r="AC1376" s="25"/>
      <c r="AD1376" s="25"/>
      <c r="AE1376" s="25"/>
    </row>
    <row r="1377" spans="1:31">
      <c r="A1377" s="6"/>
      <c r="B1377" s="6"/>
      <c r="C1377" s="6"/>
      <c r="D1377" s="6"/>
      <c r="E1377" s="6"/>
      <c r="F1377" s="6"/>
      <c r="G1377" s="6"/>
      <c r="H1377" s="6"/>
      <c r="I1377" s="6"/>
      <c r="J1377" s="6"/>
      <c r="K1377" s="6"/>
      <c r="L1377" s="6"/>
      <c r="M1377" s="6"/>
      <c r="N1377" s="6"/>
      <c r="O1377" s="6"/>
      <c r="P1377" s="6"/>
      <c r="Q1377" s="6"/>
      <c r="R1377" s="6"/>
      <c r="S1377" s="6"/>
      <c r="T1377" s="6"/>
      <c r="U1377" s="6"/>
      <c r="X1377" s="25"/>
      <c r="Y1377" s="25"/>
      <c r="Z1377" s="25"/>
      <c r="AA1377" s="25"/>
      <c r="AB1377" s="25"/>
      <c r="AC1377" s="25"/>
      <c r="AD1377" s="25"/>
      <c r="AE1377" s="25"/>
    </row>
    <row r="1378" spans="1:31">
      <c r="A1378" s="6"/>
      <c r="B1378" s="6"/>
      <c r="C1378" s="6"/>
      <c r="D1378" s="6"/>
      <c r="E1378" s="6"/>
      <c r="F1378" s="6"/>
      <c r="G1378" s="6"/>
      <c r="H1378" s="6"/>
      <c r="I1378" s="6"/>
      <c r="J1378" s="6"/>
      <c r="K1378" s="6"/>
      <c r="L1378" s="6"/>
      <c r="M1378" s="6"/>
      <c r="N1378" s="6"/>
      <c r="O1378" s="6"/>
      <c r="P1378" s="6"/>
      <c r="Q1378" s="6"/>
      <c r="R1378" s="6"/>
      <c r="S1378" s="6"/>
      <c r="T1378" s="6"/>
      <c r="U1378" s="6"/>
      <c r="X1378" s="25"/>
      <c r="Y1378" s="25"/>
      <c r="Z1378" s="25"/>
      <c r="AA1378" s="25"/>
      <c r="AB1378" s="25"/>
      <c r="AC1378" s="25"/>
      <c r="AD1378" s="25"/>
      <c r="AE1378" s="25"/>
    </row>
    <row r="1379" spans="1:31">
      <c r="A1379" s="6"/>
      <c r="B1379" s="6"/>
      <c r="C1379" s="6"/>
      <c r="D1379" s="6"/>
      <c r="E1379" s="6"/>
      <c r="F1379" s="6"/>
      <c r="G1379" s="6"/>
      <c r="H1379" s="6"/>
      <c r="I1379" s="6"/>
      <c r="J1379" s="6"/>
      <c r="K1379" s="6"/>
      <c r="L1379" s="6"/>
      <c r="M1379" s="6"/>
      <c r="N1379" s="6"/>
      <c r="O1379" s="6"/>
      <c r="P1379" s="6"/>
      <c r="Q1379" s="6"/>
      <c r="R1379" s="6"/>
      <c r="S1379" s="6"/>
      <c r="T1379" s="6"/>
      <c r="U1379" s="6"/>
      <c r="X1379" s="25"/>
      <c r="Y1379" s="25"/>
      <c r="Z1379" s="25"/>
      <c r="AA1379" s="25"/>
      <c r="AB1379" s="25"/>
      <c r="AC1379" s="25"/>
      <c r="AD1379" s="25"/>
      <c r="AE1379" s="25"/>
    </row>
    <row r="1380" spans="1:31">
      <c r="A1380" s="6"/>
      <c r="B1380" s="6"/>
      <c r="C1380" s="6"/>
      <c r="D1380" s="6"/>
      <c r="E1380" s="6"/>
      <c r="F1380" s="6"/>
      <c r="G1380" s="6"/>
      <c r="H1380" s="6"/>
      <c r="I1380" s="6"/>
      <c r="J1380" s="6"/>
      <c r="K1380" s="6"/>
      <c r="L1380" s="6"/>
      <c r="M1380" s="6"/>
      <c r="N1380" s="6"/>
      <c r="O1380" s="6"/>
      <c r="P1380" s="6"/>
      <c r="Q1380" s="6"/>
      <c r="R1380" s="6"/>
      <c r="S1380" s="6"/>
      <c r="T1380" s="6"/>
      <c r="U1380" s="6"/>
      <c r="X1380" s="25"/>
      <c r="Y1380" s="25"/>
      <c r="Z1380" s="25"/>
      <c r="AA1380" s="25"/>
      <c r="AB1380" s="25"/>
      <c r="AC1380" s="25"/>
      <c r="AD1380" s="25"/>
      <c r="AE1380" s="25"/>
    </row>
    <row r="1381" spans="1:31">
      <c r="A1381" s="6"/>
      <c r="B1381" s="6"/>
      <c r="C1381" s="6"/>
      <c r="D1381" s="6"/>
      <c r="E1381" s="6"/>
      <c r="F1381" s="6"/>
      <c r="G1381" s="6"/>
      <c r="H1381" s="6"/>
      <c r="I1381" s="6"/>
      <c r="J1381" s="6"/>
      <c r="K1381" s="6"/>
      <c r="L1381" s="6"/>
      <c r="M1381" s="6"/>
      <c r="N1381" s="6"/>
      <c r="O1381" s="6"/>
      <c r="P1381" s="6"/>
      <c r="Q1381" s="6"/>
      <c r="R1381" s="6"/>
      <c r="S1381" s="6"/>
      <c r="T1381" s="6"/>
      <c r="U1381" s="6"/>
      <c r="X1381" s="25"/>
      <c r="Y1381" s="25"/>
      <c r="Z1381" s="25"/>
      <c r="AA1381" s="25"/>
      <c r="AB1381" s="25"/>
      <c r="AC1381" s="25"/>
      <c r="AD1381" s="25"/>
      <c r="AE1381" s="25"/>
    </row>
    <row r="1382" spans="1:31">
      <c r="A1382" s="6"/>
      <c r="B1382" s="6"/>
      <c r="C1382" s="6"/>
      <c r="D1382" s="6"/>
      <c r="E1382" s="6"/>
      <c r="F1382" s="6"/>
      <c r="G1382" s="6"/>
      <c r="H1382" s="6"/>
      <c r="I1382" s="6"/>
      <c r="J1382" s="6"/>
      <c r="K1382" s="6"/>
      <c r="L1382" s="6"/>
      <c r="M1382" s="6"/>
      <c r="N1382" s="6"/>
      <c r="O1382" s="6"/>
      <c r="P1382" s="6"/>
      <c r="Q1382" s="6"/>
      <c r="R1382" s="6"/>
      <c r="S1382" s="6"/>
      <c r="T1382" s="6"/>
      <c r="U1382" s="6"/>
      <c r="X1382" s="25"/>
      <c r="Y1382" s="25"/>
      <c r="Z1382" s="25"/>
      <c r="AA1382" s="25"/>
      <c r="AB1382" s="25"/>
      <c r="AC1382" s="25"/>
      <c r="AD1382" s="25"/>
      <c r="AE1382" s="25"/>
    </row>
    <row r="1383" spans="1:31">
      <c r="A1383" s="6"/>
      <c r="B1383" s="6"/>
      <c r="C1383" s="6"/>
      <c r="D1383" s="6"/>
      <c r="E1383" s="6"/>
      <c r="F1383" s="6"/>
      <c r="G1383" s="6"/>
      <c r="H1383" s="6"/>
      <c r="I1383" s="6"/>
      <c r="J1383" s="6"/>
      <c r="K1383" s="6"/>
      <c r="L1383" s="6"/>
      <c r="M1383" s="6"/>
      <c r="N1383" s="6"/>
      <c r="O1383" s="6"/>
      <c r="P1383" s="6"/>
      <c r="Q1383" s="6"/>
      <c r="R1383" s="6"/>
      <c r="S1383" s="6"/>
      <c r="T1383" s="6"/>
      <c r="U1383" s="6"/>
      <c r="X1383" s="25"/>
      <c r="Y1383" s="25"/>
      <c r="Z1383" s="25"/>
      <c r="AA1383" s="25"/>
      <c r="AB1383" s="25"/>
      <c r="AC1383" s="25"/>
      <c r="AD1383" s="25"/>
      <c r="AE1383" s="25"/>
    </row>
    <row r="1384" spans="1:31">
      <c r="A1384" s="6"/>
      <c r="B1384" s="6"/>
      <c r="C1384" s="6"/>
      <c r="D1384" s="6"/>
      <c r="E1384" s="6"/>
      <c r="F1384" s="6"/>
      <c r="G1384" s="6"/>
      <c r="H1384" s="6"/>
      <c r="I1384" s="6"/>
      <c r="J1384" s="6"/>
      <c r="K1384" s="6"/>
      <c r="L1384" s="6"/>
      <c r="M1384" s="6"/>
      <c r="N1384" s="6"/>
      <c r="O1384" s="6"/>
      <c r="P1384" s="6"/>
      <c r="Q1384" s="6"/>
      <c r="R1384" s="6"/>
      <c r="S1384" s="6"/>
      <c r="T1384" s="6"/>
      <c r="U1384" s="6"/>
      <c r="X1384" s="25"/>
      <c r="Y1384" s="25"/>
      <c r="Z1384" s="25"/>
      <c r="AA1384" s="25"/>
      <c r="AB1384" s="25"/>
      <c r="AC1384" s="25"/>
      <c r="AD1384" s="25"/>
      <c r="AE1384" s="25"/>
    </row>
    <row r="1385" spans="1:31">
      <c r="A1385" s="6"/>
      <c r="B1385" s="6"/>
      <c r="C1385" s="6"/>
      <c r="D1385" s="6"/>
      <c r="E1385" s="6"/>
      <c r="F1385" s="6"/>
      <c r="G1385" s="6"/>
      <c r="H1385" s="6"/>
      <c r="I1385" s="6"/>
      <c r="J1385" s="6"/>
      <c r="K1385" s="6"/>
      <c r="L1385" s="6"/>
      <c r="M1385" s="6"/>
      <c r="N1385" s="6"/>
      <c r="O1385" s="6"/>
      <c r="P1385" s="6"/>
      <c r="Q1385" s="6"/>
      <c r="R1385" s="6"/>
      <c r="S1385" s="6"/>
      <c r="T1385" s="6"/>
      <c r="U1385" s="6"/>
      <c r="X1385" s="25"/>
      <c r="Y1385" s="25"/>
      <c r="Z1385" s="25"/>
      <c r="AA1385" s="25"/>
      <c r="AB1385" s="25"/>
      <c r="AC1385" s="25"/>
      <c r="AD1385" s="25"/>
      <c r="AE1385" s="25"/>
    </row>
    <row r="1386" spans="1:31">
      <c r="A1386" s="6"/>
      <c r="B1386" s="6"/>
      <c r="C1386" s="6"/>
      <c r="D1386" s="6"/>
      <c r="E1386" s="6"/>
      <c r="F1386" s="6"/>
      <c r="G1386" s="6"/>
      <c r="H1386" s="6"/>
      <c r="I1386" s="6"/>
      <c r="J1386" s="6"/>
      <c r="K1386" s="6"/>
      <c r="L1386" s="6"/>
      <c r="M1386" s="6"/>
      <c r="N1386" s="6"/>
      <c r="O1386" s="6"/>
      <c r="P1386" s="6"/>
      <c r="Q1386" s="6"/>
      <c r="R1386" s="6"/>
      <c r="S1386" s="6"/>
      <c r="T1386" s="6"/>
      <c r="U1386" s="6"/>
      <c r="X1386" s="25"/>
      <c r="Y1386" s="25"/>
      <c r="Z1386" s="25"/>
      <c r="AA1386" s="25"/>
      <c r="AB1386" s="25"/>
      <c r="AC1386" s="25"/>
      <c r="AD1386" s="25"/>
      <c r="AE1386" s="25"/>
    </row>
    <row r="1387" spans="1:31">
      <c r="A1387" s="6"/>
      <c r="B1387" s="6"/>
      <c r="C1387" s="6"/>
      <c r="D1387" s="6"/>
      <c r="E1387" s="6"/>
      <c r="F1387" s="6"/>
      <c r="G1387" s="6"/>
      <c r="H1387" s="6"/>
      <c r="I1387" s="6"/>
      <c r="J1387" s="6"/>
      <c r="K1387" s="6"/>
      <c r="L1387" s="6"/>
      <c r="M1387" s="6"/>
      <c r="N1387" s="6"/>
      <c r="O1387" s="6"/>
      <c r="P1387" s="6"/>
      <c r="Q1387" s="6"/>
      <c r="R1387" s="6"/>
      <c r="S1387" s="6"/>
      <c r="T1387" s="6"/>
      <c r="U1387" s="6"/>
      <c r="X1387" s="459" t="s">
        <v>270</v>
      </c>
      <c r="Y1387" s="25"/>
      <c r="Z1387" s="25"/>
      <c r="AA1387" s="25"/>
      <c r="AB1387" s="25"/>
      <c r="AC1387" s="25"/>
      <c r="AD1387" s="25"/>
      <c r="AE1387" s="25"/>
    </row>
    <row r="1388" spans="1:31">
      <c r="X1388" s="458" t="str">
        <f>IF(全体項目一覧_60!AN127="","",全体項目一覧_60!AN127)</f>
        <v/>
      </c>
      <c r="Y1388" s="25"/>
      <c r="Z1388" s="25"/>
      <c r="AA1388" s="25"/>
      <c r="AB1388" s="25"/>
      <c r="AC1388" s="25"/>
      <c r="AD1388" s="25"/>
      <c r="AE1388" s="25"/>
    </row>
    <row r="1389" spans="1:31">
      <c r="X1389" s="25"/>
      <c r="Y1389" s="25"/>
      <c r="Z1389" s="25"/>
      <c r="AA1389" s="25"/>
      <c r="AB1389" s="25"/>
      <c r="AC1389" s="25"/>
      <c r="AD1389" s="25"/>
      <c r="AE1389" s="25"/>
    </row>
    <row r="1390" spans="1:31">
      <c r="X1390" s="25"/>
      <c r="Y1390" s="25"/>
      <c r="Z1390" s="25"/>
      <c r="AA1390" s="25"/>
      <c r="AB1390" s="25"/>
      <c r="AC1390" s="25"/>
      <c r="AD1390" s="25"/>
      <c r="AE1390" s="25"/>
    </row>
    <row r="1391" spans="1:31">
      <c r="A1391" s="675"/>
      <c r="B1391" s="676"/>
      <c r="C1391" s="676"/>
      <c r="D1391" s="676"/>
      <c r="E1391" s="676"/>
      <c r="F1391" s="676"/>
      <c r="G1391" s="676"/>
      <c r="H1391" s="676"/>
      <c r="I1391" s="676"/>
      <c r="J1391" s="676"/>
      <c r="K1391" s="677"/>
      <c r="L1391" s="12" t="s">
        <v>18</v>
      </c>
      <c r="M1391" s="669" t="s">
        <v>29</v>
      </c>
      <c r="N1391" s="669"/>
      <c r="O1391" s="669"/>
      <c r="P1391" s="669"/>
      <c r="Q1391" s="669"/>
      <c r="R1391" s="669"/>
      <c r="S1391" s="669"/>
      <c r="T1391" s="670" t="s">
        <v>269</v>
      </c>
      <c r="U1391" s="670"/>
      <c r="X1391" s="12"/>
      <c r="Y1391" s="150"/>
      <c r="Z1391" s="150"/>
      <c r="AA1391" s="150"/>
      <c r="AB1391" s="150"/>
      <c r="AC1391" s="150"/>
      <c r="AD1391" s="150"/>
      <c r="AE1391" s="150"/>
    </row>
    <row r="1392" spans="1:31">
      <c r="A1392" s="678"/>
      <c r="B1392" s="679"/>
      <c r="C1392" s="679"/>
      <c r="D1392" s="679"/>
      <c r="E1392" s="679"/>
      <c r="F1392" s="679"/>
      <c r="G1392" s="679"/>
      <c r="H1392" s="679"/>
      <c r="I1392" s="679"/>
      <c r="J1392" s="679"/>
      <c r="K1392" s="680"/>
      <c r="L1392" s="12" t="s">
        <v>18</v>
      </c>
      <c r="M1392" s="665" t="s">
        <v>30</v>
      </c>
      <c r="N1392" s="665"/>
      <c r="O1392" s="665"/>
      <c r="P1392" s="665"/>
      <c r="Q1392" s="665"/>
      <c r="R1392" s="665"/>
      <c r="S1392" s="665"/>
      <c r="T1392" s="666" t="str">
        <f>X1388</f>
        <v/>
      </c>
      <c r="U1392" s="667"/>
      <c r="X1392" s="12"/>
      <c r="Y1392" s="151"/>
      <c r="Z1392" s="151"/>
      <c r="AA1392" s="151"/>
      <c r="AB1392" s="151"/>
      <c r="AC1392" s="151"/>
      <c r="AD1392" s="151"/>
      <c r="AE1392" s="151"/>
    </row>
    <row r="1393" spans="1:31" ht="14.25">
      <c r="A1393" s="691" t="str">
        <f>$A$40</f>
        <v>フォーマット作成者　：　Komuro Consulting Group　小室匡史</v>
      </c>
      <c r="B1393" s="691"/>
      <c r="C1393" s="691"/>
      <c r="D1393" s="691"/>
      <c r="E1393" s="691"/>
      <c r="F1393" s="691"/>
      <c r="G1393" s="691"/>
      <c r="H1393" s="691"/>
      <c r="I1393" s="691"/>
      <c r="J1393" s="691"/>
      <c r="K1393" s="691"/>
      <c r="L1393" s="414" t="s">
        <v>18</v>
      </c>
      <c r="M1393" s="668" t="s">
        <v>90</v>
      </c>
      <c r="N1393" s="668"/>
      <c r="O1393" s="668"/>
      <c r="P1393" s="668"/>
      <c r="Q1393" s="668"/>
      <c r="R1393" s="668"/>
      <c r="S1393" s="668"/>
      <c r="T1393" s="667"/>
      <c r="U1393" s="667"/>
      <c r="X1393" s="12"/>
      <c r="Y1393" s="152"/>
      <c r="Z1393" s="152"/>
      <c r="AA1393" s="152"/>
      <c r="AB1393" s="152"/>
      <c r="AC1393" s="152"/>
      <c r="AD1393" s="152"/>
      <c r="AE1393" s="152"/>
    </row>
    <row r="1395" spans="1:31" ht="30" customHeight="1">
      <c r="A1395" s="671" t="str">
        <f>$A$1</f>
        <v>●●チームバレーボール体力指数　レーダーチャート</v>
      </c>
      <c r="B1395" s="671"/>
      <c r="C1395" s="671"/>
      <c r="D1395" s="671"/>
      <c r="E1395" s="671"/>
      <c r="F1395" s="671"/>
      <c r="G1395" s="671"/>
      <c r="H1395" s="671"/>
      <c r="I1395" s="671"/>
      <c r="J1395" s="671"/>
      <c r="K1395" s="671"/>
      <c r="L1395" s="671"/>
      <c r="M1395" s="671"/>
      <c r="N1395" s="671"/>
      <c r="O1395" s="671"/>
      <c r="P1395" s="671"/>
      <c r="Q1395" s="671"/>
      <c r="R1395" s="671"/>
      <c r="S1395" s="671"/>
      <c r="T1395" s="671"/>
      <c r="U1395" s="671"/>
      <c r="X1395" s="25"/>
      <c r="Y1395" s="25"/>
      <c r="Z1395" s="25"/>
      <c r="AA1395" s="25"/>
      <c r="AB1395" s="25"/>
      <c r="AC1395" s="25"/>
      <c r="AD1395" s="25"/>
      <c r="AE1395" s="25"/>
    </row>
    <row r="1396" spans="1:31" ht="22.5" customHeight="1">
      <c r="A1396" s="385" t="s">
        <v>10</v>
      </c>
      <c r="B1396" s="672" t="str">
        <f>IF(表示変換!B40="","",表示変換!B40)</f>
        <v/>
      </c>
      <c r="C1396" s="672"/>
      <c r="D1396" s="9"/>
      <c r="E1396" s="385" t="s">
        <v>11</v>
      </c>
      <c r="F1396" s="673" t="str">
        <f>IF(表示変換!I40="","",表示変換!I40)</f>
        <v/>
      </c>
      <c r="G1396" s="673"/>
      <c r="H1396" s="386" t="s">
        <v>215</v>
      </c>
      <c r="I1396" s="14"/>
      <c r="J1396" s="386" t="s">
        <v>13</v>
      </c>
      <c r="K1396" s="673" t="str">
        <f>IF(表示変換!J40="","",表示変換!J40)</f>
        <v/>
      </c>
      <c r="L1396" s="673"/>
      <c r="M1396" s="385" t="s">
        <v>14</v>
      </c>
      <c r="N1396" s="6"/>
      <c r="O1396" s="672" t="s">
        <v>15</v>
      </c>
      <c r="P1396" s="672"/>
      <c r="Q1396" s="672" t="str">
        <f>IF(表示変換!H40="","",表示変換!H40)</f>
        <v/>
      </c>
      <c r="R1396" s="672"/>
      <c r="S1396" s="674" t="str">
        <f>IF(入力!$C$4="","",入力!$C$4)</f>
        <v>2016.01.01</v>
      </c>
      <c r="T1396" s="674"/>
      <c r="U1396" s="9" t="s">
        <v>84</v>
      </c>
      <c r="X1396" s="25"/>
      <c r="Y1396" s="25"/>
      <c r="Z1396" s="25"/>
      <c r="AA1396" s="25"/>
      <c r="AB1396" s="25"/>
      <c r="AC1396" s="25"/>
      <c r="AD1396" s="25"/>
      <c r="AE1396" s="25"/>
    </row>
    <row r="1397" spans="1:31" ht="12" customHeight="1">
      <c r="A1397" s="6"/>
      <c r="B1397" s="6"/>
      <c r="C1397" s="6"/>
      <c r="D1397" s="6"/>
      <c r="E1397" s="6"/>
      <c r="F1397" s="6"/>
      <c r="G1397" s="6"/>
      <c r="H1397" s="6"/>
      <c r="I1397" s="6"/>
      <c r="J1397" s="6"/>
      <c r="K1397" s="6"/>
      <c r="L1397" s="6"/>
      <c r="M1397" s="6"/>
      <c r="N1397" s="6"/>
      <c r="O1397" s="6"/>
      <c r="P1397" s="6"/>
      <c r="Q1397" s="6"/>
      <c r="R1397" s="6"/>
      <c r="S1397" s="6"/>
      <c r="T1397" s="6"/>
      <c r="U1397" s="6"/>
      <c r="X1397" s="25"/>
      <c r="Y1397" s="25"/>
      <c r="Z1397" s="25"/>
      <c r="AA1397" s="25"/>
      <c r="AB1397" s="25"/>
      <c r="AC1397" s="25"/>
      <c r="AD1397" s="25"/>
      <c r="AE1397" s="25"/>
    </row>
    <row r="1398" spans="1:31" ht="22.5" customHeight="1">
      <c r="A1398" s="685" t="s">
        <v>5</v>
      </c>
      <c r="B1398" s="688" t="s">
        <v>6</v>
      </c>
      <c r="C1398" s="692" t="s">
        <v>0</v>
      </c>
      <c r="D1398" s="683" t="s">
        <v>31</v>
      </c>
      <c r="E1398" s="684"/>
      <c r="F1398" s="683" t="s">
        <v>43</v>
      </c>
      <c r="G1398" s="684"/>
      <c r="H1398" s="683" t="s">
        <v>297</v>
      </c>
      <c r="I1398" s="684"/>
      <c r="J1398" s="683" t="s">
        <v>27</v>
      </c>
      <c r="K1398" s="684"/>
      <c r="L1398" s="681" t="s">
        <v>199</v>
      </c>
      <c r="M1398" s="682"/>
      <c r="N1398" s="681" t="s">
        <v>200</v>
      </c>
      <c r="O1398" s="682"/>
      <c r="P1398" s="681" t="s">
        <v>28</v>
      </c>
      <c r="Q1398" s="682"/>
      <c r="R1398" s="683" t="s">
        <v>218</v>
      </c>
      <c r="S1398" s="684"/>
      <c r="T1398" s="156" t="s">
        <v>1</v>
      </c>
      <c r="U1398" s="157" t="s">
        <v>2</v>
      </c>
      <c r="X1398" s="25"/>
      <c r="Y1398" s="25"/>
      <c r="Z1398" s="25"/>
      <c r="AA1398" s="25"/>
      <c r="AB1398" s="25"/>
      <c r="AC1398" s="25"/>
      <c r="AD1398" s="25"/>
      <c r="AE1398" s="25"/>
    </row>
    <row r="1399" spans="1:31">
      <c r="A1399" s="686"/>
      <c r="B1399" s="689"/>
      <c r="C1399" s="693"/>
      <c r="D1399" s="1" t="s">
        <v>3</v>
      </c>
      <c r="E1399" s="3" t="s">
        <v>4</v>
      </c>
      <c r="F1399" s="1" t="s">
        <v>3</v>
      </c>
      <c r="G1399" s="3" t="s">
        <v>4</v>
      </c>
      <c r="H1399" s="1" t="s">
        <v>3</v>
      </c>
      <c r="I1399" s="3" t="s">
        <v>4</v>
      </c>
      <c r="J1399" s="1" t="s">
        <v>3</v>
      </c>
      <c r="K1399" s="3" t="s">
        <v>4</v>
      </c>
      <c r="L1399" s="1" t="s">
        <v>3</v>
      </c>
      <c r="M1399" s="3" t="s">
        <v>4</v>
      </c>
      <c r="N1399" s="1" t="s">
        <v>3</v>
      </c>
      <c r="O1399" s="3" t="s">
        <v>4</v>
      </c>
      <c r="P1399" s="1" t="s">
        <v>3</v>
      </c>
      <c r="Q1399" s="3" t="s">
        <v>4</v>
      </c>
      <c r="R1399" s="1" t="s">
        <v>3</v>
      </c>
      <c r="S1399" s="3" t="s">
        <v>4</v>
      </c>
      <c r="T1399" s="7"/>
      <c r="U1399" s="8"/>
      <c r="X1399" s="25"/>
      <c r="Y1399" s="25"/>
      <c r="Z1399" s="25"/>
      <c r="AA1399" s="25"/>
      <c r="AB1399" s="25"/>
      <c r="AC1399" s="25"/>
      <c r="AD1399" s="25"/>
      <c r="AE1399" s="25"/>
    </row>
    <row r="1400" spans="1:31">
      <c r="A1400" s="687"/>
      <c r="B1400" s="690"/>
      <c r="C1400" s="694"/>
      <c r="D1400" s="2" t="str">
        <f>IF(表示変換!$N$5="","",表示変換!$N$5)</f>
        <v>sec</v>
      </c>
      <c r="E1400" s="4" t="s">
        <v>7</v>
      </c>
      <c r="F1400" s="2" t="str">
        <f>IF(表示変換!$O$5="","",表示変換!$O$5)</f>
        <v>sec</v>
      </c>
      <c r="G1400" s="4" t="s">
        <v>7</v>
      </c>
      <c r="H1400" s="2" t="str">
        <f>IF(表示変換!$P$5="","",表示変換!$P$5)</f>
        <v>m</v>
      </c>
      <c r="I1400" s="4" t="s">
        <v>7</v>
      </c>
      <c r="J1400" s="2" t="str">
        <f>IF(表示変換!$Q$5="","",表示変換!$Q$5)</f>
        <v>cm</v>
      </c>
      <c r="K1400" s="4" t="s">
        <v>7</v>
      </c>
      <c r="L1400" s="2" t="str">
        <f>IF(表示変換!$R$5="","",表示変換!$R$5)</f>
        <v>cm</v>
      </c>
      <c r="M1400" s="4" t="s">
        <v>7</v>
      </c>
      <c r="N1400" s="2" t="str">
        <f>IF(表示変換!$S$5="","",表示変換!$S$5)</f>
        <v>m</v>
      </c>
      <c r="O1400" s="4" t="s">
        <v>7</v>
      </c>
      <c r="P1400" s="2" t="str">
        <f>IF(表示変換!$T$5="","",表示変換!$T$5)</f>
        <v>回</v>
      </c>
      <c r="Q1400" s="4" t="s">
        <v>7</v>
      </c>
      <c r="R1400" s="2" t="str">
        <f>IF(表示変換!$U$5="","",表示変換!$U$5)</f>
        <v>m</v>
      </c>
      <c r="S1400" s="4" t="s">
        <v>7</v>
      </c>
      <c r="T1400" s="2" t="s">
        <v>8</v>
      </c>
      <c r="U1400" s="5" t="s">
        <v>9</v>
      </c>
      <c r="X1400" s="26" t="s">
        <v>16</v>
      </c>
      <c r="Y1400" s="26" t="s">
        <v>17</v>
      </c>
      <c r="Z1400" s="26" t="s">
        <v>276</v>
      </c>
      <c r="AA1400" s="26" t="s">
        <v>24</v>
      </c>
      <c r="AB1400" s="26" t="s">
        <v>59</v>
      </c>
      <c r="AC1400" s="26" t="s">
        <v>51</v>
      </c>
      <c r="AD1400" s="26" t="s">
        <v>62</v>
      </c>
      <c r="AE1400" s="11" t="s">
        <v>61</v>
      </c>
    </row>
    <row r="1401" spans="1:31">
      <c r="A1401" s="17" t="str">
        <f>IF(入力!$C$4="","",入力!$C$4)</f>
        <v>2016.01.01</v>
      </c>
      <c r="B1401" s="20">
        <f>IF(表示変換!A40="","",表示変換!A40)</f>
        <v>35</v>
      </c>
      <c r="C1401" s="18" t="str">
        <f>IF(表示変換!B40="","",表示変換!B40)</f>
        <v/>
      </c>
      <c r="D1401" s="21" t="str">
        <f>IF(特定項目一覧_60!G40="","",特定項目一覧_60!G40)</f>
        <v/>
      </c>
      <c r="E1401" s="27" t="str">
        <f>IF(特定項目一覧_60!H40="","",特定項目一覧_60!H40)</f>
        <v/>
      </c>
      <c r="F1401" s="21" t="str">
        <f>IF(特定項目一覧_60!I40="","",特定項目一覧_60!I40)</f>
        <v/>
      </c>
      <c r="G1401" s="22" t="str">
        <f>IF(特定項目一覧_60!J40="","",特定項目一覧_60!J40)</f>
        <v/>
      </c>
      <c r="H1401" s="29" t="str">
        <f>IF(特定項目一覧_60!K40="","",特定項目一覧_60!K40)</f>
        <v/>
      </c>
      <c r="I1401" s="27" t="str">
        <f>IF(特定項目一覧_60!L40="","",特定項目一覧_60!L40)</f>
        <v/>
      </c>
      <c r="J1401" s="20" t="str">
        <f>IF(特定項目一覧_60!M40="","",特定項目一覧_60!M40)</f>
        <v/>
      </c>
      <c r="K1401" s="22" t="str">
        <f>IF(特定項目一覧_60!N40="","",特定項目一覧_60!N40)</f>
        <v/>
      </c>
      <c r="L1401" s="28" t="str">
        <f>IF(特定項目一覧_60!O40="","",特定項目一覧_60!O40)</f>
        <v/>
      </c>
      <c r="M1401" s="27" t="str">
        <f>IF(特定項目一覧_60!P40="","",特定項目一覧_60!P40)</f>
        <v/>
      </c>
      <c r="N1401" s="21" t="str">
        <f>IF(特定項目一覧_60!Q40="","",特定項目一覧_60!Q40)</f>
        <v/>
      </c>
      <c r="O1401" s="22" t="str">
        <f>IF(特定項目一覧_60!R40="","",特定項目一覧_60!R40)</f>
        <v/>
      </c>
      <c r="P1401" s="28" t="str">
        <f>IF(特定項目一覧_60!S40="","",特定項目一覧_60!S40)</f>
        <v/>
      </c>
      <c r="Q1401" s="27" t="str">
        <f>IF(特定項目一覧_60!T40="","",特定項目一覧_60!T40)</f>
        <v/>
      </c>
      <c r="R1401" s="20" t="str">
        <f>IF(特定項目一覧_60!U40="","",特定項目一覧_60!U40)</f>
        <v/>
      </c>
      <c r="S1401" s="22" t="str">
        <f>IF(特定項目一覧_60!V40="","",特定項目一覧_60!V40)</f>
        <v/>
      </c>
      <c r="T1401" s="28" t="str">
        <f>IF(特定項目一覧_60!W40="","",特定項目一覧_60!W40)</f>
        <v/>
      </c>
      <c r="U1401" s="22" t="str">
        <f>IF(特定項目一覧_60!X40="","",特定項目一覧_60!X40)</f>
        <v/>
      </c>
      <c r="W1401" s="19" t="str">
        <f>IF(入力!$C$4="","",入力!$C$4)</f>
        <v>2016.01.01</v>
      </c>
      <c r="X1401" s="30" t="str">
        <f>E1401</f>
        <v/>
      </c>
      <c r="Y1401" s="30" t="str">
        <f>G1401</f>
        <v/>
      </c>
      <c r="Z1401" s="30" t="str">
        <f>I1401</f>
        <v/>
      </c>
      <c r="AA1401" s="30" t="str">
        <f>K1401</f>
        <v/>
      </c>
      <c r="AB1401" s="30" t="str">
        <f>M1401</f>
        <v/>
      </c>
      <c r="AC1401" s="30" t="str">
        <f>O1401</f>
        <v/>
      </c>
      <c r="AD1401" s="30" t="str">
        <f>Q1401</f>
        <v/>
      </c>
      <c r="AE1401" s="30" t="str">
        <f>S1401</f>
        <v/>
      </c>
    </row>
    <row r="1402" spans="1:31">
      <c r="A1402" s="66"/>
      <c r="B1402" s="67"/>
      <c r="C1402" s="68"/>
      <c r="D1402" s="69"/>
      <c r="E1402" s="70"/>
      <c r="F1402" s="71"/>
      <c r="G1402" s="72"/>
      <c r="H1402" s="73"/>
      <c r="I1402" s="70"/>
      <c r="J1402" s="71"/>
      <c r="K1402" s="72"/>
      <c r="L1402" s="69"/>
      <c r="M1402" s="70"/>
      <c r="N1402" s="71"/>
      <c r="O1402" s="72"/>
      <c r="P1402" s="69"/>
      <c r="Q1402" s="70"/>
      <c r="R1402" s="67"/>
      <c r="S1402" s="72"/>
      <c r="T1402" s="73"/>
      <c r="U1402" s="72"/>
      <c r="W1402" s="19"/>
      <c r="X1402" s="23"/>
      <c r="Y1402" s="23"/>
      <c r="Z1402" s="23"/>
      <c r="AA1402" s="23"/>
      <c r="AB1402" s="23"/>
      <c r="AC1402" s="23"/>
      <c r="AD1402" s="23"/>
      <c r="AE1402" s="23"/>
    </row>
    <row r="1403" spans="1:31">
      <c r="A1403" s="74"/>
      <c r="B1403" s="67"/>
      <c r="C1403" s="72"/>
      <c r="D1403" s="71"/>
      <c r="E1403" s="72"/>
      <c r="F1403" s="71"/>
      <c r="G1403" s="72"/>
      <c r="H1403" s="67"/>
      <c r="I1403" s="72"/>
      <c r="J1403" s="71"/>
      <c r="K1403" s="72"/>
      <c r="L1403" s="71"/>
      <c r="M1403" s="72"/>
      <c r="N1403" s="71"/>
      <c r="O1403" s="72"/>
      <c r="P1403" s="71"/>
      <c r="Q1403" s="72"/>
      <c r="R1403" s="67"/>
      <c r="S1403" s="72"/>
      <c r="T1403" s="67"/>
      <c r="U1403" s="72"/>
      <c r="W1403" s="19"/>
      <c r="X1403" s="23"/>
      <c r="Y1403" s="23"/>
      <c r="Z1403" s="23"/>
      <c r="AA1403" s="23"/>
      <c r="AB1403" s="23"/>
      <c r="AC1403" s="23"/>
      <c r="AD1403" s="23"/>
      <c r="AE1403" s="23"/>
    </row>
    <row r="1404" spans="1:31">
      <c r="A1404" s="74"/>
      <c r="B1404" s="75"/>
      <c r="C1404" s="76"/>
      <c r="D1404" s="71"/>
      <c r="E1404" s="70"/>
      <c r="F1404" s="71"/>
      <c r="G1404" s="72"/>
      <c r="H1404" s="73"/>
      <c r="I1404" s="70"/>
      <c r="J1404" s="71"/>
      <c r="K1404" s="72"/>
      <c r="L1404" s="69"/>
      <c r="M1404" s="70"/>
      <c r="N1404" s="71"/>
      <c r="O1404" s="72"/>
      <c r="P1404" s="69"/>
      <c r="Q1404" s="70"/>
      <c r="R1404" s="67"/>
      <c r="S1404" s="72"/>
      <c r="T1404" s="73"/>
      <c r="U1404" s="72"/>
      <c r="X1404" s="25"/>
      <c r="Y1404" s="25"/>
      <c r="Z1404" s="25"/>
      <c r="AA1404" s="25"/>
      <c r="AB1404" s="25"/>
      <c r="AC1404" s="25"/>
      <c r="AD1404" s="25"/>
      <c r="AE1404" s="25"/>
    </row>
    <row r="1405" spans="1:31">
      <c r="A1405" s="66"/>
      <c r="B1405" s="67"/>
      <c r="C1405" s="68"/>
      <c r="D1405" s="69"/>
      <c r="E1405" s="70"/>
      <c r="F1405" s="71"/>
      <c r="G1405" s="72"/>
      <c r="H1405" s="73"/>
      <c r="I1405" s="70"/>
      <c r="J1405" s="71"/>
      <c r="K1405" s="72"/>
      <c r="L1405" s="69"/>
      <c r="M1405" s="70"/>
      <c r="N1405" s="71"/>
      <c r="O1405" s="72"/>
      <c r="P1405" s="69"/>
      <c r="Q1405" s="70"/>
      <c r="R1405" s="67"/>
      <c r="S1405" s="72"/>
      <c r="T1405" s="73"/>
      <c r="U1405" s="72"/>
      <c r="X1405" s="25"/>
      <c r="Y1405" s="25"/>
      <c r="Z1405" s="25"/>
      <c r="AA1405" s="25"/>
      <c r="AB1405" s="25"/>
      <c r="AC1405" s="25"/>
      <c r="AD1405" s="25"/>
      <c r="AE1405" s="25"/>
    </row>
    <row r="1406" spans="1:31">
      <c r="A1406" s="74"/>
      <c r="B1406" s="67"/>
      <c r="C1406" s="72"/>
      <c r="D1406" s="71"/>
      <c r="E1406" s="72"/>
      <c r="F1406" s="71"/>
      <c r="G1406" s="72"/>
      <c r="H1406" s="67"/>
      <c r="I1406" s="72"/>
      <c r="J1406" s="71"/>
      <c r="K1406" s="72"/>
      <c r="L1406" s="71"/>
      <c r="M1406" s="72"/>
      <c r="N1406" s="71"/>
      <c r="O1406" s="72"/>
      <c r="P1406" s="71"/>
      <c r="Q1406" s="72"/>
      <c r="R1406" s="67"/>
      <c r="S1406" s="72"/>
      <c r="T1406" s="67"/>
      <c r="U1406" s="72"/>
      <c r="X1406" s="25"/>
      <c r="Y1406" s="25"/>
      <c r="Z1406" s="25"/>
      <c r="AA1406" s="25"/>
      <c r="AB1406" s="25"/>
      <c r="AC1406" s="25"/>
      <c r="AD1406" s="25"/>
      <c r="AE1406" s="25"/>
    </row>
    <row r="1407" spans="1:31">
      <c r="A1407" s="66"/>
      <c r="B1407" s="67"/>
      <c r="C1407" s="68"/>
      <c r="D1407" s="69"/>
      <c r="E1407" s="70"/>
      <c r="F1407" s="71"/>
      <c r="G1407" s="72"/>
      <c r="H1407" s="73"/>
      <c r="I1407" s="70"/>
      <c r="J1407" s="71"/>
      <c r="K1407" s="72"/>
      <c r="L1407" s="69"/>
      <c r="M1407" s="70"/>
      <c r="N1407" s="71"/>
      <c r="O1407" s="72"/>
      <c r="P1407" s="69"/>
      <c r="Q1407" s="70"/>
      <c r="R1407" s="67"/>
      <c r="S1407" s="72"/>
      <c r="T1407" s="73"/>
      <c r="U1407" s="72"/>
      <c r="X1407" s="25"/>
      <c r="Y1407" s="25"/>
      <c r="Z1407" s="25"/>
      <c r="AA1407" s="25"/>
      <c r="AB1407" s="25"/>
      <c r="AC1407" s="25"/>
      <c r="AD1407" s="25"/>
      <c r="AE1407" s="25"/>
    </row>
    <row r="1408" spans="1:31">
      <c r="A1408" s="66"/>
      <c r="B1408" s="67"/>
      <c r="C1408" s="68"/>
      <c r="D1408" s="69"/>
      <c r="E1408" s="70"/>
      <c r="F1408" s="71"/>
      <c r="G1408" s="72"/>
      <c r="H1408" s="73"/>
      <c r="I1408" s="70"/>
      <c r="J1408" s="71"/>
      <c r="K1408" s="72"/>
      <c r="L1408" s="69"/>
      <c r="M1408" s="70"/>
      <c r="N1408" s="71"/>
      <c r="O1408" s="72"/>
      <c r="P1408" s="69"/>
      <c r="Q1408" s="70"/>
      <c r="R1408" s="67"/>
      <c r="S1408" s="72"/>
      <c r="T1408" s="73"/>
      <c r="U1408" s="72"/>
      <c r="X1408" s="25"/>
      <c r="Y1408" s="25"/>
      <c r="Z1408" s="25"/>
      <c r="AA1408" s="25"/>
      <c r="AB1408" s="25"/>
      <c r="AC1408" s="25"/>
      <c r="AD1408" s="25"/>
      <c r="AE1408" s="25"/>
    </row>
    <row r="1409" spans="1:31">
      <c r="A1409" s="66"/>
      <c r="B1409" s="67"/>
      <c r="C1409" s="68"/>
      <c r="D1409" s="69"/>
      <c r="E1409" s="70"/>
      <c r="F1409" s="71"/>
      <c r="G1409" s="72"/>
      <c r="H1409" s="73"/>
      <c r="I1409" s="70"/>
      <c r="J1409" s="71"/>
      <c r="K1409" s="72"/>
      <c r="L1409" s="69"/>
      <c r="M1409" s="70"/>
      <c r="N1409" s="71"/>
      <c r="O1409" s="72"/>
      <c r="P1409" s="69"/>
      <c r="Q1409" s="70"/>
      <c r="R1409" s="67"/>
      <c r="S1409" s="72"/>
      <c r="T1409" s="73"/>
      <c r="U1409" s="72"/>
      <c r="X1409" s="25"/>
      <c r="Y1409" s="25"/>
      <c r="Z1409" s="25"/>
      <c r="AA1409" s="25"/>
      <c r="AB1409" s="25"/>
      <c r="AC1409" s="25"/>
      <c r="AD1409" s="25"/>
      <c r="AE1409" s="25"/>
    </row>
    <row r="1410" spans="1:31">
      <c r="A1410" s="66"/>
      <c r="B1410" s="67"/>
      <c r="C1410" s="68"/>
      <c r="D1410" s="69"/>
      <c r="E1410" s="70"/>
      <c r="F1410" s="71"/>
      <c r="G1410" s="72"/>
      <c r="H1410" s="73"/>
      <c r="I1410" s="70"/>
      <c r="J1410" s="71"/>
      <c r="K1410" s="72"/>
      <c r="L1410" s="69"/>
      <c r="M1410" s="70"/>
      <c r="N1410" s="71"/>
      <c r="O1410" s="72"/>
      <c r="P1410" s="69"/>
      <c r="Q1410" s="70"/>
      <c r="R1410" s="67"/>
      <c r="S1410" s="72"/>
      <c r="T1410" s="73"/>
      <c r="U1410" s="72"/>
      <c r="X1410" s="25"/>
      <c r="Y1410" s="25"/>
      <c r="Z1410" s="25"/>
      <c r="AA1410" s="25"/>
      <c r="AB1410" s="25"/>
      <c r="AC1410" s="25"/>
      <c r="AD1410" s="25"/>
      <c r="AE1410" s="25"/>
    </row>
    <row r="1411" spans="1:31">
      <c r="A1411" s="6"/>
      <c r="B1411" s="6"/>
      <c r="C1411" s="6"/>
      <c r="D1411" s="6"/>
      <c r="E1411" s="6"/>
      <c r="F1411" s="6"/>
      <c r="G1411" s="6"/>
      <c r="H1411" s="6"/>
      <c r="I1411" s="6"/>
      <c r="J1411" s="6"/>
      <c r="K1411" s="6"/>
      <c r="L1411" s="6"/>
      <c r="M1411" s="6"/>
      <c r="N1411" s="6"/>
      <c r="O1411" s="6"/>
      <c r="P1411" s="6"/>
      <c r="Q1411" s="6"/>
      <c r="R1411" s="6"/>
      <c r="S1411" s="6"/>
      <c r="T1411" s="6"/>
      <c r="U1411" s="6"/>
      <c r="X1411" s="25"/>
      <c r="Y1411" s="25"/>
      <c r="Z1411" s="25"/>
      <c r="AA1411" s="25"/>
      <c r="AB1411" s="25"/>
      <c r="AC1411" s="25"/>
      <c r="AD1411" s="25"/>
      <c r="AE1411" s="25"/>
    </row>
    <row r="1412" spans="1:31">
      <c r="A1412" s="6"/>
      <c r="B1412" s="6"/>
      <c r="C1412" s="6"/>
      <c r="D1412" s="6"/>
      <c r="E1412" s="6"/>
      <c r="F1412" s="6"/>
      <c r="G1412" s="6"/>
      <c r="H1412" s="6"/>
      <c r="I1412" s="6"/>
      <c r="J1412" s="6"/>
      <c r="K1412" s="6"/>
      <c r="L1412" s="6"/>
      <c r="M1412" s="6"/>
      <c r="N1412" s="6"/>
      <c r="O1412" s="6"/>
      <c r="P1412" s="6"/>
      <c r="Q1412" s="6"/>
      <c r="R1412" s="6"/>
      <c r="S1412" s="6"/>
      <c r="T1412" s="6"/>
      <c r="U1412" s="6"/>
      <c r="X1412" s="25"/>
      <c r="Y1412" s="25"/>
      <c r="Z1412" s="25"/>
      <c r="AA1412" s="25"/>
      <c r="AB1412" s="25"/>
      <c r="AC1412" s="25"/>
      <c r="AD1412" s="25"/>
      <c r="AE1412" s="25"/>
    </row>
    <row r="1413" spans="1:31">
      <c r="A1413" s="6"/>
      <c r="B1413" s="6"/>
      <c r="C1413" s="6"/>
      <c r="D1413" s="6"/>
      <c r="E1413" s="6"/>
      <c r="F1413" s="6"/>
      <c r="G1413" s="6"/>
      <c r="H1413" s="6"/>
      <c r="I1413" s="6"/>
      <c r="J1413" s="6"/>
      <c r="K1413" s="6"/>
      <c r="L1413" s="6"/>
      <c r="M1413" s="6"/>
      <c r="N1413" s="6"/>
      <c r="O1413" s="6"/>
      <c r="P1413" s="6"/>
      <c r="Q1413" s="6"/>
      <c r="R1413" s="6"/>
      <c r="S1413" s="6"/>
      <c r="T1413" s="6"/>
      <c r="U1413" s="6"/>
      <c r="X1413" s="25"/>
      <c r="Y1413" s="25"/>
      <c r="Z1413" s="25"/>
      <c r="AA1413" s="25"/>
      <c r="AB1413" s="25"/>
      <c r="AC1413" s="25"/>
      <c r="AD1413" s="25"/>
      <c r="AE1413" s="25"/>
    </row>
    <row r="1414" spans="1:31">
      <c r="A1414" s="6"/>
      <c r="B1414" s="6"/>
      <c r="C1414" s="6"/>
      <c r="D1414" s="6"/>
      <c r="E1414" s="6"/>
      <c r="F1414" s="6"/>
      <c r="G1414" s="6"/>
      <c r="H1414" s="6"/>
      <c r="I1414" s="6"/>
      <c r="J1414" s="6"/>
      <c r="K1414" s="6"/>
      <c r="L1414" s="6"/>
      <c r="M1414" s="6"/>
      <c r="N1414" s="6"/>
      <c r="O1414" s="6"/>
      <c r="P1414" s="6"/>
      <c r="Q1414" s="6"/>
      <c r="R1414" s="6"/>
      <c r="S1414" s="6"/>
      <c r="T1414" s="6"/>
      <c r="U1414" s="6"/>
      <c r="X1414" s="12" t="s">
        <v>21</v>
      </c>
      <c r="Y1414" s="12" t="s">
        <v>78</v>
      </c>
      <c r="Z1414" s="12" t="s">
        <v>22</v>
      </c>
      <c r="AA1414" s="25"/>
      <c r="AB1414" s="25"/>
      <c r="AC1414" s="25"/>
      <c r="AD1414" s="25"/>
      <c r="AE1414" s="25"/>
    </row>
    <row r="1415" spans="1:31">
      <c r="A1415" s="6"/>
      <c r="B1415" s="6"/>
      <c r="C1415" s="6"/>
      <c r="D1415" s="6"/>
      <c r="E1415" s="6"/>
      <c r="F1415" s="6"/>
      <c r="G1415" s="6"/>
      <c r="H1415" s="6"/>
      <c r="I1415" s="6"/>
      <c r="J1415" s="6"/>
      <c r="K1415" s="6"/>
      <c r="L1415" s="6"/>
      <c r="M1415" s="6"/>
      <c r="N1415" s="6"/>
      <c r="O1415" s="6"/>
      <c r="P1415" s="6"/>
      <c r="Q1415" s="6"/>
      <c r="R1415" s="6"/>
      <c r="S1415" s="6"/>
      <c r="T1415" s="6"/>
      <c r="U1415" s="6"/>
      <c r="W1415" s="19" t="str">
        <f>IF(入力!$C$4="","",入力!$C$4)</f>
        <v>2016.01.01</v>
      </c>
      <c r="X1415" s="24" t="str">
        <f>IF(特定項目一覧_60!AL40="","",特定項目一覧_60!AL40)</f>
        <v/>
      </c>
      <c r="Y1415" s="31" t="str">
        <f>IF(特定項目一覧_60!AK40="","",特定項目一覧_60!AK40)</f>
        <v/>
      </c>
      <c r="Z1415" s="32" t="str">
        <f>IF(特定項目一覧_60!AM40="","",特定項目一覧_60!AM40)</f>
        <v/>
      </c>
      <c r="AA1415" s="25"/>
      <c r="AB1415" s="25"/>
      <c r="AC1415" s="25"/>
      <c r="AD1415" s="25"/>
      <c r="AE1415" s="25"/>
    </row>
    <row r="1416" spans="1:31">
      <c r="A1416" s="6"/>
      <c r="B1416" s="6"/>
      <c r="C1416" s="6"/>
      <c r="D1416" s="6"/>
      <c r="E1416" s="6"/>
      <c r="F1416" s="6"/>
      <c r="G1416" s="6"/>
      <c r="H1416" s="6"/>
      <c r="I1416" s="6"/>
      <c r="J1416" s="6"/>
      <c r="K1416" s="6"/>
      <c r="L1416" s="6"/>
      <c r="M1416" s="6"/>
      <c r="N1416" s="6"/>
      <c r="O1416" s="6"/>
      <c r="P1416" s="6"/>
      <c r="Q1416" s="6"/>
      <c r="R1416" s="6"/>
      <c r="S1416" s="6"/>
      <c r="T1416" s="6"/>
      <c r="U1416" s="6"/>
      <c r="W1416" s="19"/>
      <c r="X1416" s="24"/>
      <c r="Y1416" s="24"/>
      <c r="Z1416" s="24"/>
      <c r="AA1416" s="25"/>
      <c r="AB1416" s="25"/>
      <c r="AC1416" s="25"/>
      <c r="AD1416" s="25"/>
      <c r="AE1416" s="25"/>
    </row>
    <row r="1417" spans="1:31">
      <c r="A1417" s="6"/>
      <c r="B1417" s="6"/>
      <c r="C1417" s="6"/>
      <c r="D1417" s="6"/>
      <c r="E1417" s="6"/>
      <c r="F1417" s="6"/>
      <c r="G1417" s="6"/>
      <c r="H1417" s="6"/>
      <c r="I1417" s="6"/>
      <c r="J1417" s="6"/>
      <c r="K1417" s="6"/>
      <c r="L1417" s="6"/>
      <c r="M1417" s="6"/>
      <c r="N1417" s="6"/>
      <c r="O1417" s="6"/>
      <c r="P1417" s="6"/>
      <c r="Q1417" s="6"/>
      <c r="R1417" s="6"/>
      <c r="S1417" s="6"/>
      <c r="T1417" s="6"/>
      <c r="U1417" s="6"/>
      <c r="W1417" s="19"/>
      <c r="X1417" s="34"/>
      <c r="Y1417" s="34"/>
      <c r="Z1417" s="35"/>
      <c r="AA1417" s="25"/>
      <c r="AB1417" s="25"/>
      <c r="AC1417" s="25"/>
      <c r="AD1417" s="25"/>
      <c r="AE1417" s="25"/>
    </row>
    <row r="1418" spans="1:31">
      <c r="A1418" s="6"/>
      <c r="B1418" s="6"/>
      <c r="C1418" s="6"/>
      <c r="D1418" s="6"/>
      <c r="E1418" s="6"/>
      <c r="F1418" s="6"/>
      <c r="G1418" s="6"/>
      <c r="H1418" s="6"/>
      <c r="I1418" s="6"/>
      <c r="J1418" s="6"/>
      <c r="K1418" s="6"/>
      <c r="L1418" s="6"/>
      <c r="M1418" s="6"/>
      <c r="N1418" s="6"/>
      <c r="O1418" s="6"/>
      <c r="P1418" s="6"/>
      <c r="Q1418" s="6"/>
      <c r="R1418" s="6"/>
      <c r="S1418" s="6"/>
      <c r="T1418" s="6"/>
      <c r="U1418" s="6"/>
      <c r="X1418" s="25"/>
      <c r="Y1418" s="25"/>
      <c r="Z1418" s="25"/>
      <c r="AA1418" s="25"/>
      <c r="AB1418" s="25"/>
      <c r="AC1418" s="25"/>
      <c r="AD1418" s="25"/>
      <c r="AE1418" s="25"/>
    </row>
    <row r="1419" spans="1:31">
      <c r="A1419" s="6"/>
      <c r="B1419" s="6"/>
      <c r="C1419" s="6"/>
      <c r="D1419" s="6"/>
      <c r="E1419" s="6"/>
      <c r="F1419" s="6"/>
      <c r="G1419" s="6"/>
      <c r="H1419" s="6"/>
      <c r="I1419" s="6"/>
      <c r="J1419" s="6"/>
      <c r="K1419" s="6"/>
      <c r="L1419" s="6"/>
      <c r="M1419" s="6"/>
      <c r="N1419" s="6"/>
      <c r="O1419" s="6"/>
      <c r="P1419" s="6"/>
      <c r="Q1419" s="6"/>
      <c r="R1419" s="6"/>
      <c r="S1419" s="6"/>
      <c r="T1419" s="6"/>
      <c r="U1419" s="6"/>
      <c r="X1419" s="25"/>
      <c r="Y1419" s="25"/>
      <c r="Z1419" s="25"/>
      <c r="AA1419" s="25"/>
      <c r="AB1419" s="25"/>
      <c r="AC1419" s="25"/>
      <c r="AD1419" s="25"/>
      <c r="AE1419" s="25"/>
    </row>
    <row r="1420" spans="1:31">
      <c r="A1420" s="6"/>
      <c r="B1420" s="6"/>
      <c r="C1420" s="6"/>
      <c r="D1420" s="6"/>
      <c r="E1420" s="6"/>
      <c r="F1420" s="6"/>
      <c r="G1420" s="6"/>
      <c r="H1420" s="6"/>
      <c r="I1420" s="6"/>
      <c r="J1420" s="6"/>
      <c r="K1420" s="6"/>
      <c r="L1420" s="6"/>
      <c r="M1420" s="6"/>
      <c r="N1420" s="6"/>
      <c r="O1420" s="6"/>
      <c r="P1420" s="6"/>
      <c r="Q1420" s="6"/>
      <c r="R1420" s="6"/>
      <c r="S1420" s="6"/>
      <c r="T1420" s="6"/>
      <c r="U1420" s="6"/>
      <c r="X1420" s="25"/>
      <c r="Y1420" s="25"/>
      <c r="Z1420" s="25"/>
      <c r="AA1420" s="25"/>
      <c r="AB1420" s="25"/>
      <c r="AC1420" s="25"/>
      <c r="AD1420" s="25"/>
      <c r="AE1420" s="25"/>
    </row>
    <row r="1421" spans="1:31">
      <c r="A1421" s="6"/>
      <c r="B1421" s="6"/>
      <c r="C1421" s="6"/>
      <c r="D1421" s="6"/>
      <c r="E1421" s="6"/>
      <c r="F1421" s="6"/>
      <c r="G1421" s="6"/>
      <c r="H1421" s="6"/>
      <c r="I1421" s="6"/>
      <c r="J1421" s="6"/>
      <c r="K1421" s="6"/>
      <c r="L1421" s="6"/>
      <c r="M1421" s="6"/>
      <c r="N1421" s="6"/>
      <c r="O1421" s="6"/>
      <c r="P1421" s="6"/>
      <c r="Q1421" s="6"/>
      <c r="R1421" s="6"/>
      <c r="S1421" s="6"/>
      <c r="T1421" s="6"/>
      <c r="U1421" s="6"/>
      <c r="X1421" s="25"/>
      <c r="Y1421" s="25"/>
      <c r="Z1421" s="25"/>
      <c r="AA1421" s="25"/>
      <c r="AB1421" s="25"/>
      <c r="AC1421" s="25"/>
      <c r="AD1421" s="25"/>
      <c r="AE1421" s="25"/>
    </row>
    <row r="1422" spans="1:31">
      <c r="A1422" s="6"/>
      <c r="B1422" s="6"/>
      <c r="C1422" s="6"/>
      <c r="D1422" s="6"/>
      <c r="E1422" s="6"/>
      <c r="F1422" s="6"/>
      <c r="G1422" s="6"/>
      <c r="H1422" s="6"/>
      <c r="I1422" s="6"/>
      <c r="J1422" s="6"/>
      <c r="K1422" s="6"/>
      <c r="L1422" s="6"/>
      <c r="M1422" s="6"/>
      <c r="N1422" s="6"/>
      <c r="O1422" s="6"/>
      <c r="P1422" s="6"/>
      <c r="Q1422" s="6"/>
      <c r="R1422" s="6"/>
      <c r="S1422" s="6"/>
      <c r="T1422" s="6"/>
      <c r="U1422" s="6"/>
      <c r="X1422" s="25"/>
      <c r="Y1422" s="25"/>
      <c r="Z1422" s="25"/>
      <c r="AA1422" s="25"/>
      <c r="AB1422" s="25"/>
      <c r="AC1422" s="25"/>
      <c r="AD1422" s="25"/>
      <c r="AE1422" s="25"/>
    </row>
    <row r="1423" spans="1:31">
      <c r="A1423" s="6"/>
      <c r="B1423" s="6"/>
      <c r="C1423" s="6"/>
      <c r="D1423" s="6"/>
      <c r="E1423" s="6"/>
      <c r="F1423" s="6"/>
      <c r="G1423" s="6"/>
      <c r="H1423" s="6"/>
      <c r="I1423" s="6"/>
      <c r="J1423" s="6"/>
      <c r="K1423" s="6"/>
      <c r="L1423" s="6"/>
      <c r="M1423" s="6"/>
      <c r="N1423" s="6"/>
      <c r="O1423" s="6"/>
      <c r="P1423" s="6"/>
      <c r="Q1423" s="6"/>
      <c r="R1423" s="6"/>
      <c r="S1423" s="6"/>
      <c r="T1423" s="6"/>
      <c r="U1423" s="6"/>
      <c r="X1423" s="25"/>
      <c r="Y1423" s="25"/>
      <c r="Z1423" s="25"/>
      <c r="AA1423" s="25"/>
      <c r="AB1423" s="25"/>
      <c r="AC1423" s="25"/>
      <c r="AD1423" s="25"/>
      <c r="AE1423" s="25"/>
    </row>
    <row r="1424" spans="1:31">
      <c r="A1424" s="6"/>
      <c r="B1424" s="6"/>
      <c r="C1424" s="6"/>
      <c r="D1424" s="6"/>
      <c r="E1424" s="6"/>
      <c r="F1424" s="6"/>
      <c r="G1424" s="6"/>
      <c r="H1424" s="6"/>
      <c r="I1424" s="6"/>
      <c r="J1424" s="6"/>
      <c r="K1424" s="6"/>
      <c r="L1424" s="6"/>
      <c r="M1424" s="6"/>
      <c r="N1424" s="6"/>
      <c r="O1424" s="6"/>
      <c r="P1424" s="6"/>
      <c r="Q1424" s="6"/>
      <c r="R1424" s="6"/>
      <c r="S1424" s="6"/>
      <c r="T1424" s="6"/>
      <c r="U1424" s="6"/>
      <c r="X1424" s="25"/>
      <c r="Y1424" s="25"/>
      <c r="Z1424" s="25"/>
      <c r="AA1424" s="25"/>
      <c r="AB1424" s="25"/>
      <c r="AC1424" s="25"/>
      <c r="AD1424" s="25"/>
      <c r="AE1424" s="25"/>
    </row>
    <row r="1425" spans="1:31">
      <c r="A1425" s="6"/>
      <c r="B1425" s="6"/>
      <c r="C1425" s="6"/>
      <c r="D1425" s="6"/>
      <c r="E1425" s="6"/>
      <c r="F1425" s="6"/>
      <c r="G1425" s="6"/>
      <c r="H1425" s="6"/>
      <c r="I1425" s="6"/>
      <c r="J1425" s="6"/>
      <c r="K1425" s="6"/>
      <c r="L1425" s="6"/>
      <c r="M1425" s="6"/>
      <c r="N1425" s="6"/>
      <c r="O1425" s="6"/>
      <c r="P1425" s="6"/>
      <c r="Q1425" s="6"/>
      <c r="R1425" s="6"/>
      <c r="S1425" s="6"/>
      <c r="T1425" s="6"/>
      <c r="U1425" s="6"/>
      <c r="X1425" s="25"/>
      <c r="Y1425" s="25"/>
      <c r="Z1425" s="25"/>
      <c r="AA1425" s="25"/>
      <c r="AB1425" s="25"/>
      <c r="AC1425" s="25"/>
      <c r="AD1425" s="25"/>
      <c r="AE1425" s="25"/>
    </row>
    <row r="1426" spans="1:31">
      <c r="A1426" s="6"/>
      <c r="B1426" s="6"/>
      <c r="C1426" s="6"/>
      <c r="D1426" s="6"/>
      <c r="E1426" s="6"/>
      <c r="F1426" s="6"/>
      <c r="G1426" s="6"/>
      <c r="H1426" s="6"/>
      <c r="I1426" s="6"/>
      <c r="J1426" s="6"/>
      <c r="K1426" s="6"/>
      <c r="L1426" s="6"/>
      <c r="M1426" s="6"/>
      <c r="N1426" s="6"/>
      <c r="O1426" s="6"/>
      <c r="P1426" s="6"/>
      <c r="Q1426" s="6"/>
      <c r="R1426" s="6"/>
      <c r="S1426" s="6"/>
      <c r="T1426" s="6"/>
      <c r="U1426" s="6"/>
      <c r="X1426" s="25"/>
      <c r="Y1426" s="25"/>
      <c r="Z1426" s="25"/>
      <c r="AA1426" s="25"/>
      <c r="AB1426" s="25"/>
      <c r="AC1426" s="25"/>
      <c r="AD1426" s="25"/>
      <c r="AE1426" s="25"/>
    </row>
    <row r="1427" spans="1:31">
      <c r="A1427" s="6"/>
      <c r="B1427" s="6"/>
      <c r="C1427" s="6"/>
      <c r="D1427" s="6"/>
      <c r="E1427" s="6"/>
      <c r="F1427" s="6"/>
      <c r="G1427" s="6"/>
      <c r="H1427" s="6"/>
      <c r="I1427" s="6"/>
      <c r="J1427" s="6"/>
      <c r="K1427" s="6"/>
      <c r="L1427" s="6"/>
      <c r="M1427" s="6"/>
      <c r="N1427" s="6"/>
      <c r="O1427" s="6"/>
      <c r="P1427" s="6"/>
      <c r="Q1427" s="6"/>
      <c r="R1427" s="6"/>
      <c r="S1427" s="6"/>
      <c r="T1427" s="6"/>
      <c r="U1427" s="6"/>
      <c r="X1427" s="25"/>
      <c r="Y1427" s="25"/>
      <c r="Z1427" s="25"/>
      <c r="AA1427" s="25"/>
      <c r="AB1427" s="25"/>
      <c r="AC1427" s="25"/>
      <c r="AD1427" s="25"/>
      <c r="AE1427" s="25"/>
    </row>
    <row r="1428" spans="1:31">
      <c r="A1428" s="6"/>
      <c r="B1428" s="6"/>
      <c r="C1428" s="6"/>
      <c r="D1428" s="6"/>
      <c r="E1428" s="6"/>
      <c r="F1428" s="6"/>
      <c r="G1428" s="6"/>
      <c r="H1428" s="6"/>
      <c r="I1428" s="6"/>
      <c r="J1428" s="6"/>
      <c r="K1428" s="6"/>
      <c r="L1428" s="6"/>
      <c r="M1428" s="6"/>
      <c r="N1428" s="6"/>
      <c r="O1428" s="6"/>
      <c r="P1428" s="6"/>
      <c r="Q1428" s="6"/>
      <c r="R1428" s="6"/>
      <c r="S1428" s="6"/>
      <c r="T1428" s="6"/>
      <c r="U1428" s="6"/>
      <c r="X1428" s="459" t="s">
        <v>270</v>
      </c>
      <c r="Y1428" s="25"/>
      <c r="Z1428" s="25"/>
      <c r="AA1428" s="25"/>
      <c r="AB1428" s="25"/>
      <c r="AC1428" s="25"/>
      <c r="AD1428" s="25"/>
      <c r="AE1428" s="25"/>
    </row>
    <row r="1429" spans="1:31">
      <c r="X1429" s="458" t="str">
        <f>IF(全体項目一覧_60!AN128="","",全体項目一覧_60!AN128)</f>
        <v/>
      </c>
      <c r="Y1429" s="25"/>
      <c r="Z1429" s="25"/>
      <c r="AA1429" s="25"/>
      <c r="AB1429" s="25"/>
      <c r="AC1429" s="25"/>
      <c r="AD1429" s="25"/>
      <c r="AE1429" s="25"/>
    </row>
    <row r="1430" spans="1:31">
      <c r="X1430" s="25"/>
      <c r="Y1430" s="25"/>
      <c r="Z1430" s="25"/>
      <c r="AA1430" s="25"/>
      <c r="AB1430" s="25"/>
      <c r="AC1430" s="25"/>
      <c r="AD1430" s="25"/>
      <c r="AE1430" s="25"/>
    </row>
    <row r="1431" spans="1:31">
      <c r="X1431" s="25"/>
      <c r="Y1431" s="25"/>
      <c r="Z1431" s="25"/>
      <c r="AA1431" s="25"/>
      <c r="AB1431" s="25"/>
      <c r="AC1431" s="25"/>
      <c r="AD1431" s="25"/>
      <c r="AE1431" s="25"/>
    </row>
    <row r="1432" spans="1:31">
      <c r="A1432" s="675"/>
      <c r="B1432" s="676"/>
      <c r="C1432" s="676"/>
      <c r="D1432" s="676"/>
      <c r="E1432" s="676"/>
      <c r="F1432" s="676"/>
      <c r="G1432" s="676"/>
      <c r="H1432" s="676"/>
      <c r="I1432" s="676"/>
      <c r="J1432" s="676"/>
      <c r="K1432" s="677"/>
      <c r="L1432" s="12" t="s">
        <v>18</v>
      </c>
      <c r="M1432" s="669" t="s">
        <v>29</v>
      </c>
      <c r="N1432" s="669"/>
      <c r="O1432" s="669"/>
      <c r="P1432" s="669"/>
      <c r="Q1432" s="669"/>
      <c r="R1432" s="669"/>
      <c r="S1432" s="669"/>
      <c r="T1432" s="670" t="s">
        <v>269</v>
      </c>
      <c r="U1432" s="670"/>
      <c r="X1432" s="12"/>
      <c r="Y1432" s="150"/>
      <c r="Z1432" s="150"/>
      <c r="AA1432" s="150"/>
      <c r="AB1432" s="150"/>
      <c r="AC1432" s="150"/>
      <c r="AD1432" s="150"/>
      <c r="AE1432" s="150"/>
    </row>
    <row r="1433" spans="1:31">
      <c r="A1433" s="678"/>
      <c r="B1433" s="679"/>
      <c r="C1433" s="679"/>
      <c r="D1433" s="679"/>
      <c r="E1433" s="679"/>
      <c r="F1433" s="679"/>
      <c r="G1433" s="679"/>
      <c r="H1433" s="679"/>
      <c r="I1433" s="679"/>
      <c r="J1433" s="679"/>
      <c r="K1433" s="680"/>
      <c r="L1433" s="12" t="s">
        <v>18</v>
      </c>
      <c r="M1433" s="665" t="s">
        <v>30</v>
      </c>
      <c r="N1433" s="665"/>
      <c r="O1433" s="665"/>
      <c r="P1433" s="665"/>
      <c r="Q1433" s="665"/>
      <c r="R1433" s="665"/>
      <c r="S1433" s="665"/>
      <c r="T1433" s="666" t="str">
        <f>X1429</f>
        <v/>
      </c>
      <c r="U1433" s="667"/>
      <c r="X1433" s="12"/>
      <c r="Y1433" s="151"/>
      <c r="Z1433" s="151"/>
      <c r="AA1433" s="151"/>
      <c r="AB1433" s="151"/>
      <c r="AC1433" s="151"/>
      <c r="AD1433" s="151"/>
      <c r="AE1433" s="151"/>
    </row>
    <row r="1434" spans="1:31" ht="14.25">
      <c r="A1434" s="691" t="str">
        <f>$A$40</f>
        <v>フォーマット作成者　：　Komuro Consulting Group　小室匡史</v>
      </c>
      <c r="B1434" s="691"/>
      <c r="C1434" s="691"/>
      <c r="D1434" s="691"/>
      <c r="E1434" s="691"/>
      <c r="F1434" s="691"/>
      <c r="G1434" s="691"/>
      <c r="H1434" s="691"/>
      <c r="I1434" s="691"/>
      <c r="J1434" s="691"/>
      <c r="K1434" s="691"/>
      <c r="L1434" s="414" t="s">
        <v>18</v>
      </c>
      <c r="M1434" s="668" t="s">
        <v>90</v>
      </c>
      <c r="N1434" s="668"/>
      <c r="O1434" s="668"/>
      <c r="P1434" s="668"/>
      <c r="Q1434" s="668"/>
      <c r="R1434" s="668"/>
      <c r="S1434" s="668"/>
      <c r="T1434" s="667"/>
      <c r="U1434" s="667"/>
      <c r="X1434" s="12"/>
      <c r="Y1434" s="152"/>
      <c r="Z1434" s="152"/>
      <c r="AA1434" s="152"/>
      <c r="AB1434" s="152"/>
      <c r="AC1434" s="152"/>
      <c r="AD1434" s="152"/>
      <c r="AE1434" s="152"/>
    </row>
    <row r="1436" spans="1:31" ht="30" customHeight="1">
      <c r="A1436" s="671" t="str">
        <f>$A$1</f>
        <v>●●チームバレーボール体力指数　レーダーチャート</v>
      </c>
      <c r="B1436" s="671"/>
      <c r="C1436" s="671"/>
      <c r="D1436" s="671"/>
      <c r="E1436" s="671"/>
      <c r="F1436" s="671"/>
      <c r="G1436" s="671"/>
      <c r="H1436" s="671"/>
      <c r="I1436" s="671"/>
      <c r="J1436" s="671"/>
      <c r="K1436" s="671"/>
      <c r="L1436" s="671"/>
      <c r="M1436" s="671"/>
      <c r="N1436" s="671"/>
      <c r="O1436" s="671"/>
      <c r="P1436" s="671"/>
      <c r="Q1436" s="671"/>
      <c r="R1436" s="671"/>
      <c r="S1436" s="671"/>
      <c r="T1436" s="671"/>
      <c r="U1436" s="671"/>
      <c r="X1436" s="25"/>
      <c r="Y1436" s="25"/>
      <c r="Z1436" s="25"/>
      <c r="AA1436" s="25"/>
      <c r="AB1436" s="25"/>
      <c r="AC1436" s="25"/>
      <c r="AD1436" s="25"/>
      <c r="AE1436" s="25"/>
    </row>
    <row r="1437" spans="1:31" ht="22.5" customHeight="1">
      <c r="A1437" s="385" t="s">
        <v>10</v>
      </c>
      <c r="B1437" s="672" t="str">
        <f>IF(表示変換!B41="","",表示変換!B41)</f>
        <v/>
      </c>
      <c r="C1437" s="672"/>
      <c r="D1437" s="9"/>
      <c r="E1437" s="385" t="s">
        <v>11</v>
      </c>
      <c r="F1437" s="673" t="str">
        <f>IF(表示変換!I41="","",表示変換!I41)</f>
        <v/>
      </c>
      <c r="G1437" s="673"/>
      <c r="H1437" s="386" t="s">
        <v>215</v>
      </c>
      <c r="I1437" s="14"/>
      <c r="J1437" s="386" t="s">
        <v>13</v>
      </c>
      <c r="K1437" s="673" t="str">
        <f>IF(表示変換!J41="","",表示変換!J41)</f>
        <v/>
      </c>
      <c r="L1437" s="673"/>
      <c r="M1437" s="385" t="s">
        <v>14</v>
      </c>
      <c r="N1437" s="6"/>
      <c r="O1437" s="672" t="s">
        <v>219</v>
      </c>
      <c r="P1437" s="672"/>
      <c r="Q1437" s="672" t="str">
        <f>IF(表示変換!H41="","",表示変換!H41)</f>
        <v/>
      </c>
      <c r="R1437" s="672"/>
      <c r="S1437" s="674" t="str">
        <f>IF(入力!$C$4="","",入力!$C$4)</f>
        <v>2016.01.01</v>
      </c>
      <c r="T1437" s="674"/>
      <c r="U1437" s="9" t="s">
        <v>84</v>
      </c>
      <c r="X1437" s="25"/>
      <c r="Y1437" s="25"/>
      <c r="Z1437" s="25"/>
      <c r="AA1437" s="25"/>
      <c r="AB1437" s="25"/>
      <c r="AC1437" s="25"/>
      <c r="AD1437" s="25"/>
      <c r="AE1437" s="25"/>
    </row>
    <row r="1438" spans="1:31" ht="12" customHeight="1">
      <c r="A1438" s="6"/>
      <c r="B1438" s="6"/>
      <c r="C1438" s="6"/>
      <c r="D1438" s="6"/>
      <c r="E1438" s="6"/>
      <c r="F1438" s="6"/>
      <c r="G1438" s="6"/>
      <c r="H1438" s="6"/>
      <c r="I1438" s="6"/>
      <c r="J1438" s="6"/>
      <c r="K1438" s="6"/>
      <c r="L1438" s="6"/>
      <c r="M1438" s="6"/>
      <c r="N1438" s="6"/>
      <c r="O1438" s="6"/>
      <c r="P1438" s="6"/>
      <c r="Q1438" s="6"/>
      <c r="R1438" s="6"/>
      <c r="S1438" s="6"/>
      <c r="T1438" s="6"/>
      <c r="U1438" s="6"/>
      <c r="X1438" s="25"/>
      <c r="Y1438" s="25"/>
      <c r="Z1438" s="25"/>
      <c r="AA1438" s="25"/>
      <c r="AB1438" s="25"/>
      <c r="AC1438" s="25"/>
      <c r="AD1438" s="25"/>
      <c r="AE1438" s="25"/>
    </row>
    <row r="1439" spans="1:31" ht="22.5" customHeight="1">
      <c r="A1439" s="685" t="s">
        <v>5</v>
      </c>
      <c r="B1439" s="688" t="s">
        <v>6</v>
      </c>
      <c r="C1439" s="692" t="s">
        <v>0</v>
      </c>
      <c r="D1439" s="683" t="s">
        <v>220</v>
      </c>
      <c r="E1439" s="684"/>
      <c r="F1439" s="683" t="s">
        <v>198</v>
      </c>
      <c r="G1439" s="684"/>
      <c r="H1439" s="683" t="s">
        <v>297</v>
      </c>
      <c r="I1439" s="684"/>
      <c r="J1439" s="683" t="s">
        <v>27</v>
      </c>
      <c r="K1439" s="684"/>
      <c r="L1439" s="681" t="s">
        <v>221</v>
      </c>
      <c r="M1439" s="682"/>
      <c r="N1439" s="681" t="s">
        <v>222</v>
      </c>
      <c r="O1439" s="682"/>
      <c r="P1439" s="681" t="s">
        <v>28</v>
      </c>
      <c r="Q1439" s="682"/>
      <c r="R1439" s="683" t="s">
        <v>218</v>
      </c>
      <c r="S1439" s="684"/>
      <c r="T1439" s="156" t="s">
        <v>1</v>
      </c>
      <c r="U1439" s="157" t="s">
        <v>2</v>
      </c>
      <c r="X1439" s="25"/>
      <c r="Y1439" s="25"/>
      <c r="Z1439" s="25"/>
      <c r="AA1439" s="25"/>
      <c r="AB1439" s="25"/>
      <c r="AC1439" s="25"/>
      <c r="AD1439" s="25"/>
      <c r="AE1439" s="25"/>
    </row>
    <row r="1440" spans="1:31">
      <c r="A1440" s="686"/>
      <c r="B1440" s="689"/>
      <c r="C1440" s="693"/>
      <c r="D1440" s="1" t="s">
        <v>3</v>
      </c>
      <c r="E1440" s="3" t="s">
        <v>4</v>
      </c>
      <c r="F1440" s="1" t="s">
        <v>3</v>
      </c>
      <c r="G1440" s="3" t="s">
        <v>4</v>
      </c>
      <c r="H1440" s="1" t="s">
        <v>3</v>
      </c>
      <c r="I1440" s="3" t="s">
        <v>4</v>
      </c>
      <c r="J1440" s="1" t="s">
        <v>3</v>
      </c>
      <c r="K1440" s="3" t="s">
        <v>4</v>
      </c>
      <c r="L1440" s="1" t="s">
        <v>3</v>
      </c>
      <c r="M1440" s="3" t="s">
        <v>4</v>
      </c>
      <c r="N1440" s="1" t="s">
        <v>3</v>
      </c>
      <c r="O1440" s="3" t="s">
        <v>4</v>
      </c>
      <c r="P1440" s="1" t="s">
        <v>3</v>
      </c>
      <c r="Q1440" s="3" t="s">
        <v>4</v>
      </c>
      <c r="R1440" s="1" t="s">
        <v>3</v>
      </c>
      <c r="S1440" s="3" t="s">
        <v>4</v>
      </c>
      <c r="T1440" s="7"/>
      <c r="U1440" s="8"/>
      <c r="X1440" s="25"/>
      <c r="Y1440" s="25"/>
      <c r="Z1440" s="25"/>
      <c r="AA1440" s="25"/>
      <c r="AB1440" s="25"/>
      <c r="AC1440" s="25"/>
      <c r="AD1440" s="25"/>
      <c r="AE1440" s="25"/>
    </row>
    <row r="1441" spans="1:31">
      <c r="A1441" s="687"/>
      <c r="B1441" s="690"/>
      <c r="C1441" s="694"/>
      <c r="D1441" s="2" t="str">
        <f>IF(表示変換!$N$5="","",表示変換!$N$5)</f>
        <v>sec</v>
      </c>
      <c r="E1441" s="4" t="s">
        <v>7</v>
      </c>
      <c r="F1441" s="2" t="str">
        <f>IF(表示変換!$O$5="","",表示変換!$O$5)</f>
        <v>sec</v>
      </c>
      <c r="G1441" s="4" t="s">
        <v>7</v>
      </c>
      <c r="H1441" s="2" t="str">
        <f>IF(表示変換!$P$5="","",表示変換!$P$5)</f>
        <v>m</v>
      </c>
      <c r="I1441" s="4" t="s">
        <v>7</v>
      </c>
      <c r="J1441" s="2" t="str">
        <f>IF(表示変換!$Q$5="","",表示変換!$Q$5)</f>
        <v>cm</v>
      </c>
      <c r="K1441" s="4" t="s">
        <v>7</v>
      </c>
      <c r="L1441" s="2" t="str">
        <f>IF(表示変換!$R$5="","",表示変換!$R$5)</f>
        <v>cm</v>
      </c>
      <c r="M1441" s="4" t="s">
        <v>7</v>
      </c>
      <c r="N1441" s="2" t="str">
        <f>IF(表示変換!$S$5="","",表示変換!$S$5)</f>
        <v>m</v>
      </c>
      <c r="O1441" s="4" t="s">
        <v>7</v>
      </c>
      <c r="P1441" s="2" t="str">
        <f>IF(表示変換!$T$5="","",表示変換!$T$5)</f>
        <v>回</v>
      </c>
      <c r="Q1441" s="4" t="s">
        <v>7</v>
      </c>
      <c r="R1441" s="2" t="str">
        <f>IF(表示変換!$U$5="","",表示変換!$U$5)</f>
        <v>m</v>
      </c>
      <c r="S1441" s="4" t="s">
        <v>7</v>
      </c>
      <c r="T1441" s="2" t="s">
        <v>8</v>
      </c>
      <c r="U1441" s="5" t="s">
        <v>204</v>
      </c>
      <c r="X1441" s="26" t="s">
        <v>205</v>
      </c>
      <c r="Y1441" s="26" t="s">
        <v>17</v>
      </c>
      <c r="Z1441" s="26" t="s">
        <v>276</v>
      </c>
      <c r="AA1441" s="26" t="s">
        <v>24</v>
      </c>
      <c r="AB1441" s="26" t="s">
        <v>207</v>
      </c>
      <c r="AC1441" s="26" t="s">
        <v>208</v>
      </c>
      <c r="AD1441" s="26" t="s">
        <v>209</v>
      </c>
      <c r="AE1441" s="11" t="s">
        <v>210</v>
      </c>
    </row>
    <row r="1442" spans="1:31">
      <c r="A1442" s="17" t="str">
        <f>IF(入力!$C$4="","",入力!$C$4)</f>
        <v>2016.01.01</v>
      </c>
      <c r="B1442" s="20">
        <f>IF(表示変換!A41="","",表示変換!A41)</f>
        <v>36</v>
      </c>
      <c r="C1442" s="18" t="str">
        <f>IF(表示変換!B41="","",表示変換!B41)</f>
        <v/>
      </c>
      <c r="D1442" s="21" t="str">
        <f>IF(特定項目一覧_60!G41="","",特定項目一覧_60!G41)</f>
        <v/>
      </c>
      <c r="E1442" s="27" t="str">
        <f>IF(特定項目一覧_60!H41="","",特定項目一覧_60!H41)</f>
        <v/>
      </c>
      <c r="F1442" s="21" t="str">
        <f>IF(特定項目一覧_60!I41="","",特定項目一覧_60!I41)</f>
        <v/>
      </c>
      <c r="G1442" s="22" t="str">
        <f>IF(特定項目一覧_60!J41="","",特定項目一覧_60!J41)</f>
        <v/>
      </c>
      <c r="H1442" s="29" t="str">
        <f>IF(特定項目一覧_60!K41="","",特定項目一覧_60!K41)</f>
        <v/>
      </c>
      <c r="I1442" s="27" t="str">
        <f>IF(特定項目一覧_60!L41="","",特定項目一覧_60!L41)</f>
        <v/>
      </c>
      <c r="J1442" s="20" t="str">
        <f>IF(特定項目一覧_60!M41="","",特定項目一覧_60!M41)</f>
        <v/>
      </c>
      <c r="K1442" s="22" t="str">
        <f>IF(特定項目一覧_60!N41="","",特定項目一覧_60!N41)</f>
        <v/>
      </c>
      <c r="L1442" s="28" t="str">
        <f>IF(特定項目一覧_60!O41="","",特定項目一覧_60!O41)</f>
        <v/>
      </c>
      <c r="M1442" s="27" t="str">
        <f>IF(特定項目一覧_60!P41="","",特定項目一覧_60!P41)</f>
        <v/>
      </c>
      <c r="N1442" s="21" t="str">
        <f>IF(特定項目一覧_60!Q41="","",特定項目一覧_60!Q41)</f>
        <v/>
      </c>
      <c r="O1442" s="22" t="str">
        <f>IF(特定項目一覧_60!R41="","",特定項目一覧_60!R41)</f>
        <v/>
      </c>
      <c r="P1442" s="28" t="str">
        <f>IF(特定項目一覧_60!S41="","",特定項目一覧_60!S41)</f>
        <v/>
      </c>
      <c r="Q1442" s="27" t="str">
        <f>IF(特定項目一覧_60!T41="","",特定項目一覧_60!T41)</f>
        <v/>
      </c>
      <c r="R1442" s="20" t="str">
        <f>IF(特定項目一覧_60!U41="","",特定項目一覧_60!U41)</f>
        <v/>
      </c>
      <c r="S1442" s="22" t="str">
        <f>IF(特定項目一覧_60!V41="","",特定項目一覧_60!V41)</f>
        <v/>
      </c>
      <c r="T1442" s="28" t="str">
        <f>IF(特定項目一覧_60!W41="","",特定項目一覧_60!W41)</f>
        <v/>
      </c>
      <c r="U1442" s="22" t="str">
        <f>IF(特定項目一覧_60!X41="","",特定項目一覧_60!X41)</f>
        <v/>
      </c>
      <c r="W1442" s="19" t="str">
        <f>IF(入力!$C$4="","",入力!$C$4)</f>
        <v>2016.01.01</v>
      </c>
      <c r="X1442" s="30" t="str">
        <f>E1442</f>
        <v/>
      </c>
      <c r="Y1442" s="30" t="str">
        <f>G1442</f>
        <v/>
      </c>
      <c r="Z1442" s="30" t="str">
        <f>I1442</f>
        <v/>
      </c>
      <c r="AA1442" s="30" t="str">
        <f>K1442</f>
        <v/>
      </c>
      <c r="AB1442" s="30" t="str">
        <f>M1442</f>
        <v/>
      </c>
      <c r="AC1442" s="30" t="str">
        <f>O1442</f>
        <v/>
      </c>
      <c r="AD1442" s="30" t="str">
        <f>Q1442</f>
        <v/>
      </c>
      <c r="AE1442" s="30" t="str">
        <f>S1442</f>
        <v/>
      </c>
    </row>
    <row r="1443" spans="1:31">
      <c r="A1443" s="66"/>
      <c r="B1443" s="67"/>
      <c r="C1443" s="68"/>
      <c r="D1443" s="69"/>
      <c r="E1443" s="70"/>
      <c r="F1443" s="71"/>
      <c r="G1443" s="72"/>
      <c r="H1443" s="73"/>
      <c r="I1443" s="70"/>
      <c r="J1443" s="71"/>
      <c r="K1443" s="72"/>
      <c r="L1443" s="69"/>
      <c r="M1443" s="70"/>
      <c r="N1443" s="71"/>
      <c r="O1443" s="72"/>
      <c r="P1443" s="69"/>
      <c r="Q1443" s="70"/>
      <c r="R1443" s="67"/>
      <c r="S1443" s="72"/>
      <c r="T1443" s="73"/>
      <c r="U1443" s="72"/>
      <c r="W1443" s="19"/>
      <c r="X1443" s="23"/>
      <c r="Y1443" s="23"/>
      <c r="Z1443" s="23"/>
      <c r="AA1443" s="23"/>
      <c r="AB1443" s="23"/>
      <c r="AC1443" s="23"/>
      <c r="AD1443" s="23"/>
      <c r="AE1443" s="23"/>
    </row>
    <row r="1444" spans="1:31">
      <c r="A1444" s="74"/>
      <c r="B1444" s="67"/>
      <c r="C1444" s="72"/>
      <c r="D1444" s="71"/>
      <c r="E1444" s="72"/>
      <c r="F1444" s="71"/>
      <c r="G1444" s="72"/>
      <c r="H1444" s="67"/>
      <c r="I1444" s="72"/>
      <c r="J1444" s="71"/>
      <c r="K1444" s="72"/>
      <c r="L1444" s="71"/>
      <c r="M1444" s="72"/>
      <c r="N1444" s="71"/>
      <c r="O1444" s="72"/>
      <c r="P1444" s="71"/>
      <c r="Q1444" s="72"/>
      <c r="R1444" s="67"/>
      <c r="S1444" s="72"/>
      <c r="T1444" s="67"/>
      <c r="U1444" s="72"/>
      <c r="W1444" s="19"/>
      <c r="X1444" s="23"/>
      <c r="Y1444" s="23"/>
      <c r="Z1444" s="23"/>
      <c r="AA1444" s="23"/>
      <c r="AB1444" s="23"/>
      <c r="AC1444" s="23"/>
      <c r="AD1444" s="23"/>
      <c r="AE1444" s="23"/>
    </row>
    <row r="1445" spans="1:31">
      <c r="A1445" s="74"/>
      <c r="B1445" s="75"/>
      <c r="C1445" s="76"/>
      <c r="D1445" s="71"/>
      <c r="E1445" s="70"/>
      <c r="F1445" s="71"/>
      <c r="G1445" s="72"/>
      <c r="H1445" s="73"/>
      <c r="I1445" s="70"/>
      <c r="J1445" s="71"/>
      <c r="K1445" s="72"/>
      <c r="L1445" s="69"/>
      <c r="M1445" s="70"/>
      <c r="N1445" s="71"/>
      <c r="O1445" s="72"/>
      <c r="P1445" s="69"/>
      <c r="Q1445" s="70"/>
      <c r="R1445" s="67"/>
      <c r="S1445" s="72"/>
      <c r="T1445" s="73"/>
      <c r="U1445" s="72"/>
      <c r="X1445" s="25"/>
      <c r="Y1445" s="25"/>
      <c r="Z1445" s="25"/>
      <c r="AA1445" s="25"/>
      <c r="AB1445" s="25"/>
      <c r="AC1445" s="25"/>
      <c r="AD1445" s="25"/>
      <c r="AE1445" s="25"/>
    </row>
    <row r="1446" spans="1:31">
      <c r="A1446" s="66"/>
      <c r="B1446" s="67"/>
      <c r="C1446" s="68"/>
      <c r="D1446" s="69"/>
      <c r="E1446" s="70"/>
      <c r="F1446" s="71"/>
      <c r="G1446" s="72"/>
      <c r="H1446" s="73"/>
      <c r="I1446" s="70"/>
      <c r="J1446" s="71"/>
      <c r="K1446" s="72"/>
      <c r="L1446" s="69"/>
      <c r="M1446" s="70"/>
      <c r="N1446" s="71"/>
      <c r="O1446" s="72"/>
      <c r="P1446" s="69"/>
      <c r="Q1446" s="70"/>
      <c r="R1446" s="67"/>
      <c r="S1446" s="72"/>
      <c r="T1446" s="73"/>
      <c r="U1446" s="72"/>
      <c r="X1446" s="25"/>
      <c r="Y1446" s="25"/>
      <c r="Z1446" s="25"/>
      <c r="AA1446" s="25"/>
      <c r="AB1446" s="25"/>
      <c r="AC1446" s="25"/>
      <c r="AD1446" s="25"/>
      <c r="AE1446" s="25"/>
    </row>
    <row r="1447" spans="1:31">
      <c r="A1447" s="74"/>
      <c r="B1447" s="67"/>
      <c r="C1447" s="72"/>
      <c r="D1447" s="71"/>
      <c r="E1447" s="72"/>
      <c r="F1447" s="71"/>
      <c r="G1447" s="72"/>
      <c r="H1447" s="67"/>
      <c r="I1447" s="72"/>
      <c r="J1447" s="71"/>
      <c r="K1447" s="72"/>
      <c r="L1447" s="71"/>
      <c r="M1447" s="72"/>
      <c r="N1447" s="71"/>
      <c r="O1447" s="72"/>
      <c r="P1447" s="71"/>
      <c r="Q1447" s="72"/>
      <c r="R1447" s="67"/>
      <c r="S1447" s="72"/>
      <c r="T1447" s="67"/>
      <c r="U1447" s="72"/>
      <c r="X1447" s="25"/>
      <c r="Y1447" s="25"/>
      <c r="Z1447" s="25"/>
      <c r="AA1447" s="25"/>
      <c r="AB1447" s="25"/>
      <c r="AC1447" s="25"/>
      <c r="AD1447" s="25"/>
      <c r="AE1447" s="25"/>
    </row>
    <row r="1448" spans="1:31">
      <c r="A1448" s="66"/>
      <c r="B1448" s="67"/>
      <c r="C1448" s="68"/>
      <c r="D1448" s="69"/>
      <c r="E1448" s="70"/>
      <c r="F1448" s="71"/>
      <c r="G1448" s="72"/>
      <c r="H1448" s="73"/>
      <c r="I1448" s="70"/>
      <c r="J1448" s="71"/>
      <c r="K1448" s="72"/>
      <c r="L1448" s="69"/>
      <c r="M1448" s="70"/>
      <c r="N1448" s="71"/>
      <c r="O1448" s="72"/>
      <c r="P1448" s="69"/>
      <c r="Q1448" s="70"/>
      <c r="R1448" s="67"/>
      <c r="S1448" s="72"/>
      <c r="T1448" s="73"/>
      <c r="U1448" s="72"/>
      <c r="X1448" s="25"/>
      <c r="Y1448" s="25"/>
      <c r="Z1448" s="25"/>
      <c r="AA1448" s="25"/>
      <c r="AB1448" s="25"/>
      <c r="AC1448" s="25"/>
      <c r="AD1448" s="25"/>
      <c r="AE1448" s="25"/>
    </row>
    <row r="1449" spans="1:31">
      <c r="A1449" s="66"/>
      <c r="B1449" s="67"/>
      <c r="C1449" s="68"/>
      <c r="D1449" s="69"/>
      <c r="E1449" s="70"/>
      <c r="F1449" s="71"/>
      <c r="G1449" s="72"/>
      <c r="H1449" s="73"/>
      <c r="I1449" s="70"/>
      <c r="J1449" s="71"/>
      <c r="K1449" s="72"/>
      <c r="L1449" s="69"/>
      <c r="M1449" s="70"/>
      <c r="N1449" s="71"/>
      <c r="O1449" s="72"/>
      <c r="P1449" s="69"/>
      <c r="Q1449" s="70"/>
      <c r="R1449" s="67"/>
      <c r="S1449" s="72"/>
      <c r="T1449" s="73"/>
      <c r="U1449" s="72"/>
      <c r="X1449" s="25"/>
      <c r="Y1449" s="25"/>
      <c r="Z1449" s="25"/>
      <c r="AA1449" s="25"/>
      <c r="AB1449" s="25"/>
      <c r="AC1449" s="25"/>
      <c r="AD1449" s="25"/>
      <c r="AE1449" s="25"/>
    </row>
    <row r="1450" spans="1:31">
      <c r="A1450" s="66"/>
      <c r="B1450" s="67"/>
      <c r="C1450" s="68"/>
      <c r="D1450" s="69"/>
      <c r="E1450" s="70"/>
      <c r="F1450" s="71"/>
      <c r="G1450" s="72"/>
      <c r="H1450" s="73"/>
      <c r="I1450" s="70"/>
      <c r="J1450" s="71"/>
      <c r="K1450" s="72"/>
      <c r="L1450" s="69"/>
      <c r="M1450" s="70"/>
      <c r="N1450" s="71"/>
      <c r="O1450" s="72"/>
      <c r="P1450" s="69"/>
      <c r="Q1450" s="70"/>
      <c r="R1450" s="67"/>
      <c r="S1450" s="72"/>
      <c r="T1450" s="73"/>
      <c r="U1450" s="72"/>
      <c r="X1450" s="25"/>
      <c r="Y1450" s="25"/>
      <c r="Z1450" s="25"/>
      <c r="AA1450" s="25"/>
      <c r="AB1450" s="25"/>
      <c r="AC1450" s="25"/>
      <c r="AD1450" s="25"/>
      <c r="AE1450" s="25"/>
    </row>
    <row r="1451" spans="1:31">
      <c r="A1451" s="66"/>
      <c r="B1451" s="67"/>
      <c r="C1451" s="68"/>
      <c r="D1451" s="69"/>
      <c r="E1451" s="70"/>
      <c r="F1451" s="71"/>
      <c r="G1451" s="72"/>
      <c r="H1451" s="73"/>
      <c r="I1451" s="70"/>
      <c r="J1451" s="71"/>
      <c r="K1451" s="72"/>
      <c r="L1451" s="69"/>
      <c r="M1451" s="70"/>
      <c r="N1451" s="71"/>
      <c r="O1451" s="72"/>
      <c r="P1451" s="69"/>
      <c r="Q1451" s="70"/>
      <c r="R1451" s="67"/>
      <c r="S1451" s="72"/>
      <c r="T1451" s="73"/>
      <c r="U1451" s="72"/>
      <c r="X1451" s="25"/>
      <c r="Y1451" s="25"/>
      <c r="Z1451" s="25"/>
      <c r="AA1451" s="25"/>
      <c r="AB1451" s="25"/>
      <c r="AC1451" s="25"/>
      <c r="AD1451" s="25"/>
      <c r="AE1451" s="25"/>
    </row>
    <row r="1452" spans="1:31">
      <c r="A1452" s="6"/>
      <c r="B1452" s="6"/>
      <c r="C1452" s="6"/>
      <c r="D1452" s="6"/>
      <c r="E1452" s="6"/>
      <c r="F1452" s="6"/>
      <c r="G1452" s="6"/>
      <c r="H1452" s="6"/>
      <c r="I1452" s="6"/>
      <c r="J1452" s="6"/>
      <c r="K1452" s="6"/>
      <c r="L1452" s="6"/>
      <c r="M1452" s="6"/>
      <c r="N1452" s="6"/>
      <c r="O1452" s="6"/>
      <c r="P1452" s="6"/>
      <c r="Q1452" s="6"/>
      <c r="R1452" s="6"/>
      <c r="S1452" s="6"/>
      <c r="T1452" s="6"/>
      <c r="U1452" s="6"/>
      <c r="X1452" s="25"/>
      <c r="Y1452" s="25"/>
      <c r="Z1452" s="25"/>
      <c r="AA1452" s="25"/>
      <c r="AB1452" s="25"/>
      <c r="AC1452" s="25"/>
      <c r="AD1452" s="25"/>
      <c r="AE1452" s="25"/>
    </row>
    <row r="1453" spans="1:31">
      <c r="A1453" s="6"/>
      <c r="B1453" s="6"/>
      <c r="C1453" s="6"/>
      <c r="D1453" s="6"/>
      <c r="E1453" s="6"/>
      <c r="F1453" s="6"/>
      <c r="G1453" s="6"/>
      <c r="H1453" s="6"/>
      <c r="I1453" s="6"/>
      <c r="J1453" s="6"/>
      <c r="K1453" s="6"/>
      <c r="L1453" s="6"/>
      <c r="M1453" s="6"/>
      <c r="N1453" s="6"/>
      <c r="O1453" s="6"/>
      <c r="P1453" s="6"/>
      <c r="Q1453" s="6"/>
      <c r="R1453" s="6"/>
      <c r="S1453" s="6"/>
      <c r="T1453" s="6"/>
      <c r="U1453" s="6"/>
      <c r="X1453" s="25"/>
      <c r="Y1453" s="25"/>
      <c r="Z1453" s="25"/>
      <c r="AA1453" s="25"/>
      <c r="AB1453" s="25"/>
      <c r="AC1453" s="25"/>
      <c r="AD1453" s="25"/>
      <c r="AE1453" s="25"/>
    </row>
    <row r="1454" spans="1:31">
      <c r="A1454" s="6"/>
      <c r="B1454" s="6"/>
      <c r="C1454" s="6"/>
      <c r="D1454" s="6"/>
      <c r="E1454" s="6"/>
      <c r="F1454" s="6"/>
      <c r="G1454" s="6"/>
      <c r="H1454" s="6"/>
      <c r="I1454" s="6"/>
      <c r="J1454" s="6"/>
      <c r="K1454" s="6"/>
      <c r="L1454" s="6"/>
      <c r="M1454" s="6"/>
      <c r="N1454" s="6"/>
      <c r="O1454" s="6"/>
      <c r="P1454" s="6"/>
      <c r="Q1454" s="6"/>
      <c r="R1454" s="6"/>
      <c r="S1454" s="6"/>
      <c r="T1454" s="6"/>
      <c r="U1454" s="6"/>
      <c r="X1454" s="25"/>
      <c r="Y1454" s="25"/>
      <c r="Z1454" s="25"/>
      <c r="AA1454" s="25"/>
      <c r="AB1454" s="25"/>
      <c r="AC1454" s="25"/>
      <c r="AD1454" s="25"/>
      <c r="AE1454" s="25"/>
    </row>
    <row r="1455" spans="1:31">
      <c r="A1455" s="6"/>
      <c r="B1455" s="6"/>
      <c r="C1455" s="6"/>
      <c r="D1455" s="6"/>
      <c r="E1455" s="6"/>
      <c r="F1455" s="6"/>
      <c r="G1455" s="6"/>
      <c r="H1455" s="6"/>
      <c r="I1455" s="6"/>
      <c r="J1455" s="6"/>
      <c r="K1455" s="6"/>
      <c r="L1455" s="6"/>
      <c r="M1455" s="6"/>
      <c r="N1455" s="6"/>
      <c r="O1455" s="6"/>
      <c r="P1455" s="6"/>
      <c r="Q1455" s="6"/>
      <c r="R1455" s="6"/>
      <c r="S1455" s="6"/>
      <c r="T1455" s="6"/>
      <c r="U1455" s="6"/>
      <c r="X1455" s="12" t="s">
        <v>21</v>
      </c>
      <c r="Y1455" s="12" t="s">
        <v>214</v>
      </c>
      <c r="Z1455" s="12" t="s">
        <v>22</v>
      </c>
      <c r="AA1455" s="25"/>
      <c r="AB1455" s="25"/>
      <c r="AC1455" s="25"/>
      <c r="AD1455" s="25"/>
      <c r="AE1455" s="25"/>
    </row>
    <row r="1456" spans="1:31">
      <c r="A1456" s="6"/>
      <c r="B1456" s="6"/>
      <c r="C1456" s="6"/>
      <c r="D1456" s="6"/>
      <c r="E1456" s="6"/>
      <c r="F1456" s="6"/>
      <c r="G1456" s="6"/>
      <c r="H1456" s="6"/>
      <c r="I1456" s="6"/>
      <c r="J1456" s="6"/>
      <c r="K1456" s="6"/>
      <c r="L1456" s="6"/>
      <c r="M1456" s="6"/>
      <c r="N1456" s="6"/>
      <c r="O1456" s="6"/>
      <c r="P1456" s="6"/>
      <c r="Q1456" s="6"/>
      <c r="R1456" s="6"/>
      <c r="S1456" s="6"/>
      <c r="T1456" s="6"/>
      <c r="U1456" s="6"/>
      <c r="W1456" s="19" t="str">
        <f>IF(入力!$C$4="","",入力!$C$4)</f>
        <v>2016.01.01</v>
      </c>
      <c r="X1456" s="24" t="str">
        <f>IF(特定項目一覧_60!AL41="","",特定項目一覧_60!AL41)</f>
        <v/>
      </c>
      <c r="Y1456" s="31" t="str">
        <f>IF(特定項目一覧_60!AK41="","",特定項目一覧_60!AK41)</f>
        <v/>
      </c>
      <c r="Z1456" s="32" t="str">
        <f>IF(特定項目一覧_60!AM41="","",特定項目一覧_60!AM41)</f>
        <v/>
      </c>
      <c r="AA1456" s="25"/>
      <c r="AB1456" s="25"/>
      <c r="AC1456" s="25"/>
      <c r="AD1456" s="25"/>
      <c r="AE1456" s="25"/>
    </row>
    <row r="1457" spans="1:31">
      <c r="A1457" s="6"/>
      <c r="B1457" s="6"/>
      <c r="C1457" s="6"/>
      <c r="D1457" s="6"/>
      <c r="E1457" s="6"/>
      <c r="F1457" s="6"/>
      <c r="G1457" s="6"/>
      <c r="H1457" s="6"/>
      <c r="I1457" s="6"/>
      <c r="J1457" s="6"/>
      <c r="K1457" s="6"/>
      <c r="L1457" s="6"/>
      <c r="M1457" s="6"/>
      <c r="N1457" s="6"/>
      <c r="O1457" s="6"/>
      <c r="P1457" s="6"/>
      <c r="Q1457" s="6"/>
      <c r="R1457" s="6"/>
      <c r="S1457" s="6"/>
      <c r="T1457" s="6"/>
      <c r="U1457" s="6"/>
      <c r="W1457" s="19"/>
      <c r="X1457" s="24"/>
      <c r="Y1457" s="24"/>
      <c r="Z1457" s="24"/>
      <c r="AA1457" s="25"/>
      <c r="AB1457" s="25"/>
      <c r="AC1457" s="25"/>
      <c r="AD1457" s="25"/>
      <c r="AE1457" s="25"/>
    </row>
    <row r="1458" spans="1:31">
      <c r="A1458" s="6"/>
      <c r="B1458" s="6"/>
      <c r="C1458" s="6"/>
      <c r="D1458" s="6"/>
      <c r="E1458" s="6"/>
      <c r="F1458" s="6"/>
      <c r="G1458" s="6"/>
      <c r="H1458" s="6"/>
      <c r="I1458" s="6"/>
      <c r="J1458" s="6"/>
      <c r="K1458" s="6"/>
      <c r="L1458" s="6"/>
      <c r="M1458" s="6"/>
      <c r="N1458" s="6"/>
      <c r="O1458" s="6"/>
      <c r="P1458" s="6"/>
      <c r="Q1458" s="6"/>
      <c r="R1458" s="6"/>
      <c r="S1458" s="6"/>
      <c r="T1458" s="6"/>
      <c r="U1458" s="6"/>
      <c r="W1458" s="19"/>
      <c r="X1458" s="34"/>
      <c r="Y1458" s="34"/>
      <c r="Z1458" s="35"/>
      <c r="AA1458" s="25"/>
      <c r="AB1458" s="25"/>
      <c r="AC1458" s="25"/>
      <c r="AD1458" s="25"/>
      <c r="AE1458" s="25"/>
    </row>
    <row r="1459" spans="1:31">
      <c r="A1459" s="6"/>
      <c r="B1459" s="6"/>
      <c r="C1459" s="6"/>
      <c r="D1459" s="6"/>
      <c r="E1459" s="6"/>
      <c r="F1459" s="6"/>
      <c r="G1459" s="6"/>
      <c r="H1459" s="6"/>
      <c r="I1459" s="6"/>
      <c r="J1459" s="6"/>
      <c r="K1459" s="6"/>
      <c r="L1459" s="6"/>
      <c r="M1459" s="6"/>
      <c r="N1459" s="6"/>
      <c r="O1459" s="6"/>
      <c r="P1459" s="6"/>
      <c r="Q1459" s="6"/>
      <c r="R1459" s="6"/>
      <c r="S1459" s="6"/>
      <c r="T1459" s="6"/>
      <c r="U1459" s="6"/>
      <c r="X1459" s="25"/>
      <c r="Y1459" s="25"/>
      <c r="Z1459" s="25"/>
      <c r="AA1459" s="25"/>
      <c r="AB1459" s="25"/>
      <c r="AC1459" s="25"/>
      <c r="AD1459" s="25"/>
      <c r="AE1459" s="25"/>
    </row>
    <row r="1460" spans="1:31">
      <c r="A1460" s="6"/>
      <c r="B1460" s="6"/>
      <c r="C1460" s="6"/>
      <c r="D1460" s="6"/>
      <c r="E1460" s="6"/>
      <c r="F1460" s="6"/>
      <c r="G1460" s="6"/>
      <c r="H1460" s="6"/>
      <c r="I1460" s="6"/>
      <c r="J1460" s="6"/>
      <c r="K1460" s="6"/>
      <c r="L1460" s="6"/>
      <c r="M1460" s="6"/>
      <c r="N1460" s="6"/>
      <c r="O1460" s="6"/>
      <c r="P1460" s="6"/>
      <c r="Q1460" s="6"/>
      <c r="R1460" s="6"/>
      <c r="S1460" s="6"/>
      <c r="T1460" s="6"/>
      <c r="U1460" s="6"/>
      <c r="X1460" s="25"/>
      <c r="Y1460" s="25"/>
      <c r="Z1460" s="25"/>
      <c r="AA1460" s="25"/>
      <c r="AB1460" s="25"/>
      <c r="AC1460" s="25"/>
      <c r="AD1460" s="25"/>
      <c r="AE1460" s="25"/>
    </row>
    <row r="1461" spans="1:31">
      <c r="A1461" s="6"/>
      <c r="B1461" s="6"/>
      <c r="C1461" s="6"/>
      <c r="D1461" s="6"/>
      <c r="E1461" s="6"/>
      <c r="F1461" s="6"/>
      <c r="G1461" s="6"/>
      <c r="H1461" s="6"/>
      <c r="I1461" s="6"/>
      <c r="J1461" s="6"/>
      <c r="K1461" s="6"/>
      <c r="L1461" s="6"/>
      <c r="M1461" s="6"/>
      <c r="N1461" s="6"/>
      <c r="O1461" s="6"/>
      <c r="P1461" s="6"/>
      <c r="Q1461" s="6"/>
      <c r="R1461" s="6"/>
      <c r="S1461" s="6"/>
      <c r="T1461" s="6"/>
      <c r="U1461" s="6"/>
      <c r="X1461" s="25"/>
      <c r="Y1461" s="25"/>
      <c r="Z1461" s="25"/>
      <c r="AA1461" s="25"/>
      <c r="AB1461" s="25"/>
      <c r="AC1461" s="25"/>
      <c r="AD1461" s="25"/>
      <c r="AE1461" s="25"/>
    </row>
    <row r="1462" spans="1:31">
      <c r="A1462" s="6"/>
      <c r="B1462" s="6"/>
      <c r="C1462" s="6"/>
      <c r="D1462" s="6"/>
      <c r="E1462" s="6"/>
      <c r="F1462" s="6"/>
      <c r="G1462" s="6"/>
      <c r="H1462" s="6"/>
      <c r="I1462" s="6"/>
      <c r="J1462" s="6"/>
      <c r="K1462" s="6"/>
      <c r="L1462" s="6"/>
      <c r="M1462" s="6"/>
      <c r="N1462" s="6"/>
      <c r="O1462" s="6"/>
      <c r="P1462" s="6"/>
      <c r="Q1462" s="6"/>
      <c r="R1462" s="6"/>
      <c r="S1462" s="6"/>
      <c r="T1462" s="6"/>
      <c r="U1462" s="6"/>
      <c r="X1462" s="25"/>
      <c r="Y1462" s="25"/>
      <c r="Z1462" s="25"/>
      <c r="AA1462" s="25"/>
      <c r="AB1462" s="25"/>
      <c r="AC1462" s="25"/>
      <c r="AD1462" s="25"/>
      <c r="AE1462" s="25"/>
    </row>
    <row r="1463" spans="1:31">
      <c r="A1463" s="6"/>
      <c r="B1463" s="6"/>
      <c r="C1463" s="6"/>
      <c r="D1463" s="6"/>
      <c r="E1463" s="6"/>
      <c r="F1463" s="6"/>
      <c r="G1463" s="6"/>
      <c r="H1463" s="6"/>
      <c r="I1463" s="6"/>
      <c r="J1463" s="6"/>
      <c r="K1463" s="6"/>
      <c r="L1463" s="6"/>
      <c r="M1463" s="6"/>
      <c r="N1463" s="6"/>
      <c r="O1463" s="6"/>
      <c r="P1463" s="6"/>
      <c r="Q1463" s="6"/>
      <c r="R1463" s="6"/>
      <c r="S1463" s="6"/>
      <c r="T1463" s="6"/>
      <c r="U1463" s="6"/>
      <c r="X1463" s="25"/>
      <c r="Y1463" s="25"/>
      <c r="Z1463" s="25"/>
      <c r="AA1463" s="25"/>
      <c r="AB1463" s="25"/>
      <c r="AC1463" s="25"/>
      <c r="AD1463" s="25"/>
      <c r="AE1463" s="25"/>
    </row>
    <row r="1464" spans="1:31">
      <c r="A1464" s="6"/>
      <c r="B1464" s="6"/>
      <c r="C1464" s="6"/>
      <c r="D1464" s="6"/>
      <c r="E1464" s="6"/>
      <c r="F1464" s="6"/>
      <c r="G1464" s="6"/>
      <c r="H1464" s="6"/>
      <c r="I1464" s="6"/>
      <c r="J1464" s="6"/>
      <c r="K1464" s="6"/>
      <c r="L1464" s="6"/>
      <c r="M1464" s="6"/>
      <c r="N1464" s="6"/>
      <c r="O1464" s="6"/>
      <c r="P1464" s="6"/>
      <c r="Q1464" s="6"/>
      <c r="R1464" s="6"/>
      <c r="S1464" s="6"/>
      <c r="T1464" s="6"/>
      <c r="U1464" s="6"/>
      <c r="X1464" s="25"/>
      <c r="Y1464" s="25"/>
      <c r="Z1464" s="25"/>
      <c r="AA1464" s="25"/>
      <c r="AB1464" s="25"/>
      <c r="AC1464" s="25"/>
      <c r="AD1464" s="25"/>
      <c r="AE1464" s="25"/>
    </row>
    <row r="1465" spans="1:31">
      <c r="A1465" s="6"/>
      <c r="B1465" s="6"/>
      <c r="C1465" s="6"/>
      <c r="D1465" s="6"/>
      <c r="E1465" s="6"/>
      <c r="F1465" s="6"/>
      <c r="G1465" s="6"/>
      <c r="H1465" s="6"/>
      <c r="I1465" s="6"/>
      <c r="J1465" s="6"/>
      <c r="K1465" s="6"/>
      <c r="L1465" s="6"/>
      <c r="M1465" s="6"/>
      <c r="N1465" s="6"/>
      <c r="O1465" s="6"/>
      <c r="P1465" s="6"/>
      <c r="Q1465" s="6"/>
      <c r="R1465" s="6"/>
      <c r="S1465" s="6"/>
      <c r="T1465" s="6"/>
      <c r="U1465" s="6"/>
      <c r="X1465" s="25"/>
      <c r="Y1465" s="25"/>
      <c r="Z1465" s="25"/>
      <c r="AA1465" s="25"/>
      <c r="AB1465" s="25"/>
      <c r="AC1465" s="25"/>
      <c r="AD1465" s="25"/>
      <c r="AE1465" s="25"/>
    </row>
    <row r="1466" spans="1:31">
      <c r="A1466" s="6"/>
      <c r="B1466" s="6"/>
      <c r="C1466" s="6"/>
      <c r="D1466" s="6"/>
      <c r="E1466" s="6"/>
      <c r="F1466" s="6"/>
      <c r="G1466" s="6"/>
      <c r="H1466" s="6"/>
      <c r="I1466" s="6"/>
      <c r="J1466" s="6"/>
      <c r="K1466" s="6"/>
      <c r="L1466" s="6"/>
      <c r="M1466" s="6"/>
      <c r="N1466" s="6"/>
      <c r="O1466" s="6"/>
      <c r="P1466" s="6"/>
      <c r="Q1466" s="6"/>
      <c r="R1466" s="6"/>
      <c r="S1466" s="6"/>
      <c r="T1466" s="6"/>
      <c r="U1466" s="6"/>
      <c r="X1466" s="25"/>
      <c r="Y1466" s="25"/>
      <c r="Z1466" s="25"/>
      <c r="AA1466" s="25"/>
      <c r="AB1466" s="25"/>
      <c r="AC1466" s="25"/>
      <c r="AD1466" s="25"/>
      <c r="AE1466" s="25"/>
    </row>
    <row r="1467" spans="1:31">
      <c r="A1467" s="6"/>
      <c r="B1467" s="6"/>
      <c r="C1467" s="6"/>
      <c r="D1467" s="6"/>
      <c r="E1467" s="6"/>
      <c r="F1467" s="6"/>
      <c r="G1467" s="6"/>
      <c r="H1467" s="6"/>
      <c r="I1467" s="6"/>
      <c r="J1467" s="6"/>
      <c r="K1467" s="6"/>
      <c r="L1467" s="6"/>
      <c r="M1467" s="6"/>
      <c r="N1467" s="6"/>
      <c r="O1467" s="6"/>
      <c r="P1467" s="6"/>
      <c r="Q1467" s="6"/>
      <c r="R1467" s="6"/>
      <c r="S1467" s="6"/>
      <c r="T1467" s="6"/>
      <c r="U1467" s="6"/>
      <c r="X1467" s="25"/>
      <c r="Y1467" s="25"/>
      <c r="Z1467" s="25"/>
      <c r="AA1467" s="25"/>
      <c r="AB1467" s="25"/>
      <c r="AC1467" s="25"/>
      <c r="AD1467" s="25"/>
      <c r="AE1467" s="25"/>
    </row>
    <row r="1468" spans="1:31">
      <c r="A1468" s="6"/>
      <c r="B1468" s="6"/>
      <c r="C1468" s="6"/>
      <c r="D1468" s="6"/>
      <c r="E1468" s="6"/>
      <c r="F1468" s="6"/>
      <c r="G1468" s="6"/>
      <c r="H1468" s="6"/>
      <c r="I1468" s="6"/>
      <c r="J1468" s="6"/>
      <c r="K1468" s="6"/>
      <c r="L1468" s="6"/>
      <c r="M1468" s="6"/>
      <c r="N1468" s="6"/>
      <c r="O1468" s="6"/>
      <c r="P1468" s="6"/>
      <c r="Q1468" s="6"/>
      <c r="R1468" s="6"/>
      <c r="S1468" s="6"/>
      <c r="T1468" s="6"/>
      <c r="U1468" s="6"/>
      <c r="X1468" s="25"/>
      <c r="Y1468" s="25"/>
      <c r="Z1468" s="25"/>
      <c r="AA1468" s="25"/>
      <c r="AB1468" s="25"/>
      <c r="AC1468" s="25"/>
      <c r="AD1468" s="25"/>
      <c r="AE1468" s="25"/>
    </row>
    <row r="1469" spans="1:31">
      <c r="A1469" s="6"/>
      <c r="B1469" s="6"/>
      <c r="C1469" s="6"/>
      <c r="D1469" s="6"/>
      <c r="E1469" s="6"/>
      <c r="F1469" s="6"/>
      <c r="G1469" s="6"/>
      <c r="H1469" s="6"/>
      <c r="I1469" s="6"/>
      <c r="J1469" s="6"/>
      <c r="K1469" s="6"/>
      <c r="L1469" s="6"/>
      <c r="M1469" s="6"/>
      <c r="N1469" s="6"/>
      <c r="O1469" s="6"/>
      <c r="P1469" s="6"/>
      <c r="Q1469" s="6"/>
      <c r="R1469" s="6"/>
      <c r="S1469" s="6"/>
      <c r="T1469" s="6"/>
      <c r="U1469" s="6"/>
      <c r="X1469" s="459" t="s">
        <v>270</v>
      </c>
      <c r="Y1469" s="25"/>
      <c r="Z1469" s="25"/>
      <c r="AA1469" s="25"/>
      <c r="AB1469" s="25"/>
      <c r="AC1469" s="25"/>
      <c r="AD1469" s="25"/>
      <c r="AE1469" s="25"/>
    </row>
    <row r="1470" spans="1:31">
      <c r="X1470" s="458" t="str">
        <f>IF(全体項目一覧_60!AN129="","",全体項目一覧_60!AN129)</f>
        <v/>
      </c>
      <c r="Y1470" s="25"/>
      <c r="Z1470" s="25"/>
      <c r="AA1470" s="25"/>
      <c r="AB1470" s="25"/>
      <c r="AC1470" s="25"/>
      <c r="AD1470" s="25"/>
      <c r="AE1470" s="25"/>
    </row>
    <row r="1471" spans="1:31">
      <c r="X1471" s="25"/>
      <c r="Y1471" s="25"/>
      <c r="Z1471" s="25"/>
      <c r="AA1471" s="25"/>
      <c r="AB1471" s="25"/>
      <c r="AC1471" s="25"/>
      <c r="AD1471" s="25"/>
      <c r="AE1471" s="25"/>
    </row>
    <row r="1472" spans="1:31">
      <c r="X1472" s="25"/>
      <c r="Y1472" s="25"/>
      <c r="Z1472" s="25"/>
      <c r="AA1472" s="25"/>
      <c r="AB1472" s="25"/>
      <c r="AC1472" s="25"/>
      <c r="AD1472" s="25"/>
      <c r="AE1472" s="25"/>
    </row>
    <row r="1473" spans="1:31">
      <c r="A1473" s="675"/>
      <c r="B1473" s="676"/>
      <c r="C1473" s="676"/>
      <c r="D1473" s="676"/>
      <c r="E1473" s="676"/>
      <c r="F1473" s="676"/>
      <c r="G1473" s="676"/>
      <c r="H1473" s="676"/>
      <c r="I1473" s="676"/>
      <c r="J1473" s="676"/>
      <c r="K1473" s="677"/>
      <c r="L1473" s="12" t="s">
        <v>18</v>
      </c>
      <c r="M1473" s="669" t="s">
        <v>29</v>
      </c>
      <c r="N1473" s="669"/>
      <c r="O1473" s="669"/>
      <c r="P1473" s="669"/>
      <c r="Q1473" s="669"/>
      <c r="R1473" s="669"/>
      <c r="S1473" s="669"/>
      <c r="T1473" s="670" t="s">
        <v>269</v>
      </c>
      <c r="U1473" s="670"/>
      <c r="X1473" s="12"/>
      <c r="Y1473" s="150"/>
      <c r="Z1473" s="150"/>
      <c r="AA1473" s="150"/>
      <c r="AB1473" s="150"/>
      <c r="AC1473" s="150"/>
      <c r="AD1473" s="150"/>
      <c r="AE1473" s="150"/>
    </row>
    <row r="1474" spans="1:31">
      <c r="A1474" s="678"/>
      <c r="B1474" s="679"/>
      <c r="C1474" s="679"/>
      <c r="D1474" s="679"/>
      <c r="E1474" s="679"/>
      <c r="F1474" s="679"/>
      <c r="G1474" s="679"/>
      <c r="H1474" s="679"/>
      <c r="I1474" s="679"/>
      <c r="J1474" s="679"/>
      <c r="K1474" s="680"/>
      <c r="L1474" s="12" t="s">
        <v>18</v>
      </c>
      <c r="M1474" s="665" t="s">
        <v>30</v>
      </c>
      <c r="N1474" s="665"/>
      <c r="O1474" s="665"/>
      <c r="P1474" s="665"/>
      <c r="Q1474" s="665"/>
      <c r="R1474" s="665"/>
      <c r="S1474" s="665"/>
      <c r="T1474" s="666" t="str">
        <f>X1470</f>
        <v/>
      </c>
      <c r="U1474" s="667"/>
      <c r="X1474" s="12"/>
      <c r="Y1474" s="151"/>
      <c r="Z1474" s="151"/>
      <c r="AA1474" s="151"/>
      <c r="AB1474" s="151"/>
      <c r="AC1474" s="151"/>
      <c r="AD1474" s="151"/>
      <c r="AE1474" s="151"/>
    </row>
    <row r="1475" spans="1:31" ht="14.25">
      <c r="A1475" s="691" t="str">
        <f>$A$40</f>
        <v>フォーマット作成者　：　Komuro Consulting Group　小室匡史</v>
      </c>
      <c r="B1475" s="691"/>
      <c r="C1475" s="691"/>
      <c r="D1475" s="691"/>
      <c r="E1475" s="691"/>
      <c r="F1475" s="691"/>
      <c r="G1475" s="691"/>
      <c r="H1475" s="691"/>
      <c r="I1475" s="691"/>
      <c r="J1475" s="691"/>
      <c r="K1475" s="691"/>
      <c r="L1475" s="414" t="s">
        <v>18</v>
      </c>
      <c r="M1475" s="668" t="s">
        <v>90</v>
      </c>
      <c r="N1475" s="668"/>
      <c r="O1475" s="668"/>
      <c r="P1475" s="668"/>
      <c r="Q1475" s="668"/>
      <c r="R1475" s="668"/>
      <c r="S1475" s="668"/>
      <c r="T1475" s="667"/>
      <c r="U1475" s="667"/>
      <c r="X1475" s="12"/>
      <c r="Y1475" s="152"/>
      <c r="Z1475" s="152"/>
      <c r="AA1475" s="152"/>
      <c r="AB1475" s="152"/>
      <c r="AC1475" s="152"/>
      <c r="AD1475" s="152"/>
      <c r="AE1475" s="152"/>
    </row>
    <row r="1477" spans="1:31" ht="30" customHeight="1">
      <c r="A1477" s="671" t="str">
        <f>$A$1</f>
        <v>●●チームバレーボール体力指数　レーダーチャート</v>
      </c>
      <c r="B1477" s="671"/>
      <c r="C1477" s="671"/>
      <c r="D1477" s="671"/>
      <c r="E1477" s="671"/>
      <c r="F1477" s="671"/>
      <c r="G1477" s="671"/>
      <c r="H1477" s="671"/>
      <c r="I1477" s="671"/>
      <c r="J1477" s="671"/>
      <c r="K1477" s="671"/>
      <c r="L1477" s="671"/>
      <c r="M1477" s="671"/>
      <c r="N1477" s="671"/>
      <c r="O1477" s="671"/>
      <c r="P1477" s="671"/>
      <c r="Q1477" s="671"/>
      <c r="R1477" s="671"/>
      <c r="S1477" s="671"/>
      <c r="T1477" s="671"/>
      <c r="U1477" s="671"/>
      <c r="X1477" s="25"/>
      <c r="Y1477" s="25"/>
      <c r="Z1477" s="25"/>
      <c r="AA1477" s="25"/>
      <c r="AB1477" s="25"/>
      <c r="AC1477" s="25"/>
      <c r="AD1477" s="25"/>
      <c r="AE1477" s="25"/>
    </row>
    <row r="1478" spans="1:31" ht="22.5" customHeight="1">
      <c r="A1478" s="385" t="s">
        <v>10</v>
      </c>
      <c r="B1478" s="672" t="str">
        <f>IF(表示変換!B42="","",表示変換!B42)</f>
        <v/>
      </c>
      <c r="C1478" s="672"/>
      <c r="D1478" s="9"/>
      <c r="E1478" s="385" t="s">
        <v>11</v>
      </c>
      <c r="F1478" s="673" t="str">
        <f>IF(表示変換!I42="","",表示変換!I42)</f>
        <v/>
      </c>
      <c r="G1478" s="673"/>
      <c r="H1478" s="386" t="s">
        <v>223</v>
      </c>
      <c r="I1478" s="14"/>
      <c r="J1478" s="386" t="s">
        <v>13</v>
      </c>
      <c r="K1478" s="673" t="str">
        <f>IF(表示変換!J42="","",表示変換!J42)</f>
        <v/>
      </c>
      <c r="L1478" s="673"/>
      <c r="M1478" s="385" t="s">
        <v>224</v>
      </c>
      <c r="N1478" s="6"/>
      <c r="O1478" s="672" t="s">
        <v>225</v>
      </c>
      <c r="P1478" s="672"/>
      <c r="Q1478" s="672" t="str">
        <f>IF(表示変換!H42="","",表示変換!H42)</f>
        <v/>
      </c>
      <c r="R1478" s="672"/>
      <c r="S1478" s="674" t="str">
        <f>IF(入力!$C$4="","",入力!$C$4)</f>
        <v>2016.01.01</v>
      </c>
      <c r="T1478" s="674"/>
      <c r="U1478" s="9" t="s">
        <v>84</v>
      </c>
      <c r="X1478" s="25"/>
      <c r="Y1478" s="25"/>
      <c r="Z1478" s="25"/>
      <c r="AA1478" s="25"/>
      <c r="AB1478" s="25"/>
      <c r="AC1478" s="25"/>
      <c r="AD1478" s="25"/>
      <c r="AE1478" s="25"/>
    </row>
    <row r="1479" spans="1:31" ht="12" customHeight="1">
      <c r="A1479" s="6"/>
      <c r="B1479" s="6"/>
      <c r="C1479" s="6"/>
      <c r="D1479" s="6"/>
      <c r="E1479" s="6"/>
      <c r="F1479" s="6"/>
      <c r="G1479" s="6"/>
      <c r="H1479" s="6"/>
      <c r="I1479" s="6"/>
      <c r="J1479" s="6"/>
      <c r="K1479" s="6"/>
      <c r="L1479" s="6"/>
      <c r="M1479" s="6"/>
      <c r="N1479" s="6"/>
      <c r="O1479" s="6"/>
      <c r="P1479" s="6"/>
      <c r="Q1479" s="6"/>
      <c r="R1479" s="6"/>
      <c r="S1479" s="6"/>
      <c r="T1479" s="6"/>
      <c r="U1479" s="6"/>
      <c r="X1479" s="25"/>
      <c r="Y1479" s="25"/>
      <c r="Z1479" s="25"/>
      <c r="AA1479" s="25"/>
      <c r="AB1479" s="25"/>
      <c r="AC1479" s="25"/>
      <c r="AD1479" s="25"/>
      <c r="AE1479" s="25"/>
    </row>
    <row r="1480" spans="1:31" ht="22.5" customHeight="1">
      <c r="A1480" s="685" t="s">
        <v>5</v>
      </c>
      <c r="B1480" s="688" t="s">
        <v>226</v>
      </c>
      <c r="C1480" s="692" t="s">
        <v>0</v>
      </c>
      <c r="D1480" s="683" t="s">
        <v>220</v>
      </c>
      <c r="E1480" s="684"/>
      <c r="F1480" s="683" t="s">
        <v>198</v>
      </c>
      <c r="G1480" s="684"/>
      <c r="H1480" s="683" t="s">
        <v>297</v>
      </c>
      <c r="I1480" s="684"/>
      <c r="J1480" s="683" t="s">
        <v>27</v>
      </c>
      <c r="K1480" s="684"/>
      <c r="L1480" s="681" t="s">
        <v>199</v>
      </c>
      <c r="M1480" s="682"/>
      <c r="N1480" s="681" t="s">
        <v>200</v>
      </c>
      <c r="O1480" s="682"/>
      <c r="P1480" s="681" t="s">
        <v>28</v>
      </c>
      <c r="Q1480" s="682"/>
      <c r="R1480" s="683" t="s">
        <v>201</v>
      </c>
      <c r="S1480" s="684"/>
      <c r="T1480" s="156" t="s">
        <v>1</v>
      </c>
      <c r="U1480" s="157" t="s">
        <v>2</v>
      </c>
      <c r="X1480" s="25"/>
      <c r="Y1480" s="25"/>
      <c r="Z1480" s="25"/>
      <c r="AA1480" s="25"/>
      <c r="AB1480" s="25"/>
      <c r="AC1480" s="25"/>
      <c r="AD1480" s="25"/>
      <c r="AE1480" s="25"/>
    </row>
    <row r="1481" spans="1:31">
      <c r="A1481" s="686"/>
      <c r="B1481" s="689"/>
      <c r="C1481" s="693"/>
      <c r="D1481" s="1" t="s">
        <v>3</v>
      </c>
      <c r="E1481" s="3" t="s">
        <v>4</v>
      </c>
      <c r="F1481" s="1" t="s">
        <v>3</v>
      </c>
      <c r="G1481" s="3" t="s">
        <v>4</v>
      </c>
      <c r="H1481" s="1" t="s">
        <v>3</v>
      </c>
      <c r="I1481" s="3" t="s">
        <v>4</v>
      </c>
      <c r="J1481" s="1" t="s">
        <v>3</v>
      </c>
      <c r="K1481" s="3" t="s">
        <v>4</v>
      </c>
      <c r="L1481" s="1" t="s">
        <v>3</v>
      </c>
      <c r="M1481" s="3" t="s">
        <v>4</v>
      </c>
      <c r="N1481" s="1" t="s">
        <v>3</v>
      </c>
      <c r="O1481" s="3" t="s">
        <v>4</v>
      </c>
      <c r="P1481" s="1" t="s">
        <v>3</v>
      </c>
      <c r="Q1481" s="3" t="s">
        <v>4</v>
      </c>
      <c r="R1481" s="1" t="s">
        <v>3</v>
      </c>
      <c r="S1481" s="3" t="s">
        <v>4</v>
      </c>
      <c r="T1481" s="7"/>
      <c r="U1481" s="8"/>
      <c r="X1481" s="25"/>
      <c r="Y1481" s="25"/>
      <c r="Z1481" s="25"/>
      <c r="AA1481" s="25"/>
      <c r="AB1481" s="25"/>
      <c r="AC1481" s="25"/>
      <c r="AD1481" s="25"/>
      <c r="AE1481" s="25"/>
    </row>
    <row r="1482" spans="1:31">
      <c r="A1482" s="687"/>
      <c r="B1482" s="690"/>
      <c r="C1482" s="694"/>
      <c r="D1482" s="2" t="str">
        <f>IF(表示変換!$N$5="","",表示変換!$N$5)</f>
        <v>sec</v>
      </c>
      <c r="E1482" s="4" t="s">
        <v>202</v>
      </c>
      <c r="F1482" s="2" t="str">
        <f>IF(表示変換!$O$5="","",表示変換!$O$5)</f>
        <v>sec</v>
      </c>
      <c r="G1482" s="4" t="s">
        <v>202</v>
      </c>
      <c r="H1482" s="2" t="str">
        <f>IF(表示変換!$P$5="","",表示変換!$P$5)</f>
        <v>m</v>
      </c>
      <c r="I1482" s="4" t="s">
        <v>202</v>
      </c>
      <c r="J1482" s="2" t="str">
        <f>IF(表示変換!$Q$5="","",表示変換!$Q$5)</f>
        <v>cm</v>
      </c>
      <c r="K1482" s="4" t="s">
        <v>202</v>
      </c>
      <c r="L1482" s="2" t="str">
        <f>IF(表示変換!$R$5="","",表示変換!$R$5)</f>
        <v>cm</v>
      </c>
      <c r="M1482" s="4" t="s">
        <v>202</v>
      </c>
      <c r="N1482" s="2" t="str">
        <f>IF(表示変換!$S$5="","",表示変換!$S$5)</f>
        <v>m</v>
      </c>
      <c r="O1482" s="4" t="s">
        <v>202</v>
      </c>
      <c r="P1482" s="2" t="str">
        <f>IF(表示変換!$T$5="","",表示変換!$T$5)</f>
        <v>回</v>
      </c>
      <c r="Q1482" s="4" t="s">
        <v>202</v>
      </c>
      <c r="R1482" s="2" t="str">
        <f>IF(表示変換!$U$5="","",表示変換!$U$5)</f>
        <v>m</v>
      </c>
      <c r="S1482" s="4" t="s">
        <v>202</v>
      </c>
      <c r="T1482" s="2" t="s">
        <v>203</v>
      </c>
      <c r="U1482" s="5" t="s">
        <v>204</v>
      </c>
      <c r="X1482" s="26" t="s">
        <v>16</v>
      </c>
      <c r="Y1482" s="26" t="s">
        <v>206</v>
      </c>
      <c r="Z1482" s="26" t="s">
        <v>276</v>
      </c>
      <c r="AA1482" s="26" t="s">
        <v>24</v>
      </c>
      <c r="AB1482" s="26" t="s">
        <v>207</v>
      </c>
      <c r="AC1482" s="26" t="s">
        <v>208</v>
      </c>
      <c r="AD1482" s="26" t="s">
        <v>209</v>
      </c>
      <c r="AE1482" s="11" t="s">
        <v>210</v>
      </c>
    </row>
    <row r="1483" spans="1:31">
      <c r="A1483" s="17" t="str">
        <f>IF(入力!$C$4="","",入力!$C$4)</f>
        <v>2016.01.01</v>
      </c>
      <c r="B1483" s="20">
        <f>IF(表示変換!A42="","",表示変換!A42)</f>
        <v>37</v>
      </c>
      <c r="C1483" s="18" t="str">
        <f>IF(表示変換!B42="","",表示変換!B42)</f>
        <v/>
      </c>
      <c r="D1483" s="21" t="str">
        <f>IF(特定項目一覧_60!G42="","",特定項目一覧_60!G42)</f>
        <v/>
      </c>
      <c r="E1483" s="27" t="str">
        <f>IF(特定項目一覧_60!H42="","",特定項目一覧_60!H42)</f>
        <v/>
      </c>
      <c r="F1483" s="21" t="str">
        <f>IF(特定項目一覧_60!I42="","",特定項目一覧_60!I42)</f>
        <v/>
      </c>
      <c r="G1483" s="22" t="str">
        <f>IF(特定項目一覧_60!J42="","",特定項目一覧_60!J42)</f>
        <v/>
      </c>
      <c r="H1483" s="29" t="str">
        <f>IF(特定項目一覧_60!K42="","",特定項目一覧_60!K42)</f>
        <v/>
      </c>
      <c r="I1483" s="27" t="str">
        <f>IF(特定項目一覧_60!L42="","",特定項目一覧_60!L42)</f>
        <v/>
      </c>
      <c r="J1483" s="20" t="str">
        <f>IF(特定項目一覧_60!M42="","",特定項目一覧_60!M42)</f>
        <v/>
      </c>
      <c r="K1483" s="22" t="str">
        <f>IF(特定項目一覧_60!N42="","",特定項目一覧_60!N42)</f>
        <v/>
      </c>
      <c r="L1483" s="28" t="str">
        <f>IF(特定項目一覧_60!O42="","",特定項目一覧_60!O42)</f>
        <v/>
      </c>
      <c r="M1483" s="27" t="str">
        <f>IF(特定項目一覧_60!P42="","",特定項目一覧_60!P42)</f>
        <v/>
      </c>
      <c r="N1483" s="21" t="str">
        <f>IF(特定項目一覧_60!Q42="","",特定項目一覧_60!Q42)</f>
        <v/>
      </c>
      <c r="O1483" s="22" t="str">
        <f>IF(特定項目一覧_60!R42="","",特定項目一覧_60!R42)</f>
        <v/>
      </c>
      <c r="P1483" s="28" t="str">
        <f>IF(特定項目一覧_60!S42="","",特定項目一覧_60!S42)</f>
        <v/>
      </c>
      <c r="Q1483" s="27" t="str">
        <f>IF(特定項目一覧_60!T42="","",特定項目一覧_60!T42)</f>
        <v/>
      </c>
      <c r="R1483" s="20" t="str">
        <f>IF(特定項目一覧_60!U42="","",特定項目一覧_60!U42)</f>
        <v/>
      </c>
      <c r="S1483" s="22" t="str">
        <f>IF(特定項目一覧_60!V42="","",特定項目一覧_60!V42)</f>
        <v/>
      </c>
      <c r="T1483" s="28" t="str">
        <f>IF(特定項目一覧_60!W42="","",特定項目一覧_60!W42)</f>
        <v/>
      </c>
      <c r="U1483" s="22" t="str">
        <f>IF(特定項目一覧_60!X42="","",特定項目一覧_60!X42)</f>
        <v/>
      </c>
      <c r="W1483" s="19" t="str">
        <f>IF(入力!$C$4="","",入力!$C$4)</f>
        <v>2016.01.01</v>
      </c>
      <c r="X1483" s="30" t="str">
        <f>E1483</f>
        <v/>
      </c>
      <c r="Y1483" s="30" t="str">
        <f>G1483</f>
        <v/>
      </c>
      <c r="Z1483" s="30" t="str">
        <f>I1483</f>
        <v/>
      </c>
      <c r="AA1483" s="30" t="str">
        <f>K1483</f>
        <v/>
      </c>
      <c r="AB1483" s="30" t="str">
        <f>M1483</f>
        <v/>
      </c>
      <c r="AC1483" s="30" t="str">
        <f>O1483</f>
        <v/>
      </c>
      <c r="AD1483" s="30" t="str">
        <f>Q1483</f>
        <v/>
      </c>
      <c r="AE1483" s="30" t="str">
        <f>S1483</f>
        <v/>
      </c>
    </row>
    <row r="1484" spans="1:31">
      <c r="A1484" s="66"/>
      <c r="B1484" s="67"/>
      <c r="C1484" s="68"/>
      <c r="D1484" s="69"/>
      <c r="E1484" s="70"/>
      <c r="F1484" s="71"/>
      <c r="G1484" s="72"/>
      <c r="H1484" s="73"/>
      <c r="I1484" s="70"/>
      <c r="J1484" s="71"/>
      <c r="K1484" s="72"/>
      <c r="L1484" s="69"/>
      <c r="M1484" s="70"/>
      <c r="N1484" s="71"/>
      <c r="O1484" s="72"/>
      <c r="P1484" s="69"/>
      <c r="Q1484" s="70"/>
      <c r="R1484" s="67"/>
      <c r="S1484" s="72"/>
      <c r="T1484" s="73"/>
      <c r="U1484" s="72"/>
      <c r="W1484" s="19"/>
      <c r="X1484" s="23"/>
      <c r="Y1484" s="23"/>
      <c r="Z1484" s="23"/>
      <c r="AA1484" s="23"/>
      <c r="AB1484" s="23"/>
      <c r="AC1484" s="23"/>
      <c r="AD1484" s="23"/>
      <c r="AE1484" s="23"/>
    </row>
    <row r="1485" spans="1:31">
      <c r="A1485" s="74"/>
      <c r="B1485" s="67"/>
      <c r="C1485" s="72"/>
      <c r="D1485" s="71"/>
      <c r="E1485" s="72"/>
      <c r="F1485" s="71"/>
      <c r="G1485" s="72"/>
      <c r="H1485" s="67"/>
      <c r="I1485" s="72"/>
      <c r="J1485" s="71"/>
      <c r="K1485" s="72"/>
      <c r="L1485" s="71"/>
      <c r="M1485" s="72"/>
      <c r="N1485" s="71"/>
      <c r="O1485" s="72"/>
      <c r="P1485" s="71"/>
      <c r="Q1485" s="72"/>
      <c r="R1485" s="67"/>
      <c r="S1485" s="72"/>
      <c r="T1485" s="67"/>
      <c r="U1485" s="72"/>
      <c r="W1485" s="19"/>
      <c r="X1485" s="23"/>
      <c r="Y1485" s="23"/>
      <c r="Z1485" s="23"/>
      <c r="AA1485" s="23"/>
      <c r="AB1485" s="23"/>
      <c r="AC1485" s="23"/>
      <c r="AD1485" s="23"/>
      <c r="AE1485" s="23"/>
    </row>
    <row r="1486" spans="1:31">
      <c r="A1486" s="74"/>
      <c r="B1486" s="75"/>
      <c r="C1486" s="76"/>
      <c r="D1486" s="71"/>
      <c r="E1486" s="70"/>
      <c r="F1486" s="71"/>
      <c r="G1486" s="72"/>
      <c r="H1486" s="73"/>
      <c r="I1486" s="70"/>
      <c r="J1486" s="71"/>
      <c r="K1486" s="72"/>
      <c r="L1486" s="69"/>
      <c r="M1486" s="70"/>
      <c r="N1486" s="71"/>
      <c r="O1486" s="72"/>
      <c r="P1486" s="69"/>
      <c r="Q1486" s="70"/>
      <c r="R1486" s="67"/>
      <c r="S1486" s="72"/>
      <c r="T1486" s="73"/>
      <c r="U1486" s="72"/>
      <c r="X1486" s="25"/>
      <c r="Y1486" s="25"/>
      <c r="Z1486" s="25"/>
      <c r="AA1486" s="25"/>
      <c r="AB1486" s="25"/>
      <c r="AC1486" s="25"/>
      <c r="AD1486" s="25"/>
      <c r="AE1486" s="25"/>
    </row>
    <row r="1487" spans="1:31">
      <c r="A1487" s="66"/>
      <c r="B1487" s="67"/>
      <c r="C1487" s="68"/>
      <c r="D1487" s="69"/>
      <c r="E1487" s="70"/>
      <c r="F1487" s="71"/>
      <c r="G1487" s="72"/>
      <c r="H1487" s="73"/>
      <c r="I1487" s="70"/>
      <c r="J1487" s="71"/>
      <c r="K1487" s="72"/>
      <c r="L1487" s="69"/>
      <c r="M1487" s="70"/>
      <c r="N1487" s="71"/>
      <c r="O1487" s="72"/>
      <c r="P1487" s="69"/>
      <c r="Q1487" s="70"/>
      <c r="R1487" s="67"/>
      <c r="S1487" s="72"/>
      <c r="T1487" s="73"/>
      <c r="U1487" s="72"/>
      <c r="X1487" s="25"/>
      <c r="Y1487" s="25"/>
      <c r="Z1487" s="25"/>
      <c r="AA1487" s="25"/>
      <c r="AB1487" s="25"/>
      <c r="AC1487" s="25"/>
      <c r="AD1487" s="25"/>
      <c r="AE1487" s="25"/>
    </row>
    <row r="1488" spans="1:31">
      <c r="A1488" s="74"/>
      <c r="B1488" s="67"/>
      <c r="C1488" s="72"/>
      <c r="D1488" s="71"/>
      <c r="E1488" s="72"/>
      <c r="F1488" s="71"/>
      <c r="G1488" s="72"/>
      <c r="H1488" s="67"/>
      <c r="I1488" s="72"/>
      <c r="J1488" s="71"/>
      <c r="K1488" s="72"/>
      <c r="L1488" s="71"/>
      <c r="M1488" s="72"/>
      <c r="N1488" s="71"/>
      <c r="O1488" s="72"/>
      <c r="P1488" s="71"/>
      <c r="Q1488" s="72"/>
      <c r="R1488" s="67"/>
      <c r="S1488" s="72"/>
      <c r="T1488" s="67"/>
      <c r="U1488" s="72"/>
      <c r="X1488" s="25"/>
      <c r="Y1488" s="25"/>
      <c r="Z1488" s="25"/>
      <c r="AA1488" s="25"/>
      <c r="AB1488" s="25"/>
      <c r="AC1488" s="25"/>
      <c r="AD1488" s="25"/>
      <c r="AE1488" s="25"/>
    </row>
    <row r="1489" spans="1:31">
      <c r="A1489" s="66"/>
      <c r="B1489" s="67"/>
      <c r="C1489" s="68"/>
      <c r="D1489" s="69"/>
      <c r="E1489" s="70"/>
      <c r="F1489" s="71"/>
      <c r="G1489" s="72"/>
      <c r="H1489" s="73"/>
      <c r="I1489" s="70"/>
      <c r="J1489" s="71"/>
      <c r="K1489" s="72"/>
      <c r="L1489" s="69"/>
      <c r="M1489" s="70"/>
      <c r="N1489" s="71"/>
      <c r="O1489" s="72"/>
      <c r="P1489" s="69"/>
      <c r="Q1489" s="70"/>
      <c r="R1489" s="67"/>
      <c r="S1489" s="72"/>
      <c r="T1489" s="73"/>
      <c r="U1489" s="72"/>
      <c r="X1489" s="25"/>
      <c r="Y1489" s="25"/>
      <c r="Z1489" s="25"/>
      <c r="AA1489" s="25"/>
      <c r="AB1489" s="25"/>
      <c r="AC1489" s="25"/>
      <c r="AD1489" s="25"/>
      <c r="AE1489" s="25"/>
    </row>
    <row r="1490" spans="1:31">
      <c r="A1490" s="66"/>
      <c r="B1490" s="67"/>
      <c r="C1490" s="68"/>
      <c r="D1490" s="69"/>
      <c r="E1490" s="70"/>
      <c r="F1490" s="71"/>
      <c r="G1490" s="72"/>
      <c r="H1490" s="73"/>
      <c r="I1490" s="70"/>
      <c r="J1490" s="71"/>
      <c r="K1490" s="72"/>
      <c r="L1490" s="69"/>
      <c r="M1490" s="70"/>
      <c r="N1490" s="71"/>
      <c r="O1490" s="72"/>
      <c r="P1490" s="69"/>
      <c r="Q1490" s="70"/>
      <c r="R1490" s="67"/>
      <c r="S1490" s="72"/>
      <c r="T1490" s="73"/>
      <c r="U1490" s="72"/>
      <c r="X1490" s="25"/>
      <c r="Y1490" s="25"/>
      <c r="Z1490" s="25"/>
      <c r="AA1490" s="25"/>
      <c r="AB1490" s="25"/>
      <c r="AC1490" s="25"/>
      <c r="AD1490" s="25"/>
      <c r="AE1490" s="25"/>
    </row>
    <row r="1491" spans="1:31">
      <c r="A1491" s="66"/>
      <c r="B1491" s="67"/>
      <c r="C1491" s="68"/>
      <c r="D1491" s="69"/>
      <c r="E1491" s="70"/>
      <c r="F1491" s="71"/>
      <c r="G1491" s="72"/>
      <c r="H1491" s="73"/>
      <c r="I1491" s="70"/>
      <c r="J1491" s="71"/>
      <c r="K1491" s="72"/>
      <c r="L1491" s="69"/>
      <c r="M1491" s="70"/>
      <c r="N1491" s="71"/>
      <c r="O1491" s="72"/>
      <c r="P1491" s="69"/>
      <c r="Q1491" s="70"/>
      <c r="R1491" s="67"/>
      <c r="S1491" s="72"/>
      <c r="T1491" s="73"/>
      <c r="U1491" s="72"/>
      <c r="X1491" s="25"/>
      <c r="Y1491" s="25"/>
      <c r="Z1491" s="25"/>
      <c r="AA1491" s="25"/>
      <c r="AB1491" s="25"/>
      <c r="AC1491" s="25"/>
      <c r="AD1491" s="25"/>
      <c r="AE1491" s="25"/>
    </row>
    <row r="1492" spans="1:31">
      <c r="A1492" s="66"/>
      <c r="B1492" s="67"/>
      <c r="C1492" s="68"/>
      <c r="D1492" s="69"/>
      <c r="E1492" s="70"/>
      <c r="F1492" s="71"/>
      <c r="G1492" s="72"/>
      <c r="H1492" s="73"/>
      <c r="I1492" s="70"/>
      <c r="J1492" s="71"/>
      <c r="K1492" s="72"/>
      <c r="L1492" s="69"/>
      <c r="M1492" s="70"/>
      <c r="N1492" s="71"/>
      <c r="O1492" s="72"/>
      <c r="P1492" s="69"/>
      <c r="Q1492" s="70"/>
      <c r="R1492" s="67"/>
      <c r="S1492" s="72"/>
      <c r="T1492" s="73"/>
      <c r="U1492" s="72"/>
      <c r="X1492" s="25"/>
      <c r="Y1492" s="25"/>
      <c r="Z1492" s="25"/>
      <c r="AA1492" s="25"/>
      <c r="AB1492" s="25"/>
      <c r="AC1492" s="25"/>
      <c r="AD1492" s="25"/>
      <c r="AE1492" s="25"/>
    </row>
    <row r="1493" spans="1:31">
      <c r="A1493" s="6"/>
      <c r="B1493" s="6"/>
      <c r="C1493" s="6"/>
      <c r="D1493" s="6"/>
      <c r="E1493" s="6"/>
      <c r="F1493" s="6"/>
      <c r="G1493" s="6"/>
      <c r="H1493" s="6"/>
      <c r="I1493" s="6"/>
      <c r="J1493" s="6"/>
      <c r="K1493" s="6"/>
      <c r="L1493" s="6"/>
      <c r="M1493" s="6"/>
      <c r="N1493" s="6"/>
      <c r="O1493" s="6"/>
      <c r="P1493" s="6"/>
      <c r="Q1493" s="6"/>
      <c r="R1493" s="6"/>
      <c r="S1493" s="6"/>
      <c r="T1493" s="6"/>
      <c r="U1493" s="6"/>
      <c r="X1493" s="25"/>
      <c r="Y1493" s="25"/>
      <c r="Z1493" s="25"/>
      <c r="AA1493" s="25"/>
      <c r="AB1493" s="25"/>
      <c r="AC1493" s="25"/>
      <c r="AD1493" s="25"/>
      <c r="AE1493" s="25"/>
    </row>
    <row r="1494" spans="1:31">
      <c r="A1494" s="6"/>
      <c r="B1494" s="6"/>
      <c r="C1494" s="6"/>
      <c r="D1494" s="6"/>
      <c r="E1494" s="6"/>
      <c r="F1494" s="6"/>
      <c r="G1494" s="6"/>
      <c r="H1494" s="6"/>
      <c r="I1494" s="6"/>
      <c r="J1494" s="6"/>
      <c r="K1494" s="6"/>
      <c r="L1494" s="6"/>
      <c r="M1494" s="6"/>
      <c r="N1494" s="6"/>
      <c r="O1494" s="6"/>
      <c r="P1494" s="6"/>
      <c r="Q1494" s="6"/>
      <c r="R1494" s="6"/>
      <c r="S1494" s="6"/>
      <c r="T1494" s="6"/>
      <c r="U1494" s="6"/>
      <c r="X1494" s="25"/>
      <c r="Y1494" s="25"/>
      <c r="Z1494" s="25"/>
      <c r="AA1494" s="25"/>
      <c r="AB1494" s="25"/>
      <c r="AC1494" s="25"/>
      <c r="AD1494" s="25"/>
      <c r="AE1494" s="25"/>
    </row>
    <row r="1495" spans="1:31">
      <c r="A1495" s="6"/>
      <c r="B1495" s="6"/>
      <c r="C1495" s="6"/>
      <c r="D1495" s="6"/>
      <c r="E1495" s="6"/>
      <c r="F1495" s="6"/>
      <c r="G1495" s="6"/>
      <c r="H1495" s="6"/>
      <c r="I1495" s="6"/>
      <c r="J1495" s="6"/>
      <c r="K1495" s="6"/>
      <c r="L1495" s="6"/>
      <c r="M1495" s="6"/>
      <c r="N1495" s="6"/>
      <c r="O1495" s="6"/>
      <c r="P1495" s="6"/>
      <c r="Q1495" s="6"/>
      <c r="R1495" s="6"/>
      <c r="S1495" s="6"/>
      <c r="T1495" s="6"/>
      <c r="U1495" s="6"/>
      <c r="X1495" s="25"/>
      <c r="Y1495" s="25"/>
      <c r="Z1495" s="25"/>
      <c r="AA1495" s="25"/>
      <c r="AB1495" s="25"/>
      <c r="AC1495" s="25"/>
      <c r="AD1495" s="25"/>
      <c r="AE1495" s="25"/>
    </row>
    <row r="1496" spans="1:31">
      <c r="A1496" s="6"/>
      <c r="B1496" s="6"/>
      <c r="C1496" s="6"/>
      <c r="D1496" s="6"/>
      <c r="E1496" s="6"/>
      <c r="F1496" s="6"/>
      <c r="G1496" s="6"/>
      <c r="H1496" s="6"/>
      <c r="I1496" s="6"/>
      <c r="J1496" s="6"/>
      <c r="K1496" s="6"/>
      <c r="L1496" s="6"/>
      <c r="M1496" s="6"/>
      <c r="N1496" s="6"/>
      <c r="O1496" s="6"/>
      <c r="P1496" s="6"/>
      <c r="Q1496" s="6"/>
      <c r="R1496" s="6"/>
      <c r="S1496" s="6"/>
      <c r="T1496" s="6"/>
      <c r="U1496" s="6"/>
      <c r="X1496" s="12" t="s">
        <v>21</v>
      </c>
      <c r="Y1496" s="12" t="s">
        <v>214</v>
      </c>
      <c r="Z1496" s="12" t="s">
        <v>22</v>
      </c>
      <c r="AA1496" s="25"/>
      <c r="AB1496" s="25"/>
      <c r="AC1496" s="25"/>
      <c r="AD1496" s="25"/>
      <c r="AE1496" s="25"/>
    </row>
    <row r="1497" spans="1:31">
      <c r="A1497" s="6"/>
      <c r="B1497" s="6"/>
      <c r="C1497" s="6"/>
      <c r="D1497" s="6"/>
      <c r="E1497" s="6"/>
      <c r="F1497" s="6"/>
      <c r="G1497" s="6"/>
      <c r="H1497" s="6"/>
      <c r="I1497" s="6"/>
      <c r="J1497" s="6"/>
      <c r="K1497" s="6"/>
      <c r="L1497" s="6"/>
      <c r="M1497" s="6"/>
      <c r="N1497" s="6"/>
      <c r="O1497" s="6"/>
      <c r="P1497" s="6"/>
      <c r="Q1497" s="6"/>
      <c r="R1497" s="6"/>
      <c r="S1497" s="6"/>
      <c r="T1497" s="6"/>
      <c r="U1497" s="6"/>
      <c r="W1497" s="19" t="str">
        <f>IF(入力!$C$4="","",入力!$C$4)</f>
        <v>2016.01.01</v>
      </c>
      <c r="X1497" s="24" t="str">
        <f>IF(特定項目一覧_60!AL42="","",特定項目一覧_60!AL42)</f>
        <v/>
      </c>
      <c r="Y1497" s="31" t="str">
        <f>IF(特定項目一覧_60!AK42="","",特定項目一覧_60!AK42)</f>
        <v/>
      </c>
      <c r="Z1497" s="32" t="str">
        <f>IF(特定項目一覧_60!AM42="","",特定項目一覧_60!AM42)</f>
        <v/>
      </c>
      <c r="AA1497" s="25"/>
      <c r="AB1497" s="25"/>
      <c r="AC1497" s="25"/>
      <c r="AD1497" s="25"/>
      <c r="AE1497" s="25"/>
    </row>
    <row r="1498" spans="1:31">
      <c r="A1498" s="6"/>
      <c r="B1498" s="6"/>
      <c r="C1498" s="6"/>
      <c r="D1498" s="6"/>
      <c r="E1498" s="6"/>
      <c r="F1498" s="6"/>
      <c r="G1498" s="6"/>
      <c r="H1498" s="6"/>
      <c r="I1498" s="6"/>
      <c r="J1498" s="6"/>
      <c r="K1498" s="6"/>
      <c r="L1498" s="6"/>
      <c r="M1498" s="6"/>
      <c r="N1498" s="6"/>
      <c r="O1498" s="6"/>
      <c r="P1498" s="6"/>
      <c r="Q1498" s="6"/>
      <c r="R1498" s="6"/>
      <c r="S1498" s="6"/>
      <c r="T1498" s="6"/>
      <c r="U1498" s="6"/>
      <c r="W1498" s="19"/>
      <c r="X1498" s="24"/>
      <c r="Y1498" s="24"/>
      <c r="Z1498" s="24"/>
      <c r="AA1498" s="25"/>
      <c r="AB1498" s="25"/>
      <c r="AC1498" s="25"/>
      <c r="AD1498" s="25"/>
      <c r="AE1498" s="25"/>
    </row>
    <row r="1499" spans="1:31">
      <c r="A1499" s="6"/>
      <c r="B1499" s="6"/>
      <c r="C1499" s="6"/>
      <c r="D1499" s="6"/>
      <c r="E1499" s="6"/>
      <c r="F1499" s="6"/>
      <c r="G1499" s="6"/>
      <c r="H1499" s="6"/>
      <c r="I1499" s="6"/>
      <c r="J1499" s="6"/>
      <c r="K1499" s="6"/>
      <c r="L1499" s="6"/>
      <c r="M1499" s="6"/>
      <c r="N1499" s="6"/>
      <c r="O1499" s="6"/>
      <c r="P1499" s="6"/>
      <c r="Q1499" s="6"/>
      <c r="R1499" s="6"/>
      <c r="S1499" s="6"/>
      <c r="T1499" s="6"/>
      <c r="U1499" s="6"/>
      <c r="W1499" s="19"/>
      <c r="X1499" s="34"/>
      <c r="Y1499" s="34"/>
      <c r="Z1499" s="35"/>
      <c r="AA1499" s="25"/>
      <c r="AB1499" s="25"/>
      <c r="AC1499" s="25"/>
      <c r="AD1499" s="25"/>
      <c r="AE1499" s="25"/>
    </row>
    <row r="1500" spans="1:31">
      <c r="A1500" s="6"/>
      <c r="B1500" s="6"/>
      <c r="C1500" s="6"/>
      <c r="D1500" s="6"/>
      <c r="E1500" s="6"/>
      <c r="F1500" s="6"/>
      <c r="G1500" s="6"/>
      <c r="H1500" s="6"/>
      <c r="I1500" s="6"/>
      <c r="J1500" s="6"/>
      <c r="K1500" s="6"/>
      <c r="L1500" s="6"/>
      <c r="M1500" s="6"/>
      <c r="N1500" s="6"/>
      <c r="O1500" s="6"/>
      <c r="P1500" s="6"/>
      <c r="Q1500" s="6"/>
      <c r="R1500" s="6"/>
      <c r="S1500" s="6"/>
      <c r="T1500" s="6"/>
      <c r="U1500" s="6"/>
      <c r="X1500" s="25"/>
      <c r="Y1500" s="25"/>
      <c r="Z1500" s="25"/>
      <c r="AA1500" s="25"/>
      <c r="AB1500" s="25"/>
      <c r="AC1500" s="25"/>
      <c r="AD1500" s="25"/>
      <c r="AE1500" s="25"/>
    </row>
    <row r="1501" spans="1:31">
      <c r="A1501" s="6"/>
      <c r="B1501" s="6"/>
      <c r="C1501" s="6"/>
      <c r="D1501" s="6"/>
      <c r="E1501" s="6"/>
      <c r="F1501" s="6"/>
      <c r="G1501" s="6"/>
      <c r="H1501" s="6"/>
      <c r="I1501" s="6"/>
      <c r="J1501" s="6"/>
      <c r="K1501" s="6"/>
      <c r="L1501" s="6"/>
      <c r="M1501" s="6"/>
      <c r="N1501" s="6"/>
      <c r="O1501" s="6"/>
      <c r="P1501" s="6"/>
      <c r="Q1501" s="6"/>
      <c r="R1501" s="6"/>
      <c r="S1501" s="6"/>
      <c r="T1501" s="6"/>
      <c r="U1501" s="6"/>
      <c r="X1501" s="25"/>
      <c r="Y1501" s="25"/>
      <c r="Z1501" s="25"/>
      <c r="AA1501" s="25"/>
      <c r="AB1501" s="25"/>
      <c r="AC1501" s="25"/>
      <c r="AD1501" s="25"/>
      <c r="AE1501" s="25"/>
    </row>
    <row r="1502" spans="1:31">
      <c r="A1502" s="6"/>
      <c r="B1502" s="6"/>
      <c r="C1502" s="6"/>
      <c r="D1502" s="6"/>
      <c r="E1502" s="6"/>
      <c r="F1502" s="6"/>
      <c r="G1502" s="6"/>
      <c r="H1502" s="6"/>
      <c r="I1502" s="6"/>
      <c r="J1502" s="6"/>
      <c r="K1502" s="6"/>
      <c r="L1502" s="6"/>
      <c r="M1502" s="6"/>
      <c r="N1502" s="6"/>
      <c r="O1502" s="6"/>
      <c r="P1502" s="6"/>
      <c r="Q1502" s="6"/>
      <c r="R1502" s="6"/>
      <c r="S1502" s="6"/>
      <c r="T1502" s="6"/>
      <c r="U1502" s="6"/>
      <c r="X1502" s="25"/>
      <c r="Y1502" s="25"/>
      <c r="Z1502" s="25"/>
      <c r="AA1502" s="25"/>
      <c r="AB1502" s="25"/>
      <c r="AC1502" s="25"/>
      <c r="AD1502" s="25"/>
      <c r="AE1502" s="25"/>
    </row>
    <row r="1503" spans="1:31">
      <c r="A1503" s="6"/>
      <c r="B1503" s="6"/>
      <c r="C1503" s="6"/>
      <c r="D1503" s="6"/>
      <c r="E1503" s="6"/>
      <c r="F1503" s="6"/>
      <c r="G1503" s="6"/>
      <c r="H1503" s="6"/>
      <c r="I1503" s="6"/>
      <c r="J1503" s="6"/>
      <c r="K1503" s="6"/>
      <c r="L1503" s="6"/>
      <c r="M1503" s="6"/>
      <c r="N1503" s="6"/>
      <c r="O1503" s="6"/>
      <c r="P1503" s="6"/>
      <c r="Q1503" s="6"/>
      <c r="R1503" s="6"/>
      <c r="S1503" s="6"/>
      <c r="T1503" s="6"/>
      <c r="U1503" s="6"/>
      <c r="X1503" s="25"/>
      <c r="Y1503" s="25"/>
      <c r="Z1503" s="25"/>
      <c r="AA1503" s="25"/>
      <c r="AB1503" s="25"/>
      <c r="AC1503" s="25"/>
      <c r="AD1503" s="25"/>
      <c r="AE1503" s="25"/>
    </row>
    <row r="1504" spans="1:31">
      <c r="A1504" s="6"/>
      <c r="B1504" s="6"/>
      <c r="C1504" s="6"/>
      <c r="D1504" s="6"/>
      <c r="E1504" s="6"/>
      <c r="F1504" s="6"/>
      <c r="G1504" s="6"/>
      <c r="H1504" s="6"/>
      <c r="I1504" s="6"/>
      <c r="J1504" s="6"/>
      <c r="K1504" s="6"/>
      <c r="L1504" s="6"/>
      <c r="M1504" s="6"/>
      <c r="N1504" s="6"/>
      <c r="O1504" s="6"/>
      <c r="P1504" s="6"/>
      <c r="Q1504" s="6"/>
      <c r="R1504" s="6"/>
      <c r="S1504" s="6"/>
      <c r="T1504" s="6"/>
      <c r="U1504" s="6"/>
      <c r="X1504" s="25"/>
      <c r="Y1504" s="25"/>
      <c r="Z1504" s="25"/>
      <c r="AA1504" s="25"/>
      <c r="AB1504" s="25"/>
      <c r="AC1504" s="25"/>
      <c r="AD1504" s="25"/>
      <c r="AE1504" s="25"/>
    </row>
    <row r="1505" spans="1:31">
      <c r="A1505" s="6"/>
      <c r="B1505" s="6"/>
      <c r="C1505" s="6"/>
      <c r="D1505" s="6"/>
      <c r="E1505" s="6"/>
      <c r="F1505" s="6"/>
      <c r="G1505" s="6"/>
      <c r="H1505" s="6"/>
      <c r="I1505" s="6"/>
      <c r="J1505" s="6"/>
      <c r="K1505" s="6"/>
      <c r="L1505" s="6"/>
      <c r="M1505" s="6"/>
      <c r="N1505" s="6"/>
      <c r="O1505" s="6"/>
      <c r="P1505" s="6"/>
      <c r="Q1505" s="6"/>
      <c r="R1505" s="6"/>
      <c r="S1505" s="6"/>
      <c r="T1505" s="6"/>
      <c r="U1505" s="6"/>
      <c r="X1505" s="25"/>
      <c r="Y1505" s="25"/>
      <c r="Z1505" s="25"/>
      <c r="AA1505" s="25"/>
      <c r="AB1505" s="25"/>
      <c r="AC1505" s="25"/>
      <c r="AD1505" s="25"/>
      <c r="AE1505" s="25"/>
    </row>
    <row r="1506" spans="1:31">
      <c r="A1506" s="6"/>
      <c r="B1506" s="6"/>
      <c r="C1506" s="6"/>
      <c r="D1506" s="6"/>
      <c r="E1506" s="6"/>
      <c r="F1506" s="6"/>
      <c r="G1506" s="6"/>
      <c r="H1506" s="6"/>
      <c r="I1506" s="6"/>
      <c r="J1506" s="6"/>
      <c r="K1506" s="6"/>
      <c r="L1506" s="6"/>
      <c r="M1506" s="6"/>
      <c r="N1506" s="6"/>
      <c r="O1506" s="6"/>
      <c r="P1506" s="6"/>
      <c r="Q1506" s="6"/>
      <c r="R1506" s="6"/>
      <c r="S1506" s="6"/>
      <c r="T1506" s="6"/>
      <c r="U1506" s="6"/>
      <c r="X1506" s="25"/>
      <c r="Y1506" s="25"/>
      <c r="Z1506" s="25"/>
      <c r="AA1506" s="25"/>
      <c r="AB1506" s="25"/>
      <c r="AC1506" s="25"/>
      <c r="AD1506" s="25"/>
      <c r="AE1506" s="25"/>
    </row>
    <row r="1507" spans="1:31">
      <c r="A1507" s="6"/>
      <c r="B1507" s="6"/>
      <c r="C1507" s="6"/>
      <c r="D1507" s="6"/>
      <c r="E1507" s="6"/>
      <c r="F1507" s="6"/>
      <c r="G1507" s="6"/>
      <c r="H1507" s="6"/>
      <c r="I1507" s="6"/>
      <c r="J1507" s="6"/>
      <c r="K1507" s="6"/>
      <c r="L1507" s="6"/>
      <c r="M1507" s="6"/>
      <c r="N1507" s="6"/>
      <c r="O1507" s="6"/>
      <c r="P1507" s="6"/>
      <c r="Q1507" s="6"/>
      <c r="R1507" s="6"/>
      <c r="S1507" s="6"/>
      <c r="T1507" s="6"/>
      <c r="U1507" s="6"/>
      <c r="X1507" s="25"/>
      <c r="Y1507" s="25"/>
      <c r="Z1507" s="25"/>
      <c r="AA1507" s="25"/>
      <c r="AB1507" s="25"/>
      <c r="AC1507" s="25"/>
      <c r="AD1507" s="25"/>
      <c r="AE1507" s="25"/>
    </row>
    <row r="1508" spans="1:31">
      <c r="A1508" s="6"/>
      <c r="B1508" s="6"/>
      <c r="C1508" s="6"/>
      <c r="D1508" s="6"/>
      <c r="E1508" s="6"/>
      <c r="F1508" s="6"/>
      <c r="G1508" s="6"/>
      <c r="H1508" s="6"/>
      <c r="I1508" s="6"/>
      <c r="J1508" s="6"/>
      <c r="K1508" s="6"/>
      <c r="L1508" s="6"/>
      <c r="M1508" s="6"/>
      <c r="N1508" s="6"/>
      <c r="O1508" s="6"/>
      <c r="P1508" s="6"/>
      <c r="Q1508" s="6"/>
      <c r="R1508" s="6"/>
      <c r="S1508" s="6"/>
      <c r="T1508" s="6"/>
      <c r="U1508" s="6"/>
      <c r="X1508" s="25"/>
      <c r="Y1508" s="25"/>
      <c r="Z1508" s="25"/>
      <c r="AA1508" s="25"/>
      <c r="AB1508" s="25"/>
      <c r="AC1508" s="25"/>
      <c r="AD1508" s="25"/>
      <c r="AE1508" s="25"/>
    </row>
    <row r="1509" spans="1:31">
      <c r="A1509" s="6"/>
      <c r="B1509" s="6"/>
      <c r="C1509" s="6"/>
      <c r="D1509" s="6"/>
      <c r="E1509" s="6"/>
      <c r="F1509" s="6"/>
      <c r="G1509" s="6"/>
      <c r="H1509" s="6"/>
      <c r="I1509" s="6"/>
      <c r="J1509" s="6"/>
      <c r="K1509" s="6"/>
      <c r="L1509" s="6"/>
      <c r="M1509" s="6"/>
      <c r="N1509" s="6"/>
      <c r="O1509" s="6"/>
      <c r="P1509" s="6"/>
      <c r="Q1509" s="6"/>
      <c r="R1509" s="6"/>
      <c r="S1509" s="6"/>
      <c r="T1509" s="6"/>
      <c r="U1509" s="6"/>
      <c r="X1509" s="25"/>
      <c r="Y1509" s="25"/>
      <c r="Z1509" s="25"/>
      <c r="AA1509" s="25"/>
      <c r="AB1509" s="25"/>
      <c r="AC1509" s="25"/>
      <c r="AD1509" s="25"/>
      <c r="AE1509" s="25"/>
    </row>
    <row r="1510" spans="1:31">
      <c r="A1510" s="6"/>
      <c r="B1510" s="6"/>
      <c r="C1510" s="6"/>
      <c r="D1510" s="6"/>
      <c r="E1510" s="6"/>
      <c r="F1510" s="6"/>
      <c r="G1510" s="6"/>
      <c r="H1510" s="6"/>
      <c r="I1510" s="6"/>
      <c r="J1510" s="6"/>
      <c r="K1510" s="6"/>
      <c r="L1510" s="6"/>
      <c r="M1510" s="6"/>
      <c r="N1510" s="6"/>
      <c r="O1510" s="6"/>
      <c r="P1510" s="6"/>
      <c r="Q1510" s="6"/>
      <c r="R1510" s="6"/>
      <c r="S1510" s="6"/>
      <c r="T1510" s="6"/>
      <c r="U1510" s="6"/>
      <c r="X1510" s="459" t="s">
        <v>270</v>
      </c>
      <c r="Y1510" s="25"/>
      <c r="Z1510" s="25"/>
      <c r="AA1510" s="25"/>
      <c r="AB1510" s="25"/>
      <c r="AC1510" s="25"/>
      <c r="AD1510" s="25"/>
      <c r="AE1510" s="25"/>
    </row>
    <row r="1511" spans="1:31">
      <c r="X1511" s="458" t="str">
        <f>IF(全体項目一覧_60!AN130="","",全体項目一覧_60!AN130)</f>
        <v/>
      </c>
      <c r="Y1511" s="25"/>
      <c r="Z1511" s="25"/>
      <c r="AA1511" s="25"/>
      <c r="AB1511" s="25"/>
      <c r="AC1511" s="25"/>
      <c r="AD1511" s="25"/>
      <c r="AE1511" s="25"/>
    </row>
    <row r="1512" spans="1:31">
      <c r="X1512" s="25"/>
      <c r="Y1512" s="25"/>
      <c r="Z1512" s="25"/>
      <c r="AA1512" s="25"/>
      <c r="AB1512" s="25"/>
      <c r="AC1512" s="25"/>
      <c r="AD1512" s="25"/>
      <c r="AE1512" s="25"/>
    </row>
    <row r="1513" spans="1:31">
      <c r="X1513" s="25"/>
      <c r="Y1513" s="25"/>
      <c r="Z1513" s="25"/>
      <c r="AA1513" s="25"/>
      <c r="AB1513" s="25"/>
      <c r="AC1513" s="25"/>
      <c r="AD1513" s="25"/>
      <c r="AE1513" s="25"/>
    </row>
    <row r="1514" spans="1:31">
      <c r="A1514" s="675"/>
      <c r="B1514" s="676"/>
      <c r="C1514" s="676"/>
      <c r="D1514" s="676"/>
      <c r="E1514" s="676"/>
      <c r="F1514" s="676"/>
      <c r="G1514" s="676"/>
      <c r="H1514" s="676"/>
      <c r="I1514" s="676"/>
      <c r="J1514" s="676"/>
      <c r="K1514" s="677"/>
      <c r="L1514" s="12" t="s">
        <v>18</v>
      </c>
      <c r="M1514" s="669" t="s">
        <v>29</v>
      </c>
      <c r="N1514" s="669"/>
      <c r="O1514" s="669"/>
      <c r="P1514" s="669"/>
      <c r="Q1514" s="669"/>
      <c r="R1514" s="669"/>
      <c r="S1514" s="669"/>
      <c r="T1514" s="670" t="s">
        <v>269</v>
      </c>
      <c r="U1514" s="670"/>
      <c r="X1514" s="12"/>
      <c r="Y1514" s="150"/>
      <c r="Z1514" s="150"/>
      <c r="AA1514" s="150"/>
      <c r="AB1514" s="150"/>
      <c r="AC1514" s="150"/>
      <c r="AD1514" s="150"/>
      <c r="AE1514" s="150"/>
    </row>
    <row r="1515" spans="1:31">
      <c r="A1515" s="678"/>
      <c r="B1515" s="679"/>
      <c r="C1515" s="679"/>
      <c r="D1515" s="679"/>
      <c r="E1515" s="679"/>
      <c r="F1515" s="679"/>
      <c r="G1515" s="679"/>
      <c r="H1515" s="679"/>
      <c r="I1515" s="679"/>
      <c r="J1515" s="679"/>
      <c r="K1515" s="680"/>
      <c r="L1515" s="12" t="s">
        <v>18</v>
      </c>
      <c r="M1515" s="665" t="s">
        <v>30</v>
      </c>
      <c r="N1515" s="665"/>
      <c r="O1515" s="665"/>
      <c r="P1515" s="665"/>
      <c r="Q1515" s="665"/>
      <c r="R1515" s="665"/>
      <c r="S1515" s="665"/>
      <c r="T1515" s="666" t="str">
        <f>X1511</f>
        <v/>
      </c>
      <c r="U1515" s="667"/>
      <c r="X1515" s="12"/>
      <c r="Y1515" s="151"/>
      <c r="Z1515" s="151"/>
      <c r="AA1515" s="151"/>
      <c r="AB1515" s="151"/>
      <c r="AC1515" s="151"/>
      <c r="AD1515" s="151"/>
      <c r="AE1515" s="151"/>
    </row>
    <row r="1516" spans="1:31" ht="14.25">
      <c r="A1516" s="691" t="str">
        <f>$A$40</f>
        <v>フォーマット作成者　：　Komuro Consulting Group　小室匡史</v>
      </c>
      <c r="B1516" s="691"/>
      <c r="C1516" s="691"/>
      <c r="D1516" s="691"/>
      <c r="E1516" s="691"/>
      <c r="F1516" s="691"/>
      <c r="G1516" s="691"/>
      <c r="H1516" s="691"/>
      <c r="I1516" s="691"/>
      <c r="J1516" s="691"/>
      <c r="K1516" s="691"/>
      <c r="L1516" s="414" t="s">
        <v>18</v>
      </c>
      <c r="M1516" s="668" t="s">
        <v>90</v>
      </c>
      <c r="N1516" s="668"/>
      <c r="O1516" s="668"/>
      <c r="P1516" s="668"/>
      <c r="Q1516" s="668"/>
      <c r="R1516" s="668"/>
      <c r="S1516" s="668"/>
      <c r="T1516" s="667"/>
      <c r="U1516" s="667"/>
      <c r="X1516" s="12"/>
      <c r="Y1516" s="152"/>
      <c r="Z1516" s="152"/>
      <c r="AA1516" s="152"/>
      <c r="AB1516" s="152"/>
      <c r="AC1516" s="152"/>
      <c r="AD1516" s="152"/>
      <c r="AE1516" s="152"/>
    </row>
    <row r="1518" spans="1:31" ht="30" customHeight="1">
      <c r="A1518" s="671" t="str">
        <f>$A$1</f>
        <v>●●チームバレーボール体力指数　レーダーチャート</v>
      </c>
      <c r="B1518" s="671"/>
      <c r="C1518" s="671"/>
      <c r="D1518" s="671"/>
      <c r="E1518" s="671"/>
      <c r="F1518" s="671"/>
      <c r="G1518" s="671"/>
      <c r="H1518" s="671"/>
      <c r="I1518" s="671"/>
      <c r="J1518" s="671"/>
      <c r="K1518" s="671"/>
      <c r="L1518" s="671"/>
      <c r="M1518" s="671"/>
      <c r="N1518" s="671"/>
      <c r="O1518" s="671"/>
      <c r="P1518" s="671"/>
      <c r="Q1518" s="671"/>
      <c r="R1518" s="671"/>
      <c r="S1518" s="671"/>
      <c r="T1518" s="671"/>
      <c r="U1518" s="671"/>
      <c r="X1518" s="25"/>
      <c r="Y1518" s="25"/>
      <c r="Z1518" s="25"/>
      <c r="AA1518" s="25"/>
      <c r="AB1518" s="25"/>
      <c r="AC1518" s="25"/>
      <c r="AD1518" s="25"/>
      <c r="AE1518" s="25"/>
    </row>
    <row r="1519" spans="1:31" ht="22.5" customHeight="1">
      <c r="A1519" s="385" t="s">
        <v>10</v>
      </c>
      <c r="B1519" s="672" t="str">
        <f>IF(表示変換!B43="","",表示変換!B43)</f>
        <v/>
      </c>
      <c r="C1519" s="672"/>
      <c r="D1519" s="9"/>
      <c r="E1519" s="385" t="s">
        <v>11</v>
      </c>
      <c r="F1519" s="673" t="str">
        <f>IF(表示変換!I43="","",表示変換!I43)</f>
        <v/>
      </c>
      <c r="G1519" s="673"/>
      <c r="H1519" s="386" t="s">
        <v>12</v>
      </c>
      <c r="I1519" s="14"/>
      <c r="J1519" s="386" t="s">
        <v>13</v>
      </c>
      <c r="K1519" s="673" t="str">
        <f>IF(表示変換!J43="","",表示変換!J43)</f>
        <v/>
      </c>
      <c r="L1519" s="673"/>
      <c r="M1519" s="385" t="s">
        <v>14</v>
      </c>
      <c r="N1519" s="6"/>
      <c r="O1519" s="672" t="s">
        <v>15</v>
      </c>
      <c r="P1519" s="672"/>
      <c r="Q1519" s="672" t="str">
        <f>IF(表示変換!H43="","",表示変換!H43)</f>
        <v/>
      </c>
      <c r="R1519" s="672"/>
      <c r="S1519" s="674" t="str">
        <f>IF(入力!$C$4="","",入力!$C$4)</f>
        <v>2016.01.01</v>
      </c>
      <c r="T1519" s="674"/>
      <c r="U1519" s="9" t="s">
        <v>84</v>
      </c>
      <c r="X1519" s="25"/>
      <c r="Y1519" s="25"/>
      <c r="Z1519" s="25"/>
      <c r="AA1519" s="25"/>
      <c r="AB1519" s="25"/>
      <c r="AC1519" s="25"/>
      <c r="AD1519" s="25"/>
      <c r="AE1519" s="25"/>
    </row>
    <row r="1520" spans="1:31" ht="12" customHeight="1">
      <c r="A1520" s="6"/>
      <c r="B1520" s="6"/>
      <c r="C1520" s="6"/>
      <c r="D1520" s="6"/>
      <c r="E1520" s="6"/>
      <c r="F1520" s="6"/>
      <c r="G1520" s="6"/>
      <c r="H1520" s="6"/>
      <c r="I1520" s="6"/>
      <c r="J1520" s="6"/>
      <c r="K1520" s="6"/>
      <c r="L1520" s="6"/>
      <c r="M1520" s="6"/>
      <c r="N1520" s="6"/>
      <c r="O1520" s="6"/>
      <c r="P1520" s="6"/>
      <c r="Q1520" s="6"/>
      <c r="R1520" s="6"/>
      <c r="S1520" s="6"/>
      <c r="T1520" s="6"/>
      <c r="U1520" s="6"/>
      <c r="X1520" s="25"/>
      <c r="Y1520" s="25"/>
      <c r="Z1520" s="25"/>
      <c r="AA1520" s="25"/>
      <c r="AB1520" s="25"/>
      <c r="AC1520" s="25"/>
      <c r="AD1520" s="25"/>
      <c r="AE1520" s="25"/>
    </row>
    <row r="1521" spans="1:31" ht="22.5" customHeight="1">
      <c r="A1521" s="685" t="s">
        <v>5</v>
      </c>
      <c r="B1521" s="688" t="s">
        <v>226</v>
      </c>
      <c r="C1521" s="692" t="s">
        <v>0</v>
      </c>
      <c r="D1521" s="683" t="s">
        <v>31</v>
      </c>
      <c r="E1521" s="684"/>
      <c r="F1521" s="683" t="s">
        <v>198</v>
      </c>
      <c r="G1521" s="684"/>
      <c r="H1521" s="683" t="s">
        <v>297</v>
      </c>
      <c r="I1521" s="684"/>
      <c r="J1521" s="683" t="s">
        <v>27</v>
      </c>
      <c r="K1521" s="684"/>
      <c r="L1521" s="681" t="s">
        <v>199</v>
      </c>
      <c r="M1521" s="682"/>
      <c r="N1521" s="681" t="s">
        <v>45</v>
      </c>
      <c r="O1521" s="682"/>
      <c r="P1521" s="681" t="s">
        <v>28</v>
      </c>
      <c r="Q1521" s="682"/>
      <c r="R1521" s="683" t="s">
        <v>32</v>
      </c>
      <c r="S1521" s="684"/>
      <c r="T1521" s="156" t="s">
        <v>1</v>
      </c>
      <c r="U1521" s="157" t="s">
        <v>2</v>
      </c>
      <c r="X1521" s="25"/>
      <c r="Y1521" s="25"/>
      <c r="Z1521" s="25"/>
      <c r="AA1521" s="25"/>
      <c r="AB1521" s="25"/>
      <c r="AC1521" s="25"/>
      <c r="AD1521" s="25"/>
      <c r="AE1521" s="25"/>
    </row>
    <row r="1522" spans="1:31">
      <c r="A1522" s="686"/>
      <c r="B1522" s="689"/>
      <c r="C1522" s="693"/>
      <c r="D1522" s="1" t="s">
        <v>3</v>
      </c>
      <c r="E1522" s="3" t="s">
        <v>4</v>
      </c>
      <c r="F1522" s="1" t="s">
        <v>3</v>
      </c>
      <c r="G1522" s="3" t="s">
        <v>4</v>
      </c>
      <c r="H1522" s="1" t="s">
        <v>3</v>
      </c>
      <c r="I1522" s="3" t="s">
        <v>4</v>
      </c>
      <c r="J1522" s="1" t="s">
        <v>3</v>
      </c>
      <c r="K1522" s="3" t="s">
        <v>4</v>
      </c>
      <c r="L1522" s="1" t="s">
        <v>3</v>
      </c>
      <c r="M1522" s="3" t="s">
        <v>4</v>
      </c>
      <c r="N1522" s="1" t="s">
        <v>3</v>
      </c>
      <c r="O1522" s="3" t="s">
        <v>4</v>
      </c>
      <c r="P1522" s="1" t="s">
        <v>3</v>
      </c>
      <c r="Q1522" s="3" t="s">
        <v>4</v>
      </c>
      <c r="R1522" s="1" t="s">
        <v>3</v>
      </c>
      <c r="S1522" s="3" t="s">
        <v>4</v>
      </c>
      <c r="T1522" s="7"/>
      <c r="U1522" s="8"/>
      <c r="X1522" s="25"/>
      <c r="Y1522" s="25"/>
      <c r="Z1522" s="25"/>
      <c r="AA1522" s="25"/>
      <c r="AB1522" s="25"/>
      <c r="AC1522" s="25"/>
      <c r="AD1522" s="25"/>
      <c r="AE1522" s="25"/>
    </row>
    <row r="1523" spans="1:31">
      <c r="A1523" s="687"/>
      <c r="B1523" s="690"/>
      <c r="C1523" s="694"/>
      <c r="D1523" s="2" t="str">
        <f>IF(表示変換!$N$5="","",表示変換!$N$5)</f>
        <v>sec</v>
      </c>
      <c r="E1523" s="4" t="s">
        <v>202</v>
      </c>
      <c r="F1523" s="2" t="str">
        <f>IF(表示変換!$O$5="","",表示変換!$O$5)</f>
        <v>sec</v>
      </c>
      <c r="G1523" s="4" t="s">
        <v>202</v>
      </c>
      <c r="H1523" s="2" t="str">
        <f>IF(表示変換!$P$5="","",表示変換!$P$5)</f>
        <v>m</v>
      </c>
      <c r="I1523" s="4" t="s">
        <v>7</v>
      </c>
      <c r="J1523" s="2" t="str">
        <f>IF(表示変換!$Q$5="","",表示変換!$Q$5)</f>
        <v>cm</v>
      </c>
      <c r="K1523" s="4" t="s">
        <v>202</v>
      </c>
      <c r="L1523" s="2" t="str">
        <f>IF(表示変換!$R$5="","",表示変換!$R$5)</f>
        <v>cm</v>
      </c>
      <c r="M1523" s="4" t="s">
        <v>216</v>
      </c>
      <c r="N1523" s="2" t="str">
        <f>IF(表示変換!$S$5="","",表示変換!$S$5)</f>
        <v>m</v>
      </c>
      <c r="O1523" s="4" t="s">
        <v>7</v>
      </c>
      <c r="P1523" s="2" t="str">
        <f>IF(表示変換!$T$5="","",表示変換!$T$5)</f>
        <v>回</v>
      </c>
      <c r="Q1523" s="4" t="s">
        <v>202</v>
      </c>
      <c r="R1523" s="2" t="str">
        <f>IF(表示変換!$U$5="","",表示変換!$U$5)</f>
        <v>m</v>
      </c>
      <c r="S1523" s="4" t="s">
        <v>202</v>
      </c>
      <c r="T1523" s="2" t="s">
        <v>203</v>
      </c>
      <c r="U1523" s="5" t="s">
        <v>204</v>
      </c>
      <c r="X1523" s="26" t="s">
        <v>227</v>
      </c>
      <c r="Y1523" s="26" t="s">
        <v>17</v>
      </c>
      <c r="Z1523" s="26" t="s">
        <v>276</v>
      </c>
      <c r="AA1523" s="26" t="s">
        <v>24</v>
      </c>
      <c r="AB1523" s="26" t="s">
        <v>207</v>
      </c>
      <c r="AC1523" s="26" t="s">
        <v>208</v>
      </c>
      <c r="AD1523" s="26" t="s">
        <v>209</v>
      </c>
      <c r="AE1523" s="11" t="s">
        <v>210</v>
      </c>
    </row>
    <row r="1524" spans="1:31">
      <c r="A1524" s="17" t="str">
        <f>IF(入力!$C$4="","",入力!$C$4)</f>
        <v>2016.01.01</v>
      </c>
      <c r="B1524" s="20">
        <f>IF(表示変換!A43="","",表示変換!A43)</f>
        <v>38</v>
      </c>
      <c r="C1524" s="18" t="str">
        <f>IF(表示変換!B43="","",表示変換!B43)</f>
        <v/>
      </c>
      <c r="D1524" s="21" t="str">
        <f>IF(特定項目一覧_60!G43="","",特定項目一覧_60!G43)</f>
        <v/>
      </c>
      <c r="E1524" s="27" t="str">
        <f>IF(特定項目一覧_60!H43="","",特定項目一覧_60!H43)</f>
        <v/>
      </c>
      <c r="F1524" s="21" t="str">
        <f>IF(特定項目一覧_60!I43="","",特定項目一覧_60!I43)</f>
        <v/>
      </c>
      <c r="G1524" s="22" t="str">
        <f>IF(特定項目一覧_60!J43="","",特定項目一覧_60!J43)</f>
        <v/>
      </c>
      <c r="H1524" s="29" t="str">
        <f>IF(特定項目一覧_60!K43="","",特定項目一覧_60!K43)</f>
        <v/>
      </c>
      <c r="I1524" s="27" t="str">
        <f>IF(特定項目一覧_60!L43="","",特定項目一覧_60!L43)</f>
        <v/>
      </c>
      <c r="J1524" s="20" t="str">
        <f>IF(特定項目一覧_60!M43="","",特定項目一覧_60!M43)</f>
        <v/>
      </c>
      <c r="K1524" s="22" t="str">
        <f>IF(特定項目一覧_60!N43="","",特定項目一覧_60!N43)</f>
        <v/>
      </c>
      <c r="L1524" s="28" t="str">
        <f>IF(特定項目一覧_60!O43="","",特定項目一覧_60!O43)</f>
        <v/>
      </c>
      <c r="M1524" s="27" t="str">
        <f>IF(特定項目一覧_60!P43="","",特定項目一覧_60!P43)</f>
        <v/>
      </c>
      <c r="N1524" s="21" t="str">
        <f>IF(特定項目一覧_60!Q43="","",特定項目一覧_60!Q43)</f>
        <v/>
      </c>
      <c r="O1524" s="22" t="str">
        <f>IF(特定項目一覧_60!R43="","",特定項目一覧_60!R43)</f>
        <v/>
      </c>
      <c r="P1524" s="28" t="str">
        <f>IF(特定項目一覧_60!S43="","",特定項目一覧_60!S43)</f>
        <v/>
      </c>
      <c r="Q1524" s="27" t="str">
        <f>IF(特定項目一覧_60!T43="","",特定項目一覧_60!T43)</f>
        <v/>
      </c>
      <c r="R1524" s="20" t="str">
        <f>IF(特定項目一覧_60!U43="","",特定項目一覧_60!U43)</f>
        <v/>
      </c>
      <c r="S1524" s="22" t="str">
        <f>IF(特定項目一覧_60!V43="","",特定項目一覧_60!V43)</f>
        <v/>
      </c>
      <c r="T1524" s="28" t="str">
        <f>IF(特定項目一覧_60!W43="","",特定項目一覧_60!W43)</f>
        <v/>
      </c>
      <c r="U1524" s="22" t="str">
        <f>IF(特定項目一覧_60!X43="","",特定項目一覧_60!X43)</f>
        <v/>
      </c>
      <c r="W1524" s="19" t="str">
        <f>IF(入力!$C$4="","",入力!$C$4)</f>
        <v>2016.01.01</v>
      </c>
      <c r="X1524" s="30" t="str">
        <f>E1524</f>
        <v/>
      </c>
      <c r="Y1524" s="30" t="str">
        <f>G1524</f>
        <v/>
      </c>
      <c r="Z1524" s="30" t="str">
        <f>I1524</f>
        <v/>
      </c>
      <c r="AA1524" s="30" t="str">
        <f>K1524</f>
        <v/>
      </c>
      <c r="AB1524" s="30" t="str">
        <f>M1524</f>
        <v/>
      </c>
      <c r="AC1524" s="30" t="str">
        <f>O1524</f>
        <v/>
      </c>
      <c r="AD1524" s="30" t="str">
        <f>Q1524</f>
        <v/>
      </c>
      <c r="AE1524" s="30" t="str">
        <f>S1524</f>
        <v/>
      </c>
    </row>
    <row r="1525" spans="1:31">
      <c r="A1525" s="66"/>
      <c r="B1525" s="67"/>
      <c r="C1525" s="68"/>
      <c r="D1525" s="69"/>
      <c r="E1525" s="70"/>
      <c r="F1525" s="71"/>
      <c r="G1525" s="72"/>
      <c r="H1525" s="73"/>
      <c r="I1525" s="70"/>
      <c r="J1525" s="71"/>
      <c r="K1525" s="72"/>
      <c r="L1525" s="69"/>
      <c r="M1525" s="70"/>
      <c r="N1525" s="71"/>
      <c r="O1525" s="72"/>
      <c r="P1525" s="69"/>
      <c r="Q1525" s="70"/>
      <c r="R1525" s="67"/>
      <c r="S1525" s="72"/>
      <c r="T1525" s="73"/>
      <c r="U1525" s="72"/>
      <c r="W1525" s="19"/>
      <c r="X1525" s="23"/>
      <c r="Y1525" s="23"/>
      <c r="Z1525" s="23"/>
      <c r="AA1525" s="23"/>
      <c r="AB1525" s="23"/>
      <c r="AC1525" s="23"/>
      <c r="AD1525" s="23"/>
      <c r="AE1525" s="23"/>
    </row>
    <row r="1526" spans="1:31">
      <c r="A1526" s="74"/>
      <c r="B1526" s="67"/>
      <c r="C1526" s="72"/>
      <c r="D1526" s="71"/>
      <c r="E1526" s="72"/>
      <c r="F1526" s="71"/>
      <c r="G1526" s="72"/>
      <c r="H1526" s="67"/>
      <c r="I1526" s="72"/>
      <c r="J1526" s="71"/>
      <c r="K1526" s="72"/>
      <c r="L1526" s="71"/>
      <c r="M1526" s="72"/>
      <c r="N1526" s="71"/>
      <c r="O1526" s="72"/>
      <c r="P1526" s="71"/>
      <c r="Q1526" s="72"/>
      <c r="R1526" s="67"/>
      <c r="S1526" s="72"/>
      <c r="T1526" s="67"/>
      <c r="U1526" s="72"/>
      <c r="W1526" s="19"/>
      <c r="X1526" s="23"/>
      <c r="Y1526" s="23"/>
      <c r="Z1526" s="23"/>
      <c r="AA1526" s="23"/>
      <c r="AB1526" s="23"/>
      <c r="AC1526" s="23"/>
      <c r="AD1526" s="23"/>
      <c r="AE1526" s="23"/>
    </row>
    <row r="1527" spans="1:31">
      <c r="A1527" s="74"/>
      <c r="B1527" s="75"/>
      <c r="C1527" s="76"/>
      <c r="D1527" s="71"/>
      <c r="E1527" s="70"/>
      <c r="F1527" s="71"/>
      <c r="G1527" s="72"/>
      <c r="H1527" s="73"/>
      <c r="I1527" s="70"/>
      <c r="J1527" s="71"/>
      <c r="K1527" s="72"/>
      <c r="L1527" s="69"/>
      <c r="M1527" s="70"/>
      <c r="N1527" s="71"/>
      <c r="O1527" s="72"/>
      <c r="P1527" s="69"/>
      <c r="Q1527" s="70"/>
      <c r="R1527" s="67"/>
      <c r="S1527" s="72"/>
      <c r="T1527" s="73"/>
      <c r="U1527" s="72"/>
      <c r="X1527" s="25"/>
      <c r="Y1527" s="25"/>
      <c r="Z1527" s="25"/>
      <c r="AA1527" s="25"/>
      <c r="AB1527" s="25"/>
      <c r="AC1527" s="25"/>
      <c r="AD1527" s="25"/>
      <c r="AE1527" s="25"/>
    </row>
    <row r="1528" spans="1:31">
      <c r="A1528" s="66"/>
      <c r="B1528" s="67"/>
      <c r="C1528" s="68"/>
      <c r="D1528" s="69"/>
      <c r="E1528" s="70"/>
      <c r="F1528" s="71"/>
      <c r="G1528" s="72"/>
      <c r="H1528" s="73"/>
      <c r="I1528" s="70"/>
      <c r="J1528" s="71"/>
      <c r="K1528" s="72"/>
      <c r="L1528" s="69"/>
      <c r="M1528" s="70"/>
      <c r="N1528" s="71"/>
      <c r="O1528" s="72"/>
      <c r="P1528" s="69"/>
      <c r="Q1528" s="70"/>
      <c r="R1528" s="67"/>
      <c r="S1528" s="72"/>
      <c r="T1528" s="73"/>
      <c r="U1528" s="72"/>
      <c r="X1528" s="25"/>
      <c r="Y1528" s="25"/>
      <c r="Z1528" s="25"/>
      <c r="AA1528" s="25"/>
      <c r="AB1528" s="25"/>
      <c r="AC1528" s="25"/>
      <c r="AD1528" s="25"/>
      <c r="AE1528" s="25"/>
    </row>
    <row r="1529" spans="1:31">
      <c r="A1529" s="74"/>
      <c r="B1529" s="67"/>
      <c r="C1529" s="72"/>
      <c r="D1529" s="71"/>
      <c r="E1529" s="72"/>
      <c r="F1529" s="71"/>
      <c r="G1529" s="72"/>
      <c r="H1529" s="67"/>
      <c r="I1529" s="72"/>
      <c r="J1529" s="71"/>
      <c r="K1529" s="72"/>
      <c r="L1529" s="71"/>
      <c r="M1529" s="72"/>
      <c r="N1529" s="71"/>
      <c r="O1529" s="72"/>
      <c r="P1529" s="71"/>
      <c r="Q1529" s="72"/>
      <c r="R1529" s="67"/>
      <c r="S1529" s="72"/>
      <c r="T1529" s="67"/>
      <c r="U1529" s="72"/>
      <c r="X1529" s="25"/>
      <c r="Y1529" s="25"/>
      <c r="Z1529" s="25"/>
      <c r="AA1529" s="25"/>
      <c r="AB1529" s="25"/>
      <c r="AC1529" s="25"/>
      <c r="AD1529" s="25"/>
      <c r="AE1529" s="25"/>
    </row>
    <row r="1530" spans="1:31">
      <c r="A1530" s="66"/>
      <c r="B1530" s="67"/>
      <c r="C1530" s="68"/>
      <c r="D1530" s="69"/>
      <c r="E1530" s="70"/>
      <c r="F1530" s="71"/>
      <c r="G1530" s="72"/>
      <c r="H1530" s="73"/>
      <c r="I1530" s="70"/>
      <c r="J1530" s="71"/>
      <c r="K1530" s="72"/>
      <c r="L1530" s="69"/>
      <c r="M1530" s="70"/>
      <c r="N1530" s="71"/>
      <c r="O1530" s="72"/>
      <c r="P1530" s="69"/>
      <c r="Q1530" s="70"/>
      <c r="R1530" s="67"/>
      <c r="S1530" s="72"/>
      <c r="T1530" s="73"/>
      <c r="U1530" s="72"/>
      <c r="X1530" s="25"/>
      <c r="Y1530" s="25"/>
      <c r="Z1530" s="25"/>
      <c r="AA1530" s="25"/>
      <c r="AB1530" s="25"/>
      <c r="AC1530" s="25"/>
      <c r="AD1530" s="25"/>
      <c r="AE1530" s="25"/>
    </row>
    <row r="1531" spans="1:31">
      <c r="A1531" s="66"/>
      <c r="B1531" s="67"/>
      <c r="C1531" s="68"/>
      <c r="D1531" s="69"/>
      <c r="E1531" s="70"/>
      <c r="F1531" s="71"/>
      <c r="G1531" s="72"/>
      <c r="H1531" s="73"/>
      <c r="I1531" s="70"/>
      <c r="J1531" s="71"/>
      <c r="K1531" s="72"/>
      <c r="L1531" s="69"/>
      <c r="M1531" s="70"/>
      <c r="N1531" s="71"/>
      <c r="O1531" s="72"/>
      <c r="P1531" s="69"/>
      <c r="Q1531" s="70"/>
      <c r="R1531" s="67"/>
      <c r="S1531" s="72"/>
      <c r="T1531" s="73"/>
      <c r="U1531" s="72"/>
      <c r="X1531" s="25"/>
      <c r="Y1531" s="25"/>
      <c r="Z1531" s="25"/>
      <c r="AA1531" s="25"/>
      <c r="AB1531" s="25"/>
      <c r="AC1531" s="25"/>
      <c r="AD1531" s="25"/>
      <c r="AE1531" s="25"/>
    </row>
    <row r="1532" spans="1:31">
      <c r="A1532" s="66"/>
      <c r="B1532" s="67"/>
      <c r="C1532" s="68"/>
      <c r="D1532" s="69"/>
      <c r="E1532" s="70"/>
      <c r="F1532" s="71"/>
      <c r="G1532" s="72"/>
      <c r="H1532" s="73"/>
      <c r="I1532" s="70"/>
      <c r="J1532" s="71"/>
      <c r="K1532" s="72"/>
      <c r="L1532" s="69"/>
      <c r="M1532" s="70"/>
      <c r="N1532" s="71"/>
      <c r="O1532" s="72"/>
      <c r="P1532" s="69"/>
      <c r="Q1532" s="70"/>
      <c r="R1532" s="67"/>
      <c r="S1532" s="72"/>
      <c r="T1532" s="73"/>
      <c r="U1532" s="72"/>
      <c r="X1532" s="25"/>
      <c r="Y1532" s="25"/>
      <c r="Z1532" s="25"/>
      <c r="AA1532" s="25"/>
      <c r="AB1532" s="25"/>
      <c r="AC1532" s="25"/>
      <c r="AD1532" s="25"/>
      <c r="AE1532" s="25"/>
    </row>
    <row r="1533" spans="1:31">
      <c r="A1533" s="66"/>
      <c r="B1533" s="67"/>
      <c r="C1533" s="68"/>
      <c r="D1533" s="69"/>
      <c r="E1533" s="70"/>
      <c r="F1533" s="71"/>
      <c r="G1533" s="72"/>
      <c r="H1533" s="73"/>
      <c r="I1533" s="70"/>
      <c r="J1533" s="71"/>
      <c r="K1533" s="72"/>
      <c r="L1533" s="69"/>
      <c r="M1533" s="70"/>
      <c r="N1533" s="71"/>
      <c r="O1533" s="72"/>
      <c r="P1533" s="69"/>
      <c r="Q1533" s="70"/>
      <c r="R1533" s="67"/>
      <c r="S1533" s="72"/>
      <c r="T1533" s="73"/>
      <c r="U1533" s="72"/>
      <c r="X1533" s="25"/>
      <c r="Y1533" s="25"/>
      <c r="Z1533" s="25"/>
      <c r="AA1533" s="25"/>
      <c r="AB1533" s="25"/>
      <c r="AC1533" s="25"/>
      <c r="AD1533" s="25"/>
      <c r="AE1533" s="25"/>
    </row>
    <row r="1534" spans="1:31">
      <c r="A1534" s="6"/>
      <c r="B1534" s="6"/>
      <c r="C1534" s="6"/>
      <c r="D1534" s="6"/>
      <c r="E1534" s="6"/>
      <c r="F1534" s="6"/>
      <c r="G1534" s="6"/>
      <c r="H1534" s="6"/>
      <c r="I1534" s="6"/>
      <c r="J1534" s="6"/>
      <c r="K1534" s="6"/>
      <c r="L1534" s="6"/>
      <c r="M1534" s="6"/>
      <c r="N1534" s="6"/>
      <c r="O1534" s="6"/>
      <c r="P1534" s="6"/>
      <c r="Q1534" s="6"/>
      <c r="R1534" s="6"/>
      <c r="S1534" s="6"/>
      <c r="T1534" s="6"/>
      <c r="U1534" s="6"/>
      <c r="X1534" s="25"/>
      <c r="Y1534" s="25"/>
      <c r="Z1534" s="25"/>
      <c r="AA1534" s="25"/>
      <c r="AB1534" s="25"/>
      <c r="AC1534" s="25"/>
      <c r="AD1534" s="25"/>
      <c r="AE1534" s="25"/>
    </row>
    <row r="1535" spans="1:31">
      <c r="A1535" s="6"/>
      <c r="B1535" s="6"/>
      <c r="C1535" s="6"/>
      <c r="D1535" s="6"/>
      <c r="E1535" s="6"/>
      <c r="F1535" s="6"/>
      <c r="G1535" s="6"/>
      <c r="H1535" s="6"/>
      <c r="I1535" s="6"/>
      <c r="J1535" s="6"/>
      <c r="K1535" s="6"/>
      <c r="L1535" s="6"/>
      <c r="M1535" s="6"/>
      <c r="N1535" s="6"/>
      <c r="O1535" s="6"/>
      <c r="P1535" s="6"/>
      <c r="Q1535" s="6"/>
      <c r="R1535" s="6"/>
      <c r="S1535" s="6"/>
      <c r="T1535" s="6"/>
      <c r="U1535" s="6"/>
      <c r="X1535" s="25"/>
      <c r="Y1535" s="25"/>
      <c r="Z1535" s="25"/>
      <c r="AA1535" s="25"/>
      <c r="AB1535" s="25"/>
      <c r="AC1535" s="25"/>
      <c r="AD1535" s="25"/>
      <c r="AE1535" s="25"/>
    </row>
    <row r="1536" spans="1:31">
      <c r="A1536" s="6"/>
      <c r="B1536" s="6"/>
      <c r="C1536" s="6"/>
      <c r="D1536" s="6"/>
      <c r="E1536" s="6"/>
      <c r="F1536" s="6"/>
      <c r="G1536" s="6"/>
      <c r="H1536" s="6"/>
      <c r="I1536" s="6"/>
      <c r="J1536" s="6"/>
      <c r="K1536" s="6"/>
      <c r="L1536" s="6"/>
      <c r="M1536" s="6"/>
      <c r="N1536" s="6"/>
      <c r="O1536" s="6"/>
      <c r="P1536" s="6"/>
      <c r="Q1536" s="6"/>
      <c r="R1536" s="6"/>
      <c r="S1536" s="6"/>
      <c r="T1536" s="6"/>
      <c r="U1536" s="6"/>
      <c r="X1536" s="25"/>
      <c r="Y1536" s="25"/>
      <c r="Z1536" s="25"/>
      <c r="AA1536" s="25"/>
      <c r="AB1536" s="25"/>
      <c r="AC1536" s="25"/>
      <c r="AD1536" s="25"/>
      <c r="AE1536" s="25"/>
    </row>
    <row r="1537" spans="1:31">
      <c r="A1537" s="6"/>
      <c r="B1537" s="6"/>
      <c r="C1537" s="6"/>
      <c r="D1537" s="6"/>
      <c r="E1537" s="6"/>
      <c r="F1537" s="6"/>
      <c r="G1537" s="6"/>
      <c r="H1537" s="6"/>
      <c r="I1537" s="6"/>
      <c r="J1537" s="6"/>
      <c r="K1537" s="6"/>
      <c r="L1537" s="6"/>
      <c r="M1537" s="6"/>
      <c r="N1537" s="6"/>
      <c r="O1537" s="6"/>
      <c r="P1537" s="6"/>
      <c r="Q1537" s="6"/>
      <c r="R1537" s="6"/>
      <c r="S1537" s="6"/>
      <c r="T1537" s="6"/>
      <c r="U1537" s="6"/>
      <c r="X1537" s="12" t="s">
        <v>21</v>
      </c>
      <c r="Y1537" s="12" t="s">
        <v>214</v>
      </c>
      <c r="Z1537" s="12" t="s">
        <v>22</v>
      </c>
      <c r="AA1537" s="25"/>
      <c r="AB1537" s="25"/>
      <c r="AC1537" s="25"/>
      <c r="AD1537" s="25"/>
      <c r="AE1537" s="25"/>
    </row>
    <row r="1538" spans="1:31">
      <c r="A1538" s="6"/>
      <c r="B1538" s="6"/>
      <c r="C1538" s="6"/>
      <c r="D1538" s="6"/>
      <c r="E1538" s="6"/>
      <c r="F1538" s="6"/>
      <c r="G1538" s="6"/>
      <c r="H1538" s="6"/>
      <c r="I1538" s="6"/>
      <c r="J1538" s="6"/>
      <c r="K1538" s="6"/>
      <c r="L1538" s="6"/>
      <c r="M1538" s="6"/>
      <c r="N1538" s="6"/>
      <c r="O1538" s="6"/>
      <c r="P1538" s="6"/>
      <c r="Q1538" s="6"/>
      <c r="R1538" s="6"/>
      <c r="S1538" s="6"/>
      <c r="T1538" s="6"/>
      <c r="U1538" s="6"/>
      <c r="W1538" s="19" t="str">
        <f>IF(入力!$C$4="","",入力!$C$4)</f>
        <v>2016.01.01</v>
      </c>
      <c r="X1538" s="24" t="str">
        <f>IF(特定項目一覧_60!AL43="","",特定項目一覧_60!AL43)</f>
        <v/>
      </c>
      <c r="Y1538" s="31" t="str">
        <f>IF(特定項目一覧_60!AK43="","",特定項目一覧_60!AK43)</f>
        <v/>
      </c>
      <c r="Z1538" s="32" t="str">
        <f>IF(特定項目一覧_60!AM43="","",特定項目一覧_60!AM43)</f>
        <v/>
      </c>
      <c r="AA1538" s="25"/>
      <c r="AB1538" s="25"/>
      <c r="AC1538" s="25"/>
      <c r="AD1538" s="25"/>
      <c r="AE1538" s="25"/>
    </row>
    <row r="1539" spans="1:31">
      <c r="A1539" s="6"/>
      <c r="B1539" s="6"/>
      <c r="C1539" s="6"/>
      <c r="D1539" s="6"/>
      <c r="E1539" s="6"/>
      <c r="F1539" s="6"/>
      <c r="G1539" s="6"/>
      <c r="H1539" s="6"/>
      <c r="I1539" s="6"/>
      <c r="J1539" s="6"/>
      <c r="K1539" s="6"/>
      <c r="L1539" s="6"/>
      <c r="M1539" s="6"/>
      <c r="N1539" s="6"/>
      <c r="O1539" s="6"/>
      <c r="P1539" s="6"/>
      <c r="Q1539" s="6"/>
      <c r="R1539" s="6"/>
      <c r="S1539" s="6"/>
      <c r="T1539" s="6"/>
      <c r="U1539" s="6"/>
      <c r="W1539" s="19"/>
      <c r="X1539" s="24"/>
      <c r="Y1539" s="24"/>
      <c r="Z1539" s="24"/>
      <c r="AA1539" s="25"/>
      <c r="AB1539" s="25"/>
      <c r="AC1539" s="25"/>
      <c r="AD1539" s="25"/>
      <c r="AE1539" s="25"/>
    </row>
    <row r="1540" spans="1:31">
      <c r="A1540" s="6"/>
      <c r="B1540" s="6"/>
      <c r="C1540" s="6"/>
      <c r="D1540" s="6"/>
      <c r="E1540" s="6"/>
      <c r="F1540" s="6"/>
      <c r="G1540" s="6"/>
      <c r="H1540" s="6"/>
      <c r="I1540" s="6"/>
      <c r="J1540" s="6"/>
      <c r="K1540" s="6"/>
      <c r="L1540" s="6"/>
      <c r="M1540" s="6"/>
      <c r="N1540" s="6"/>
      <c r="O1540" s="6"/>
      <c r="P1540" s="6"/>
      <c r="Q1540" s="6"/>
      <c r="R1540" s="6"/>
      <c r="S1540" s="6"/>
      <c r="T1540" s="6"/>
      <c r="U1540" s="6"/>
      <c r="W1540" s="19"/>
      <c r="X1540" s="34"/>
      <c r="Y1540" s="34"/>
      <c r="Z1540" s="35"/>
      <c r="AA1540" s="25"/>
      <c r="AB1540" s="25"/>
      <c r="AC1540" s="25"/>
      <c r="AD1540" s="25"/>
      <c r="AE1540" s="25"/>
    </row>
    <row r="1541" spans="1:31">
      <c r="A1541" s="6"/>
      <c r="B1541" s="6"/>
      <c r="C1541" s="6"/>
      <c r="D1541" s="6"/>
      <c r="E1541" s="6"/>
      <c r="F1541" s="6"/>
      <c r="G1541" s="6"/>
      <c r="H1541" s="6"/>
      <c r="I1541" s="6"/>
      <c r="J1541" s="6"/>
      <c r="K1541" s="6"/>
      <c r="L1541" s="6"/>
      <c r="M1541" s="6"/>
      <c r="N1541" s="6"/>
      <c r="O1541" s="6"/>
      <c r="P1541" s="6"/>
      <c r="Q1541" s="6"/>
      <c r="R1541" s="6"/>
      <c r="S1541" s="6"/>
      <c r="T1541" s="6"/>
      <c r="U1541" s="6"/>
      <c r="X1541" s="25"/>
      <c r="Y1541" s="25"/>
      <c r="Z1541" s="25"/>
      <c r="AA1541" s="25"/>
      <c r="AB1541" s="25"/>
      <c r="AC1541" s="25"/>
      <c r="AD1541" s="25"/>
      <c r="AE1541" s="25"/>
    </row>
    <row r="1542" spans="1:31">
      <c r="A1542" s="6"/>
      <c r="B1542" s="6"/>
      <c r="C1542" s="6"/>
      <c r="D1542" s="6"/>
      <c r="E1542" s="6"/>
      <c r="F1542" s="6"/>
      <c r="G1542" s="6"/>
      <c r="H1542" s="6"/>
      <c r="I1542" s="6"/>
      <c r="J1542" s="6"/>
      <c r="K1542" s="6"/>
      <c r="L1542" s="6"/>
      <c r="M1542" s="6"/>
      <c r="N1542" s="6"/>
      <c r="O1542" s="6"/>
      <c r="P1542" s="6"/>
      <c r="Q1542" s="6"/>
      <c r="R1542" s="6"/>
      <c r="S1542" s="6"/>
      <c r="T1542" s="6"/>
      <c r="U1542" s="6"/>
      <c r="X1542" s="25"/>
      <c r="Y1542" s="25"/>
      <c r="Z1542" s="25"/>
      <c r="AA1542" s="25"/>
      <c r="AB1542" s="25"/>
      <c r="AC1542" s="25"/>
      <c r="AD1542" s="25"/>
      <c r="AE1542" s="25"/>
    </row>
    <row r="1543" spans="1:31">
      <c r="A1543" s="6"/>
      <c r="B1543" s="6"/>
      <c r="C1543" s="6"/>
      <c r="D1543" s="6"/>
      <c r="E1543" s="6"/>
      <c r="F1543" s="6"/>
      <c r="G1543" s="6"/>
      <c r="H1543" s="6"/>
      <c r="I1543" s="6"/>
      <c r="J1543" s="6"/>
      <c r="K1543" s="6"/>
      <c r="L1543" s="6"/>
      <c r="M1543" s="6"/>
      <c r="N1543" s="6"/>
      <c r="O1543" s="6"/>
      <c r="P1543" s="6"/>
      <c r="Q1543" s="6"/>
      <c r="R1543" s="6"/>
      <c r="S1543" s="6"/>
      <c r="T1543" s="6"/>
      <c r="U1543" s="6"/>
      <c r="X1543" s="25"/>
      <c r="Y1543" s="25"/>
      <c r="Z1543" s="25"/>
      <c r="AA1543" s="25"/>
      <c r="AB1543" s="25"/>
      <c r="AC1543" s="25"/>
      <c r="AD1543" s="25"/>
      <c r="AE1543" s="25"/>
    </row>
    <row r="1544" spans="1:31">
      <c r="A1544" s="6"/>
      <c r="B1544" s="6"/>
      <c r="C1544" s="6"/>
      <c r="D1544" s="6"/>
      <c r="E1544" s="6"/>
      <c r="F1544" s="6"/>
      <c r="G1544" s="6"/>
      <c r="H1544" s="6"/>
      <c r="I1544" s="6"/>
      <c r="J1544" s="6"/>
      <c r="K1544" s="6"/>
      <c r="L1544" s="6"/>
      <c r="M1544" s="6"/>
      <c r="N1544" s="6"/>
      <c r="O1544" s="6"/>
      <c r="P1544" s="6"/>
      <c r="Q1544" s="6"/>
      <c r="R1544" s="6"/>
      <c r="S1544" s="6"/>
      <c r="T1544" s="6"/>
      <c r="U1544" s="6"/>
      <c r="X1544" s="25"/>
      <c r="Y1544" s="25"/>
      <c r="Z1544" s="25"/>
      <c r="AA1544" s="25"/>
      <c r="AB1544" s="25"/>
      <c r="AC1544" s="25"/>
      <c r="AD1544" s="25"/>
      <c r="AE1544" s="25"/>
    </row>
    <row r="1545" spans="1:31">
      <c r="A1545" s="6"/>
      <c r="B1545" s="6"/>
      <c r="C1545" s="6"/>
      <c r="D1545" s="6"/>
      <c r="E1545" s="6"/>
      <c r="F1545" s="6"/>
      <c r="G1545" s="6"/>
      <c r="H1545" s="6"/>
      <c r="I1545" s="6"/>
      <c r="J1545" s="6"/>
      <c r="K1545" s="6"/>
      <c r="L1545" s="6"/>
      <c r="M1545" s="6"/>
      <c r="N1545" s="6"/>
      <c r="O1545" s="6"/>
      <c r="P1545" s="6"/>
      <c r="Q1545" s="6"/>
      <c r="R1545" s="6"/>
      <c r="S1545" s="6"/>
      <c r="T1545" s="6"/>
      <c r="U1545" s="6"/>
      <c r="X1545" s="25"/>
      <c r="Y1545" s="25"/>
      <c r="Z1545" s="25"/>
      <c r="AA1545" s="25"/>
      <c r="AB1545" s="25"/>
      <c r="AC1545" s="25"/>
      <c r="AD1545" s="25"/>
      <c r="AE1545" s="25"/>
    </row>
    <row r="1546" spans="1:31">
      <c r="A1546" s="6"/>
      <c r="B1546" s="6"/>
      <c r="C1546" s="6"/>
      <c r="D1546" s="6"/>
      <c r="E1546" s="6"/>
      <c r="F1546" s="6"/>
      <c r="G1546" s="6"/>
      <c r="H1546" s="6"/>
      <c r="I1546" s="6"/>
      <c r="J1546" s="6"/>
      <c r="K1546" s="6"/>
      <c r="L1546" s="6"/>
      <c r="M1546" s="6"/>
      <c r="N1546" s="6"/>
      <c r="O1546" s="6"/>
      <c r="P1546" s="6"/>
      <c r="Q1546" s="6"/>
      <c r="R1546" s="6"/>
      <c r="S1546" s="6"/>
      <c r="T1546" s="6"/>
      <c r="U1546" s="6"/>
      <c r="X1546" s="25"/>
      <c r="Y1546" s="25"/>
      <c r="Z1546" s="25"/>
      <c r="AA1546" s="25"/>
      <c r="AB1546" s="25"/>
      <c r="AC1546" s="25"/>
      <c r="AD1546" s="25"/>
      <c r="AE1546" s="25"/>
    </row>
    <row r="1547" spans="1:31">
      <c r="A1547" s="6"/>
      <c r="B1547" s="6"/>
      <c r="C1547" s="6"/>
      <c r="D1547" s="6"/>
      <c r="E1547" s="6"/>
      <c r="F1547" s="6"/>
      <c r="G1547" s="6"/>
      <c r="H1547" s="6"/>
      <c r="I1547" s="6"/>
      <c r="J1547" s="6"/>
      <c r="K1547" s="6"/>
      <c r="L1547" s="6"/>
      <c r="M1547" s="6"/>
      <c r="N1547" s="6"/>
      <c r="O1547" s="6"/>
      <c r="P1547" s="6"/>
      <c r="Q1547" s="6"/>
      <c r="R1547" s="6"/>
      <c r="S1547" s="6"/>
      <c r="T1547" s="6"/>
      <c r="U1547" s="6"/>
      <c r="X1547" s="25"/>
      <c r="Y1547" s="25"/>
      <c r="Z1547" s="25"/>
      <c r="AA1547" s="25"/>
      <c r="AB1547" s="25"/>
      <c r="AC1547" s="25"/>
      <c r="AD1547" s="25"/>
      <c r="AE1547" s="25"/>
    </row>
    <row r="1548" spans="1:31">
      <c r="A1548" s="6"/>
      <c r="B1548" s="6"/>
      <c r="C1548" s="6"/>
      <c r="D1548" s="6"/>
      <c r="E1548" s="6"/>
      <c r="F1548" s="6"/>
      <c r="G1548" s="6"/>
      <c r="H1548" s="6"/>
      <c r="I1548" s="6"/>
      <c r="J1548" s="6"/>
      <c r="K1548" s="6"/>
      <c r="L1548" s="6"/>
      <c r="M1548" s="6"/>
      <c r="N1548" s="6"/>
      <c r="O1548" s="6"/>
      <c r="P1548" s="6"/>
      <c r="Q1548" s="6"/>
      <c r="R1548" s="6"/>
      <c r="S1548" s="6"/>
      <c r="T1548" s="6"/>
      <c r="U1548" s="6"/>
      <c r="X1548" s="25"/>
      <c r="Y1548" s="25"/>
      <c r="Z1548" s="25"/>
      <c r="AA1548" s="25"/>
      <c r="AB1548" s="25"/>
      <c r="AC1548" s="25"/>
      <c r="AD1548" s="25"/>
      <c r="AE1548" s="25"/>
    </row>
    <row r="1549" spans="1:31">
      <c r="A1549" s="6"/>
      <c r="B1549" s="6"/>
      <c r="C1549" s="6"/>
      <c r="D1549" s="6"/>
      <c r="E1549" s="6"/>
      <c r="F1549" s="6"/>
      <c r="G1549" s="6"/>
      <c r="H1549" s="6"/>
      <c r="I1549" s="6"/>
      <c r="J1549" s="6"/>
      <c r="K1549" s="6"/>
      <c r="L1549" s="6"/>
      <c r="M1549" s="6"/>
      <c r="N1549" s="6"/>
      <c r="O1549" s="6"/>
      <c r="P1549" s="6"/>
      <c r="Q1549" s="6"/>
      <c r="R1549" s="6"/>
      <c r="S1549" s="6"/>
      <c r="T1549" s="6"/>
      <c r="U1549" s="6"/>
      <c r="X1549" s="25"/>
      <c r="Y1549" s="25"/>
      <c r="Z1549" s="25"/>
      <c r="AA1549" s="25"/>
      <c r="AB1549" s="25"/>
      <c r="AC1549" s="25"/>
      <c r="AD1549" s="25"/>
      <c r="AE1549" s="25"/>
    </row>
    <row r="1550" spans="1:31">
      <c r="A1550" s="6"/>
      <c r="B1550" s="6"/>
      <c r="C1550" s="6"/>
      <c r="D1550" s="6"/>
      <c r="E1550" s="6"/>
      <c r="F1550" s="6"/>
      <c r="G1550" s="6"/>
      <c r="H1550" s="6"/>
      <c r="I1550" s="6"/>
      <c r="J1550" s="6"/>
      <c r="K1550" s="6"/>
      <c r="L1550" s="6"/>
      <c r="M1550" s="6"/>
      <c r="N1550" s="6"/>
      <c r="O1550" s="6"/>
      <c r="P1550" s="6"/>
      <c r="Q1550" s="6"/>
      <c r="R1550" s="6"/>
      <c r="S1550" s="6"/>
      <c r="T1550" s="6"/>
      <c r="U1550" s="6"/>
      <c r="X1550" s="25"/>
      <c r="Y1550" s="25"/>
      <c r="Z1550" s="25"/>
      <c r="AA1550" s="25"/>
      <c r="AB1550" s="25"/>
      <c r="AC1550" s="25"/>
      <c r="AD1550" s="25"/>
      <c r="AE1550" s="25"/>
    </row>
    <row r="1551" spans="1:31">
      <c r="A1551" s="6"/>
      <c r="B1551" s="6"/>
      <c r="C1551" s="6"/>
      <c r="D1551" s="6"/>
      <c r="E1551" s="6"/>
      <c r="F1551" s="6"/>
      <c r="G1551" s="6"/>
      <c r="H1551" s="6"/>
      <c r="I1551" s="6"/>
      <c r="J1551" s="6"/>
      <c r="K1551" s="6"/>
      <c r="L1551" s="6"/>
      <c r="M1551" s="6"/>
      <c r="N1551" s="6"/>
      <c r="O1551" s="6"/>
      <c r="P1551" s="6"/>
      <c r="Q1551" s="6"/>
      <c r="R1551" s="6"/>
      <c r="S1551" s="6"/>
      <c r="T1551" s="6"/>
      <c r="U1551" s="6"/>
      <c r="X1551" s="459" t="s">
        <v>270</v>
      </c>
      <c r="Y1551" s="25"/>
      <c r="Z1551" s="25"/>
      <c r="AA1551" s="25"/>
      <c r="AB1551" s="25"/>
      <c r="AC1551" s="25"/>
      <c r="AD1551" s="25"/>
      <c r="AE1551" s="25"/>
    </row>
    <row r="1552" spans="1:31">
      <c r="X1552" s="458" t="str">
        <f>IF(全体項目一覧_60!AN131="","",全体項目一覧_60!AN131)</f>
        <v/>
      </c>
      <c r="Y1552" s="25"/>
      <c r="Z1552" s="25"/>
      <c r="AA1552" s="25"/>
      <c r="AB1552" s="25"/>
      <c r="AC1552" s="25"/>
      <c r="AD1552" s="25"/>
      <c r="AE1552" s="25"/>
    </row>
    <row r="1553" spans="1:31">
      <c r="X1553" s="25"/>
      <c r="Y1553" s="25"/>
      <c r="Z1553" s="25"/>
      <c r="AA1553" s="25"/>
      <c r="AB1553" s="25"/>
      <c r="AC1553" s="25"/>
      <c r="AD1553" s="25"/>
      <c r="AE1553" s="25"/>
    </row>
    <row r="1554" spans="1:31">
      <c r="X1554" s="25"/>
      <c r="Y1554" s="25"/>
      <c r="Z1554" s="25"/>
      <c r="AA1554" s="25"/>
      <c r="AB1554" s="25"/>
      <c r="AC1554" s="25"/>
      <c r="AD1554" s="25"/>
      <c r="AE1554" s="25"/>
    </row>
    <row r="1555" spans="1:31">
      <c r="A1555" s="675"/>
      <c r="B1555" s="676"/>
      <c r="C1555" s="676"/>
      <c r="D1555" s="676"/>
      <c r="E1555" s="676"/>
      <c r="F1555" s="676"/>
      <c r="G1555" s="676"/>
      <c r="H1555" s="676"/>
      <c r="I1555" s="676"/>
      <c r="J1555" s="676"/>
      <c r="K1555" s="677"/>
      <c r="L1555" s="12" t="s">
        <v>18</v>
      </c>
      <c r="M1555" s="669" t="s">
        <v>29</v>
      </c>
      <c r="N1555" s="669"/>
      <c r="O1555" s="669"/>
      <c r="P1555" s="669"/>
      <c r="Q1555" s="669"/>
      <c r="R1555" s="669"/>
      <c r="S1555" s="669"/>
      <c r="T1555" s="670" t="s">
        <v>269</v>
      </c>
      <c r="U1555" s="670"/>
      <c r="X1555" s="12"/>
      <c r="Y1555" s="150"/>
      <c r="Z1555" s="150"/>
      <c r="AA1555" s="150"/>
      <c r="AB1555" s="150"/>
      <c r="AC1555" s="150"/>
      <c r="AD1555" s="150"/>
      <c r="AE1555" s="150"/>
    </row>
    <row r="1556" spans="1:31">
      <c r="A1556" s="678"/>
      <c r="B1556" s="679"/>
      <c r="C1556" s="679"/>
      <c r="D1556" s="679"/>
      <c r="E1556" s="679"/>
      <c r="F1556" s="679"/>
      <c r="G1556" s="679"/>
      <c r="H1556" s="679"/>
      <c r="I1556" s="679"/>
      <c r="J1556" s="679"/>
      <c r="K1556" s="680"/>
      <c r="L1556" s="12" t="s">
        <v>18</v>
      </c>
      <c r="M1556" s="665" t="s">
        <v>30</v>
      </c>
      <c r="N1556" s="665"/>
      <c r="O1556" s="665"/>
      <c r="P1556" s="665"/>
      <c r="Q1556" s="665"/>
      <c r="R1556" s="665"/>
      <c r="S1556" s="665"/>
      <c r="T1556" s="666" t="str">
        <f>X1552</f>
        <v/>
      </c>
      <c r="U1556" s="667"/>
      <c r="X1556" s="12"/>
      <c r="Y1556" s="151"/>
      <c r="Z1556" s="151"/>
      <c r="AA1556" s="151"/>
      <c r="AB1556" s="151"/>
      <c r="AC1556" s="151"/>
      <c r="AD1556" s="151"/>
      <c r="AE1556" s="151"/>
    </row>
    <row r="1557" spans="1:31" ht="14.25">
      <c r="A1557" s="691" t="str">
        <f>$A$40</f>
        <v>フォーマット作成者　：　Komuro Consulting Group　小室匡史</v>
      </c>
      <c r="B1557" s="691"/>
      <c r="C1557" s="691"/>
      <c r="D1557" s="691"/>
      <c r="E1557" s="691"/>
      <c r="F1557" s="691"/>
      <c r="G1557" s="691"/>
      <c r="H1557" s="691"/>
      <c r="I1557" s="691"/>
      <c r="J1557" s="691"/>
      <c r="K1557" s="691"/>
      <c r="L1557" s="414" t="s">
        <v>18</v>
      </c>
      <c r="M1557" s="668" t="s">
        <v>90</v>
      </c>
      <c r="N1557" s="668"/>
      <c r="O1557" s="668"/>
      <c r="P1557" s="668"/>
      <c r="Q1557" s="668"/>
      <c r="R1557" s="668"/>
      <c r="S1557" s="668"/>
      <c r="T1557" s="667"/>
      <c r="U1557" s="667"/>
      <c r="X1557" s="12"/>
      <c r="Y1557" s="152"/>
      <c r="Z1557" s="152"/>
      <c r="AA1557" s="152"/>
      <c r="AB1557" s="152"/>
      <c r="AC1557" s="152"/>
      <c r="AD1557" s="152"/>
      <c r="AE1557" s="152"/>
    </row>
    <row r="1559" spans="1:31" ht="30" customHeight="1">
      <c r="A1559" s="671" t="str">
        <f>$A$1</f>
        <v>●●チームバレーボール体力指数　レーダーチャート</v>
      </c>
      <c r="B1559" s="671"/>
      <c r="C1559" s="671"/>
      <c r="D1559" s="671"/>
      <c r="E1559" s="671"/>
      <c r="F1559" s="671"/>
      <c r="G1559" s="671"/>
      <c r="H1559" s="671"/>
      <c r="I1559" s="671"/>
      <c r="J1559" s="671"/>
      <c r="K1559" s="671"/>
      <c r="L1559" s="671"/>
      <c r="M1559" s="671"/>
      <c r="N1559" s="671"/>
      <c r="O1559" s="671"/>
      <c r="P1559" s="671"/>
      <c r="Q1559" s="671"/>
      <c r="R1559" s="671"/>
      <c r="S1559" s="671"/>
      <c r="T1559" s="671"/>
      <c r="U1559" s="671"/>
      <c r="X1559" s="25"/>
      <c r="Y1559" s="25"/>
      <c r="Z1559" s="25"/>
      <c r="AA1559" s="25"/>
      <c r="AB1559" s="25"/>
      <c r="AC1559" s="25"/>
      <c r="AD1559" s="25"/>
      <c r="AE1559" s="25"/>
    </row>
    <row r="1560" spans="1:31" ht="22.5" customHeight="1">
      <c r="A1560" s="385" t="s">
        <v>10</v>
      </c>
      <c r="B1560" s="672" t="str">
        <f>IF(表示変換!B44="","",表示変換!B44)</f>
        <v/>
      </c>
      <c r="C1560" s="672"/>
      <c r="D1560" s="9"/>
      <c r="E1560" s="385" t="s">
        <v>11</v>
      </c>
      <c r="F1560" s="673" t="str">
        <f>IF(表示変換!I44="","",表示変換!I44)</f>
        <v/>
      </c>
      <c r="G1560" s="673"/>
      <c r="H1560" s="386" t="s">
        <v>12</v>
      </c>
      <c r="I1560" s="14"/>
      <c r="J1560" s="386" t="s">
        <v>13</v>
      </c>
      <c r="K1560" s="673" t="str">
        <f>IF(表示変換!J44="","",表示変換!J44)</f>
        <v/>
      </c>
      <c r="L1560" s="673"/>
      <c r="M1560" s="385" t="s">
        <v>14</v>
      </c>
      <c r="N1560" s="6"/>
      <c r="O1560" s="672" t="s">
        <v>15</v>
      </c>
      <c r="P1560" s="672"/>
      <c r="Q1560" s="672" t="str">
        <f>IF(表示変換!H44="","",表示変換!H44)</f>
        <v/>
      </c>
      <c r="R1560" s="672"/>
      <c r="S1560" s="674" t="str">
        <f>IF(入力!$C$4="","",入力!$C$4)</f>
        <v>2016.01.01</v>
      </c>
      <c r="T1560" s="674"/>
      <c r="U1560" s="9" t="s">
        <v>84</v>
      </c>
      <c r="X1560" s="25"/>
      <c r="Y1560" s="25"/>
      <c r="Z1560" s="25"/>
      <c r="AA1560" s="25"/>
      <c r="AB1560" s="25"/>
      <c r="AC1560" s="25"/>
      <c r="AD1560" s="25"/>
      <c r="AE1560" s="25"/>
    </row>
    <row r="1561" spans="1:31" ht="12" customHeight="1">
      <c r="A1561" s="6"/>
      <c r="B1561" s="6"/>
      <c r="C1561" s="6"/>
      <c r="D1561" s="6"/>
      <c r="E1561" s="6"/>
      <c r="F1561" s="6"/>
      <c r="G1561" s="6"/>
      <c r="H1561" s="6"/>
      <c r="I1561" s="6"/>
      <c r="J1561" s="6"/>
      <c r="K1561" s="6"/>
      <c r="L1561" s="6"/>
      <c r="M1561" s="6"/>
      <c r="N1561" s="6"/>
      <c r="O1561" s="6"/>
      <c r="P1561" s="6"/>
      <c r="Q1561" s="6"/>
      <c r="R1561" s="6"/>
      <c r="S1561" s="6"/>
      <c r="T1561" s="6"/>
      <c r="U1561" s="6"/>
      <c r="X1561" s="25"/>
      <c r="Y1561" s="25"/>
      <c r="Z1561" s="25"/>
      <c r="AA1561" s="25"/>
      <c r="AB1561" s="25"/>
      <c r="AC1561" s="25"/>
      <c r="AD1561" s="25"/>
      <c r="AE1561" s="25"/>
    </row>
    <row r="1562" spans="1:31" ht="22.5" customHeight="1">
      <c r="A1562" s="685" t="s">
        <v>5</v>
      </c>
      <c r="B1562" s="688" t="s">
        <v>6</v>
      </c>
      <c r="C1562" s="692" t="s">
        <v>0</v>
      </c>
      <c r="D1562" s="683" t="s">
        <v>228</v>
      </c>
      <c r="E1562" s="684"/>
      <c r="F1562" s="683" t="s">
        <v>43</v>
      </c>
      <c r="G1562" s="684"/>
      <c r="H1562" s="683" t="s">
        <v>297</v>
      </c>
      <c r="I1562" s="684"/>
      <c r="J1562" s="683" t="s">
        <v>27</v>
      </c>
      <c r="K1562" s="684"/>
      <c r="L1562" s="681" t="s">
        <v>199</v>
      </c>
      <c r="M1562" s="682"/>
      <c r="N1562" s="681" t="s">
        <v>45</v>
      </c>
      <c r="O1562" s="682"/>
      <c r="P1562" s="681" t="s">
        <v>28</v>
      </c>
      <c r="Q1562" s="682"/>
      <c r="R1562" s="683" t="s">
        <v>201</v>
      </c>
      <c r="S1562" s="684"/>
      <c r="T1562" s="156" t="s">
        <v>1</v>
      </c>
      <c r="U1562" s="157" t="s">
        <v>2</v>
      </c>
      <c r="X1562" s="25"/>
      <c r="Y1562" s="25"/>
      <c r="Z1562" s="25"/>
      <c r="AA1562" s="25"/>
      <c r="AB1562" s="25"/>
      <c r="AC1562" s="25"/>
      <c r="AD1562" s="25"/>
      <c r="AE1562" s="25"/>
    </row>
    <row r="1563" spans="1:31">
      <c r="A1563" s="686"/>
      <c r="B1563" s="689"/>
      <c r="C1563" s="693"/>
      <c r="D1563" s="1" t="s">
        <v>3</v>
      </c>
      <c r="E1563" s="3" t="s">
        <v>4</v>
      </c>
      <c r="F1563" s="1" t="s">
        <v>3</v>
      </c>
      <c r="G1563" s="3" t="s">
        <v>4</v>
      </c>
      <c r="H1563" s="1" t="s">
        <v>3</v>
      </c>
      <c r="I1563" s="3" t="s">
        <v>4</v>
      </c>
      <c r="J1563" s="1" t="s">
        <v>3</v>
      </c>
      <c r="K1563" s="3" t="s">
        <v>4</v>
      </c>
      <c r="L1563" s="1" t="s">
        <v>3</v>
      </c>
      <c r="M1563" s="3" t="s">
        <v>4</v>
      </c>
      <c r="N1563" s="1" t="s">
        <v>3</v>
      </c>
      <c r="O1563" s="3" t="s">
        <v>4</v>
      </c>
      <c r="P1563" s="1" t="s">
        <v>3</v>
      </c>
      <c r="Q1563" s="3" t="s">
        <v>4</v>
      </c>
      <c r="R1563" s="1" t="s">
        <v>3</v>
      </c>
      <c r="S1563" s="3" t="s">
        <v>4</v>
      </c>
      <c r="T1563" s="7"/>
      <c r="U1563" s="8"/>
      <c r="X1563" s="25"/>
      <c r="Y1563" s="25"/>
      <c r="Z1563" s="25"/>
      <c r="AA1563" s="25"/>
      <c r="AB1563" s="25"/>
      <c r="AC1563" s="25"/>
      <c r="AD1563" s="25"/>
      <c r="AE1563" s="25"/>
    </row>
    <row r="1564" spans="1:31">
      <c r="A1564" s="687"/>
      <c r="B1564" s="690"/>
      <c r="C1564" s="694"/>
      <c r="D1564" s="2" t="str">
        <f>IF(表示変換!$N$5="","",表示変換!$N$5)</f>
        <v>sec</v>
      </c>
      <c r="E1564" s="4" t="s">
        <v>202</v>
      </c>
      <c r="F1564" s="2" t="str">
        <f>IF(表示変換!$O$5="","",表示変換!$O$5)</f>
        <v>sec</v>
      </c>
      <c r="G1564" s="4" t="s">
        <v>7</v>
      </c>
      <c r="H1564" s="2" t="str">
        <f>IF(表示変換!$P$5="","",表示変換!$P$5)</f>
        <v>m</v>
      </c>
      <c r="I1564" s="4" t="s">
        <v>202</v>
      </c>
      <c r="J1564" s="2" t="str">
        <f>IF(表示変換!$Q$5="","",表示変換!$Q$5)</f>
        <v>cm</v>
      </c>
      <c r="K1564" s="4" t="s">
        <v>202</v>
      </c>
      <c r="L1564" s="2" t="str">
        <f>IF(表示変換!$R$5="","",表示変換!$R$5)</f>
        <v>cm</v>
      </c>
      <c r="M1564" s="4" t="s">
        <v>7</v>
      </c>
      <c r="N1564" s="2" t="str">
        <f>IF(表示変換!$S$5="","",表示変換!$S$5)</f>
        <v>m</v>
      </c>
      <c r="O1564" s="4" t="s">
        <v>229</v>
      </c>
      <c r="P1564" s="2" t="str">
        <f>IF(表示変換!$T$5="","",表示変換!$T$5)</f>
        <v>回</v>
      </c>
      <c r="Q1564" s="4" t="s">
        <v>202</v>
      </c>
      <c r="R1564" s="2" t="str">
        <f>IF(表示変換!$U$5="","",表示変換!$U$5)</f>
        <v>m</v>
      </c>
      <c r="S1564" s="4" t="s">
        <v>7</v>
      </c>
      <c r="T1564" s="2" t="s">
        <v>230</v>
      </c>
      <c r="U1564" s="5" t="s">
        <v>9</v>
      </c>
      <c r="X1564" s="26" t="s">
        <v>205</v>
      </c>
      <c r="Y1564" s="26" t="s">
        <v>206</v>
      </c>
      <c r="Z1564" s="26" t="s">
        <v>276</v>
      </c>
      <c r="AA1564" s="26" t="s">
        <v>24</v>
      </c>
      <c r="AB1564" s="26" t="s">
        <v>207</v>
      </c>
      <c r="AC1564" s="26" t="s">
        <v>51</v>
      </c>
      <c r="AD1564" s="26" t="s">
        <v>209</v>
      </c>
      <c r="AE1564" s="11" t="s">
        <v>210</v>
      </c>
    </row>
    <row r="1565" spans="1:31">
      <c r="A1565" s="17" t="str">
        <f>IF(入力!$C$4="","",入力!$C$4)</f>
        <v>2016.01.01</v>
      </c>
      <c r="B1565" s="20">
        <f>IF(表示変換!A44="","",表示変換!A44)</f>
        <v>39</v>
      </c>
      <c r="C1565" s="18" t="str">
        <f>IF(表示変換!B44="","",表示変換!B44)</f>
        <v/>
      </c>
      <c r="D1565" s="21" t="str">
        <f>IF(特定項目一覧_60!G44="","",特定項目一覧_60!G44)</f>
        <v/>
      </c>
      <c r="E1565" s="27" t="str">
        <f>IF(特定項目一覧_60!H44="","",特定項目一覧_60!H44)</f>
        <v/>
      </c>
      <c r="F1565" s="21" t="str">
        <f>IF(特定項目一覧_60!I44="","",特定項目一覧_60!I44)</f>
        <v/>
      </c>
      <c r="G1565" s="22" t="str">
        <f>IF(特定項目一覧_60!J44="","",特定項目一覧_60!J44)</f>
        <v/>
      </c>
      <c r="H1565" s="29" t="str">
        <f>IF(特定項目一覧_60!K44="","",特定項目一覧_60!K44)</f>
        <v/>
      </c>
      <c r="I1565" s="27" t="str">
        <f>IF(特定項目一覧_60!L44="","",特定項目一覧_60!L44)</f>
        <v/>
      </c>
      <c r="J1565" s="20" t="str">
        <f>IF(特定項目一覧_60!M44="","",特定項目一覧_60!M44)</f>
        <v/>
      </c>
      <c r="K1565" s="22" t="str">
        <f>IF(特定項目一覧_60!N44="","",特定項目一覧_60!N44)</f>
        <v/>
      </c>
      <c r="L1565" s="28" t="str">
        <f>IF(特定項目一覧_60!O44="","",特定項目一覧_60!O44)</f>
        <v/>
      </c>
      <c r="M1565" s="27" t="str">
        <f>IF(特定項目一覧_60!P44="","",特定項目一覧_60!P44)</f>
        <v/>
      </c>
      <c r="N1565" s="21" t="str">
        <f>IF(特定項目一覧_60!Q44="","",特定項目一覧_60!Q44)</f>
        <v/>
      </c>
      <c r="O1565" s="22" t="str">
        <f>IF(特定項目一覧_60!R44="","",特定項目一覧_60!R44)</f>
        <v/>
      </c>
      <c r="P1565" s="28" t="str">
        <f>IF(特定項目一覧_60!S44="","",特定項目一覧_60!S44)</f>
        <v/>
      </c>
      <c r="Q1565" s="27" t="str">
        <f>IF(特定項目一覧_60!T44="","",特定項目一覧_60!T44)</f>
        <v/>
      </c>
      <c r="R1565" s="20" t="str">
        <f>IF(特定項目一覧_60!U44="","",特定項目一覧_60!U44)</f>
        <v/>
      </c>
      <c r="S1565" s="22" t="str">
        <f>IF(特定項目一覧_60!V44="","",特定項目一覧_60!V44)</f>
        <v/>
      </c>
      <c r="T1565" s="28" t="str">
        <f>IF(特定項目一覧_60!W44="","",特定項目一覧_60!W44)</f>
        <v/>
      </c>
      <c r="U1565" s="22" t="str">
        <f>IF(特定項目一覧_60!X44="","",特定項目一覧_60!X44)</f>
        <v/>
      </c>
      <c r="W1565" s="19" t="str">
        <f>IF(入力!$C$4="","",入力!$C$4)</f>
        <v>2016.01.01</v>
      </c>
      <c r="X1565" s="30" t="str">
        <f>E1565</f>
        <v/>
      </c>
      <c r="Y1565" s="30" t="str">
        <f>G1565</f>
        <v/>
      </c>
      <c r="Z1565" s="30" t="str">
        <f>I1565</f>
        <v/>
      </c>
      <c r="AA1565" s="30" t="str">
        <f>K1565</f>
        <v/>
      </c>
      <c r="AB1565" s="30" t="str">
        <f>M1565</f>
        <v/>
      </c>
      <c r="AC1565" s="30" t="str">
        <f>O1565</f>
        <v/>
      </c>
      <c r="AD1565" s="30" t="str">
        <f>Q1565</f>
        <v/>
      </c>
      <c r="AE1565" s="30" t="str">
        <f>S1565</f>
        <v/>
      </c>
    </row>
    <row r="1566" spans="1:31">
      <c r="A1566" s="66"/>
      <c r="B1566" s="67"/>
      <c r="C1566" s="68"/>
      <c r="D1566" s="69"/>
      <c r="E1566" s="70"/>
      <c r="F1566" s="71"/>
      <c r="G1566" s="72"/>
      <c r="H1566" s="73"/>
      <c r="I1566" s="70"/>
      <c r="J1566" s="71"/>
      <c r="K1566" s="72"/>
      <c r="L1566" s="69"/>
      <c r="M1566" s="70"/>
      <c r="N1566" s="71"/>
      <c r="O1566" s="72"/>
      <c r="P1566" s="69"/>
      <c r="Q1566" s="70"/>
      <c r="R1566" s="67"/>
      <c r="S1566" s="72"/>
      <c r="T1566" s="73"/>
      <c r="U1566" s="72"/>
      <c r="W1566" s="19"/>
      <c r="X1566" s="23"/>
      <c r="Y1566" s="23"/>
      <c r="Z1566" s="23"/>
      <c r="AA1566" s="23"/>
      <c r="AB1566" s="23"/>
      <c r="AC1566" s="23"/>
      <c r="AD1566" s="23"/>
      <c r="AE1566" s="23"/>
    </row>
    <row r="1567" spans="1:31">
      <c r="A1567" s="74"/>
      <c r="B1567" s="67"/>
      <c r="C1567" s="72"/>
      <c r="D1567" s="71"/>
      <c r="E1567" s="72"/>
      <c r="F1567" s="71"/>
      <c r="G1567" s="72"/>
      <c r="H1567" s="67"/>
      <c r="I1567" s="72"/>
      <c r="J1567" s="71"/>
      <c r="K1567" s="72"/>
      <c r="L1567" s="71"/>
      <c r="M1567" s="72"/>
      <c r="N1567" s="71"/>
      <c r="O1567" s="72"/>
      <c r="P1567" s="71"/>
      <c r="Q1567" s="72"/>
      <c r="R1567" s="67"/>
      <c r="S1567" s="72"/>
      <c r="T1567" s="67"/>
      <c r="U1567" s="72"/>
      <c r="W1567" s="19"/>
      <c r="X1567" s="23"/>
      <c r="Y1567" s="23"/>
      <c r="Z1567" s="23"/>
      <c r="AA1567" s="23"/>
      <c r="AB1567" s="23"/>
      <c r="AC1567" s="23"/>
      <c r="AD1567" s="23"/>
      <c r="AE1567" s="23"/>
    </row>
    <row r="1568" spans="1:31">
      <c r="A1568" s="74"/>
      <c r="B1568" s="75"/>
      <c r="C1568" s="76"/>
      <c r="D1568" s="71"/>
      <c r="E1568" s="70"/>
      <c r="F1568" s="71"/>
      <c r="G1568" s="72"/>
      <c r="H1568" s="73"/>
      <c r="I1568" s="70"/>
      <c r="J1568" s="71"/>
      <c r="K1568" s="72"/>
      <c r="L1568" s="69"/>
      <c r="M1568" s="70"/>
      <c r="N1568" s="71"/>
      <c r="O1568" s="72"/>
      <c r="P1568" s="69"/>
      <c r="Q1568" s="70"/>
      <c r="R1568" s="67"/>
      <c r="S1568" s="72"/>
      <c r="T1568" s="73"/>
      <c r="U1568" s="72"/>
      <c r="X1568" s="25"/>
      <c r="Y1568" s="25"/>
      <c r="Z1568" s="25"/>
      <c r="AA1568" s="25"/>
      <c r="AB1568" s="25"/>
      <c r="AC1568" s="25"/>
      <c r="AD1568" s="25"/>
      <c r="AE1568" s="25"/>
    </row>
    <row r="1569" spans="1:31">
      <c r="A1569" s="66"/>
      <c r="B1569" s="67"/>
      <c r="C1569" s="68"/>
      <c r="D1569" s="69"/>
      <c r="E1569" s="70"/>
      <c r="F1569" s="71"/>
      <c r="G1569" s="72"/>
      <c r="H1569" s="73"/>
      <c r="I1569" s="70"/>
      <c r="J1569" s="71"/>
      <c r="K1569" s="72"/>
      <c r="L1569" s="69"/>
      <c r="M1569" s="70"/>
      <c r="N1569" s="71"/>
      <c r="O1569" s="72"/>
      <c r="P1569" s="69"/>
      <c r="Q1569" s="70"/>
      <c r="R1569" s="67"/>
      <c r="S1569" s="72"/>
      <c r="T1569" s="73"/>
      <c r="U1569" s="72"/>
      <c r="X1569" s="25"/>
      <c r="Y1569" s="25"/>
      <c r="Z1569" s="25"/>
      <c r="AA1569" s="25"/>
      <c r="AB1569" s="25"/>
      <c r="AC1569" s="25"/>
      <c r="AD1569" s="25"/>
      <c r="AE1569" s="25"/>
    </row>
    <row r="1570" spans="1:31">
      <c r="A1570" s="74"/>
      <c r="B1570" s="67"/>
      <c r="C1570" s="72"/>
      <c r="D1570" s="71"/>
      <c r="E1570" s="72"/>
      <c r="F1570" s="71"/>
      <c r="G1570" s="72"/>
      <c r="H1570" s="67"/>
      <c r="I1570" s="72"/>
      <c r="J1570" s="71"/>
      <c r="K1570" s="72"/>
      <c r="L1570" s="71"/>
      <c r="M1570" s="72"/>
      <c r="N1570" s="71"/>
      <c r="O1570" s="72"/>
      <c r="P1570" s="71"/>
      <c r="Q1570" s="72"/>
      <c r="R1570" s="67"/>
      <c r="S1570" s="72"/>
      <c r="T1570" s="67"/>
      <c r="U1570" s="72"/>
      <c r="X1570" s="25"/>
      <c r="Y1570" s="25"/>
      <c r="Z1570" s="25"/>
      <c r="AA1570" s="25"/>
      <c r="AB1570" s="25"/>
      <c r="AC1570" s="25"/>
      <c r="AD1570" s="25"/>
      <c r="AE1570" s="25"/>
    </row>
    <row r="1571" spans="1:31">
      <c r="A1571" s="66"/>
      <c r="B1571" s="67"/>
      <c r="C1571" s="68"/>
      <c r="D1571" s="69"/>
      <c r="E1571" s="70"/>
      <c r="F1571" s="71"/>
      <c r="G1571" s="72"/>
      <c r="H1571" s="73"/>
      <c r="I1571" s="70"/>
      <c r="J1571" s="71"/>
      <c r="K1571" s="72"/>
      <c r="L1571" s="69"/>
      <c r="M1571" s="70"/>
      <c r="N1571" s="71"/>
      <c r="O1571" s="72"/>
      <c r="P1571" s="69"/>
      <c r="Q1571" s="70"/>
      <c r="R1571" s="67"/>
      <c r="S1571" s="72"/>
      <c r="T1571" s="73"/>
      <c r="U1571" s="72"/>
      <c r="X1571" s="25"/>
      <c r="Y1571" s="25"/>
      <c r="Z1571" s="25"/>
      <c r="AA1571" s="25"/>
      <c r="AB1571" s="25"/>
      <c r="AC1571" s="25"/>
      <c r="AD1571" s="25"/>
      <c r="AE1571" s="25"/>
    </row>
    <row r="1572" spans="1:31">
      <c r="A1572" s="66"/>
      <c r="B1572" s="67"/>
      <c r="C1572" s="68"/>
      <c r="D1572" s="69"/>
      <c r="E1572" s="70"/>
      <c r="F1572" s="71"/>
      <c r="G1572" s="72"/>
      <c r="H1572" s="73"/>
      <c r="I1572" s="70"/>
      <c r="J1572" s="71"/>
      <c r="K1572" s="72"/>
      <c r="L1572" s="69"/>
      <c r="M1572" s="70"/>
      <c r="N1572" s="71"/>
      <c r="O1572" s="72"/>
      <c r="P1572" s="69"/>
      <c r="Q1572" s="70"/>
      <c r="R1572" s="67"/>
      <c r="S1572" s="72"/>
      <c r="T1572" s="73"/>
      <c r="U1572" s="72"/>
      <c r="X1572" s="25"/>
      <c r="Y1572" s="25"/>
      <c r="Z1572" s="25"/>
      <c r="AA1572" s="25"/>
      <c r="AB1572" s="25"/>
      <c r="AC1572" s="25"/>
      <c r="AD1572" s="25"/>
      <c r="AE1572" s="25"/>
    </row>
    <row r="1573" spans="1:31">
      <c r="A1573" s="66"/>
      <c r="B1573" s="67"/>
      <c r="C1573" s="68"/>
      <c r="D1573" s="69"/>
      <c r="E1573" s="70"/>
      <c r="F1573" s="71"/>
      <c r="G1573" s="72"/>
      <c r="H1573" s="73"/>
      <c r="I1573" s="70"/>
      <c r="J1573" s="71"/>
      <c r="K1573" s="72"/>
      <c r="L1573" s="69"/>
      <c r="M1573" s="70"/>
      <c r="N1573" s="71"/>
      <c r="O1573" s="72"/>
      <c r="P1573" s="69"/>
      <c r="Q1573" s="70"/>
      <c r="R1573" s="67"/>
      <c r="S1573" s="72"/>
      <c r="T1573" s="73"/>
      <c r="U1573" s="72"/>
      <c r="X1573" s="25"/>
      <c r="Y1573" s="25"/>
      <c r="Z1573" s="25"/>
      <c r="AA1573" s="25"/>
      <c r="AB1573" s="25"/>
      <c r="AC1573" s="25"/>
      <c r="AD1573" s="25"/>
      <c r="AE1573" s="25"/>
    </row>
    <row r="1574" spans="1:31">
      <c r="A1574" s="66"/>
      <c r="B1574" s="67"/>
      <c r="C1574" s="68"/>
      <c r="D1574" s="69"/>
      <c r="E1574" s="70"/>
      <c r="F1574" s="71"/>
      <c r="G1574" s="72"/>
      <c r="H1574" s="73"/>
      <c r="I1574" s="70"/>
      <c r="J1574" s="71"/>
      <c r="K1574" s="72"/>
      <c r="L1574" s="69"/>
      <c r="M1574" s="70"/>
      <c r="N1574" s="71"/>
      <c r="O1574" s="72"/>
      <c r="P1574" s="69"/>
      <c r="Q1574" s="70"/>
      <c r="R1574" s="67"/>
      <c r="S1574" s="72"/>
      <c r="T1574" s="73"/>
      <c r="U1574" s="72"/>
      <c r="X1574" s="25"/>
      <c r="Y1574" s="25"/>
      <c r="Z1574" s="25"/>
      <c r="AA1574" s="25"/>
      <c r="AB1574" s="25"/>
      <c r="AC1574" s="25"/>
      <c r="AD1574" s="25"/>
      <c r="AE1574" s="25"/>
    </row>
    <row r="1575" spans="1:31">
      <c r="A1575" s="6"/>
      <c r="B1575" s="6"/>
      <c r="C1575" s="6"/>
      <c r="D1575" s="6"/>
      <c r="E1575" s="6"/>
      <c r="F1575" s="6"/>
      <c r="G1575" s="6"/>
      <c r="H1575" s="6"/>
      <c r="I1575" s="6"/>
      <c r="J1575" s="6"/>
      <c r="K1575" s="6"/>
      <c r="L1575" s="6"/>
      <c r="M1575" s="6"/>
      <c r="N1575" s="6"/>
      <c r="O1575" s="6"/>
      <c r="P1575" s="6"/>
      <c r="Q1575" s="6"/>
      <c r="R1575" s="6"/>
      <c r="S1575" s="6"/>
      <c r="T1575" s="6"/>
      <c r="U1575" s="6"/>
      <c r="X1575" s="25"/>
      <c r="Y1575" s="25"/>
      <c r="Z1575" s="25"/>
      <c r="AA1575" s="25"/>
      <c r="AB1575" s="25"/>
      <c r="AC1575" s="25"/>
      <c r="AD1575" s="25"/>
      <c r="AE1575" s="25"/>
    </row>
    <row r="1576" spans="1:31">
      <c r="A1576" s="6"/>
      <c r="B1576" s="6"/>
      <c r="C1576" s="6"/>
      <c r="D1576" s="6"/>
      <c r="E1576" s="6"/>
      <c r="F1576" s="6"/>
      <c r="G1576" s="6"/>
      <c r="H1576" s="6"/>
      <c r="I1576" s="6"/>
      <c r="J1576" s="6"/>
      <c r="K1576" s="6"/>
      <c r="L1576" s="6"/>
      <c r="M1576" s="6"/>
      <c r="N1576" s="6"/>
      <c r="O1576" s="6"/>
      <c r="P1576" s="6"/>
      <c r="Q1576" s="6"/>
      <c r="R1576" s="6"/>
      <c r="S1576" s="6"/>
      <c r="T1576" s="6"/>
      <c r="U1576" s="6"/>
      <c r="X1576" s="25"/>
      <c r="Y1576" s="25"/>
      <c r="Z1576" s="25"/>
      <c r="AA1576" s="25"/>
      <c r="AB1576" s="25"/>
      <c r="AC1576" s="25"/>
      <c r="AD1576" s="25"/>
      <c r="AE1576" s="25"/>
    </row>
    <row r="1577" spans="1:31">
      <c r="A1577" s="6"/>
      <c r="B1577" s="6"/>
      <c r="C1577" s="6"/>
      <c r="D1577" s="6"/>
      <c r="E1577" s="6"/>
      <c r="F1577" s="6"/>
      <c r="G1577" s="6"/>
      <c r="H1577" s="6"/>
      <c r="I1577" s="6"/>
      <c r="J1577" s="6"/>
      <c r="K1577" s="6"/>
      <c r="L1577" s="6"/>
      <c r="M1577" s="6"/>
      <c r="N1577" s="6"/>
      <c r="O1577" s="6"/>
      <c r="P1577" s="6"/>
      <c r="Q1577" s="6"/>
      <c r="R1577" s="6"/>
      <c r="S1577" s="6"/>
      <c r="T1577" s="6"/>
      <c r="U1577" s="6"/>
      <c r="X1577" s="25"/>
      <c r="Y1577" s="25"/>
      <c r="Z1577" s="25"/>
      <c r="AA1577" s="25"/>
      <c r="AB1577" s="25"/>
      <c r="AC1577" s="25"/>
      <c r="AD1577" s="25"/>
      <c r="AE1577" s="25"/>
    </row>
    <row r="1578" spans="1:31">
      <c r="A1578" s="6"/>
      <c r="B1578" s="6"/>
      <c r="C1578" s="6"/>
      <c r="D1578" s="6"/>
      <c r="E1578" s="6"/>
      <c r="F1578" s="6"/>
      <c r="G1578" s="6"/>
      <c r="H1578" s="6"/>
      <c r="I1578" s="6"/>
      <c r="J1578" s="6"/>
      <c r="K1578" s="6"/>
      <c r="L1578" s="6"/>
      <c r="M1578" s="6"/>
      <c r="N1578" s="6"/>
      <c r="O1578" s="6"/>
      <c r="P1578" s="6"/>
      <c r="Q1578" s="6"/>
      <c r="R1578" s="6"/>
      <c r="S1578" s="6"/>
      <c r="T1578" s="6"/>
      <c r="U1578" s="6"/>
      <c r="X1578" s="12" t="s">
        <v>21</v>
      </c>
      <c r="Y1578" s="12" t="s">
        <v>214</v>
      </c>
      <c r="Z1578" s="12" t="s">
        <v>22</v>
      </c>
      <c r="AA1578" s="25"/>
      <c r="AB1578" s="25"/>
      <c r="AC1578" s="25"/>
      <c r="AD1578" s="25"/>
      <c r="AE1578" s="25"/>
    </row>
    <row r="1579" spans="1:31">
      <c r="A1579" s="6"/>
      <c r="B1579" s="6"/>
      <c r="C1579" s="6"/>
      <c r="D1579" s="6"/>
      <c r="E1579" s="6"/>
      <c r="F1579" s="6"/>
      <c r="G1579" s="6"/>
      <c r="H1579" s="6"/>
      <c r="I1579" s="6"/>
      <c r="J1579" s="6"/>
      <c r="K1579" s="6"/>
      <c r="L1579" s="6"/>
      <c r="M1579" s="6"/>
      <c r="N1579" s="6"/>
      <c r="O1579" s="6"/>
      <c r="P1579" s="6"/>
      <c r="Q1579" s="6"/>
      <c r="R1579" s="6"/>
      <c r="S1579" s="6"/>
      <c r="T1579" s="6"/>
      <c r="U1579" s="6"/>
      <c r="W1579" s="19" t="str">
        <f>IF(入力!$C$4="","",入力!$C$4)</f>
        <v>2016.01.01</v>
      </c>
      <c r="X1579" s="24" t="str">
        <f>IF(特定項目一覧_60!AL44="","",特定項目一覧_60!AL44)</f>
        <v/>
      </c>
      <c r="Y1579" s="31" t="str">
        <f>IF(特定項目一覧_60!AK44="","",特定項目一覧_60!AK44)</f>
        <v/>
      </c>
      <c r="Z1579" s="32" t="str">
        <f>IF(特定項目一覧_60!AM44="","",特定項目一覧_60!AM44)</f>
        <v/>
      </c>
      <c r="AA1579" s="25"/>
      <c r="AB1579" s="25"/>
      <c r="AC1579" s="25"/>
      <c r="AD1579" s="25"/>
      <c r="AE1579" s="25"/>
    </row>
    <row r="1580" spans="1:31">
      <c r="A1580" s="6"/>
      <c r="B1580" s="6"/>
      <c r="C1580" s="6"/>
      <c r="D1580" s="6"/>
      <c r="E1580" s="6"/>
      <c r="F1580" s="6"/>
      <c r="G1580" s="6"/>
      <c r="H1580" s="6"/>
      <c r="I1580" s="6"/>
      <c r="J1580" s="6"/>
      <c r="K1580" s="6"/>
      <c r="L1580" s="6"/>
      <c r="M1580" s="6"/>
      <c r="N1580" s="6"/>
      <c r="O1580" s="6"/>
      <c r="P1580" s="6"/>
      <c r="Q1580" s="6"/>
      <c r="R1580" s="6"/>
      <c r="S1580" s="6"/>
      <c r="T1580" s="6"/>
      <c r="U1580" s="6"/>
      <c r="W1580" s="19"/>
      <c r="X1580" s="24"/>
      <c r="Y1580" s="24"/>
      <c r="Z1580" s="24"/>
      <c r="AA1580" s="25"/>
      <c r="AB1580" s="25"/>
      <c r="AC1580" s="25"/>
      <c r="AD1580" s="25"/>
      <c r="AE1580" s="25"/>
    </row>
    <row r="1581" spans="1:31">
      <c r="A1581" s="6"/>
      <c r="B1581" s="6"/>
      <c r="C1581" s="6"/>
      <c r="D1581" s="6"/>
      <c r="E1581" s="6"/>
      <c r="F1581" s="6"/>
      <c r="G1581" s="6"/>
      <c r="H1581" s="6"/>
      <c r="I1581" s="6"/>
      <c r="J1581" s="6"/>
      <c r="K1581" s="6"/>
      <c r="L1581" s="6"/>
      <c r="M1581" s="6"/>
      <c r="N1581" s="6"/>
      <c r="O1581" s="6"/>
      <c r="P1581" s="6"/>
      <c r="Q1581" s="6"/>
      <c r="R1581" s="6"/>
      <c r="S1581" s="6"/>
      <c r="T1581" s="6"/>
      <c r="U1581" s="6"/>
      <c r="W1581" s="19"/>
      <c r="X1581" s="34"/>
      <c r="Y1581" s="34"/>
      <c r="Z1581" s="35"/>
      <c r="AA1581" s="25"/>
      <c r="AB1581" s="25"/>
      <c r="AC1581" s="25"/>
      <c r="AD1581" s="25"/>
      <c r="AE1581" s="25"/>
    </row>
    <row r="1582" spans="1:31">
      <c r="A1582" s="6"/>
      <c r="B1582" s="6"/>
      <c r="C1582" s="6"/>
      <c r="D1582" s="6"/>
      <c r="E1582" s="6"/>
      <c r="F1582" s="6"/>
      <c r="G1582" s="6"/>
      <c r="H1582" s="6"/>
      <c r="I1582" s="6"/>
      <c r="J1582" s="6"/>
      <c r="K1582" s="6"/>
      <c r="L1582" s="6"/>
      <c r="M1582" s="6"/>
      <c r="N1582" s="6"/>
      <c r="O1582" s="6"/>
      <c r="P1582" s="6"/>
      <c r="Q1582" s="6"/>
      <c r="R1582" s="6"/>
      <c r="S1582" s="6"/>
      <c r="T1582" s="6"/>
      <c r="U1582" s="6"/>
      <c r="X1582" s="25"/>
      <c r="Y1582" s="25"/>
      <c r="Z1582" s="25"/>
      <c r="AA1582" s="25"/>
      <c r="AB1582" s="25"/>
      <c r="AC1582" s="25"/>
      <c r="AD1582" s="25"/>
      <c r="AE1582" s="25"/>
    </row>
    <row r="1583" spans="1:31">
      <c r="A1583" s="6"/>
      <c r="B1583" s="6"/>
      <c r="C1583" s="6"/>
      <c r="D1583" s="6"/>
      <c r="E1583" s="6"/>
      <c r="F1583" s="6"/>
      <c r="G1583" s="6"/>
      <c r="H1583" s="6"/>
      <c r="I1583" s="6"/>
      <c r="J1583" s="6"/>
      <c r="K1583" s="6"/>
      <c r="L1583" s="6"/>
      <c r="M1583" s="6"/>
      <c r="N1583" s="6"/>
      <c r="O1583" s="6"/>
      <c r="P1583" s="6"/>
      <c r="Q1583" s="6"/>
      <c r="R1583" s="6"/>
      <c r="S1583" s="6"/>
      <c r="T1583" s="6"/>
      <c r="U1583" s="6"/>
      <c r="X1583" s="25"/>
      <c r="Y1583" s="25"/>
      <c r="Z1583" s="25"/>
      <c r="AA1583" s="25"/>
      <c r="AB1583" s="25"/>
      <c r="AC1583" s="25"/>
      <c r="AD1583" s="25"/>
      <c r="AE1583" s="25"/>
    </row>
    <row r="1584" spans="1:31">
      <c r="A1584" s="6"/>
      <c r="B1584" s="6"/>
      <c r="C1584" s="6"/>
      <c r="D1584" s="6"/>
      <c r="E1584" s="6"/>
      <c r="F1584" s="6"/>
      <c r="G1584" s="6"/>
      <c r="H1584" s="6"/>
      <c r="I1584" s="6"/>
      <c r="J1584" s="6"/>
      <c r="K1584" s="6"/>
      <c r="L1584" s="6"/>
      <c r="M1584" s="6"/>
      <c r="N1584" s="6"/>
      <c r="O1584" s="6"/>
      <c r="P1584" s="6"/>
      <c r="Q1584" s="6"/>
      <c r="R1584" s="6"/>
      <c r="S1584" s="6"/>
      <c r="T1584" s="6"/>
      <c r="U1584" s="6"/>
      <c r="X1584" s="25"/>
      <c r="Y1584" s="25"/>
      <c r="Z1584" s="25"/>
      <c r="AA1584" s="25"/>
      <c r="AB1584" s="25"/>
      <c r="AC1584" s="25"/>
      <c r="AD1584" s="25"/>
      <c r="AE1584" s="25"/>
    </row>
    <row r="1585" spans="1:31">
      <c r="A1585" s="6"/>
      <c r="B1585" s="6"/>
      <c r="C1585" s="6"/>
      <c r="D1585" s="6"/>
      <c r="E1585" s="6"/>
      <c r="F1585" s="6"/>
      <c r="G1585" s="6"/>
      <c r="H1585" s="6"/>
      <c r="I1585" s="6"/>
      <c r="J1585" s="6"/>
      <c r="K1585" s="6"/>
      <c r="L1585" s="6"/>
      <c r="M1585" s="6"/>
      <c r="N1585" s="6"/>
      <c r="O1585" s="6"/>
      <c r="P1585" s="6"/>
      <c r="Q1585" s="6"/>
      <c r="R1585" s="6"/>
      <c r="S1585" s="6"/>
      <c r="T1585" s="6"/>
      <c r="U1585" s="6"/>
      <c r="X1585" s="25"/>
      <c r="Y1585" s="25"/>
      <c r="Z1585" s="25"/>
      <c r="AA1585" s="25"/>
      <c r="AB1585" s="25"/>
      <c r="AC1585" s="25"/>
      <c r="AD1585" s="25"/>
      <c r="AE1585" s="25"/>
    </row>
    <row r="1586" spans="1:31">
      <c r="A1586" s="6"/>
      <c r="B1586" s="6"/>
      <c r="C1586" s="6"/>
      <c r="D1586" s="6"/>
      <c r="E1586" s="6"/>
      <c r="F1586" s="6"/>
      <c r="G1586" s="6"/>
      <c r="H1586" s="6"/>
      <c r="I1586" s="6"/>
      <c r="J1586" s="6"/>
      <c r="K1586" s="6"/>
      <c r="L1586" s="6"/>
      <c r="M1586" s="6"/>
      <c r="N1586" s="6"/>
      <c r="O1586" s="6"/>
      <c r="P1586" s="6"/>
      <c r="Q1586" s="6"/>
      <c r="R1586" s="6"/>
      <c r="S1586" s="6"/>
      <c r="T1586" s="6"/>
      <c r="U1586" s="6"/>
      <c r="X1586" s="25"/>
      <c r="Y1586" s="25"/>
      <c r="Z1586" s="25"/>
      <c r="AA1586" s="25"/>
      <c r="AB1586" s="25"/>
      <c r="AC1586" s="25"/>
      <c r="AD1586" s="25"/>
      <c r="AE1586" s="25"/>
    </row>
    <row r="1587" spans="1:31">
      <c r="A1587" s="6"/>
      <c r="B1587" s="6"/>
      <c r="C1587" s="6"/>
      <c r="D1587" s="6"/>
      <c r="E1587" s="6"/>
      <c r="F1587" s="6"/>
      <c r="G1587" s="6"/>
      <c r="H1587" s="6"/>
      <c r="I1587" s="6"/>
      <c r="J1587" s="6"/>
      <c r="K1587" s="6"/>
      <c r="L1587" s="6"/>
      <c r="M1587" s="6"/>
      <c r="N1587" s="6"/>
      <c r="O1587" s="6"/>
      <c r="P1587" s="6"/>
      <c r="Q1587" s="6"/>
      <c r="R1587" s="6"/>
      <c r="S1587" s="6"/>
      <c r="T1587" s="6"/>
      <c r="U1587" s="6"/>
      <c r="X1587" s="25"/>
      <c r="Y1587" s="25"/>
      <c r="Z1587" s="25"/>
      <c r="AA1587" s="25"/>
      <c r="AB1587" s="25"/>
      <c r="AC1587" s="25"/>
      <c r="AD1587" s="25"/>
      <c r="AE1587" s="25"/>
    </row>
    <row r="1588" spans="1:31">
      <c r="A1588" s="6"/>
      <c r="B1588" s="6"/>
      <c r="C1588" s="6"/>
      <c r="D1588" s="6"/>
      <c r="E1588" s="6"/>
      <c r="F1588" s="6"/>
      <c r="G1588" s="6"/>
      <c r="H1588" s="6"/>
      <c r="I1588" s="6"/>
      <c r="J1588" s="6"/>
      <c r="K1588" s="6"/>
      <c r="L1588" s="6"/>
      <c r="M1588" s="6"/>
      <c r="N1588" s="6"/>
      <c r="O1588" s="6"/>
      <c r="P1588" s="6"/>
      <c r="Q1588" s="6"/>
      <c r="R1588" s="6"/>
      <c r="S1588" s="6"/>
      <c r="T1588" s="6"/>
      <c r="U1588" s="6"/>
      <c r="X1588" s="25"/>
      <c r="Y1588" s="25"/>
      <c r="Z1588" s="25"/>
      <c r="AA1588" s="25"/>
      <c r="AB1588" s="25"/>
      <c r="AC1588" s="25"/>
      <c r="AD1588" s="25"/>
      <c r="AE1588" s="25"/>
    </row>
    <row r="1589" spans="1:31">
      <c r="A1589" s="6"/>
      <c r="B1589" s="6"/>
      <c r="C1589" s="6"/>
      <c r="D1589" s="6"/>
      <c r="E1589" s="6"/>
      <c r="F1589" s="6"/>
      <c r="G1589" s="6"/>
      <c r="H1589" s="6"/>
      <c r="I1589" s="6"/>
      <c r="J1589" s="6"/>
      <c r="K1589" s="6"/>
      <c r="L1589" s="6"/>
      <c r="M1589" s="6"/>
      <c r="N1589" s="6"/>
      <c r="O1589" s="6"/>
      <c r="P1589" s="6"/>
      <c r="Q1589" s="6"/>
      <c r="R1589" s="6"/>
      <c r="S1589" s="6"/>
      <c r="T1589" s="6"/>
      <c r="U1589" s="6"/>
      <c r="X1589" s="25"/>
      <c r="Y1589" s="25"/>
      <c r="Z1589" s="25"/>
      <c r="AA1589" s="25"/>
      <c r="AB1589" s="25"/>
      <c r="AC1589" s="25"/>
      <c r="AD1589" s="25"/>
      <c r="AE1589" s="25"/>
    </row>
    <row r="1590" spans="1:31">
      <c r="A1590" s="6"/>
      <c r="B1590" s="6"/>
      <c r="C1590" s="6"/>
      <c r="D1590" s="6"/>
      <c r="E1590" s="6"/>
      <c r="F1590" s="6"/>
      <c r="G1590" s="6"/>
      <c r="H1590" s="6"/>
      <c r="I1590" s="6"/>
      <c r="J1590" s="6"/>
      <c r="K1590" s="6"/>
      <c r="L1590" s="6"/>
      <c r="M1590" s="6"/>
      <c r="N1590" s="6"/>
      <c r="O1590" s="6"/>
      <c r="P1590" s="6"/>
      <c r="Q1590" s="6"/>
      <c r="R1590" s="6"/>
      <c r="S1590" s="6"/>
      <c r="T1590" s="6"/>
      <c r="U1590" s="6"/>
      <c r="X1590" s="25"/>
      <c r="Y1590" s="25"/>
      <c r="Z1590" s="25"/>
      <c r="AA1590" s="25"/>
      <c r="AB1590" s="25"/>
      <c r="AC1590" s="25"/>
      <c r="AD1590" s="25"/>
      <c r="AE1590" s="25"/>
    </row>
    <row r="1591" spans="1:31">
      <c r="A1591" s="6"/>
      <c r="B1591" s="6"/>
      <c r="C1591" s="6"/>
      <c r="D1591" s="6"/>
      <c r="E1591" s="6"/>
      <c r="F1591" s="6"/>
      <c r="G1591" s="6"/>
      <c r="H1591" s="6"/>
      <c r="I1591" s="6"/>
      <c r="J1591" s="6"/>
      <c r="K1591" s="6"/>
      <c r="L1591" s="6"/>
      <c r="M1591" s="6"/>
      <c r="N1591" s="6"/>
      <c r="O1591" s="6"/>
      <c r="P1591" s="6"/>
      <c r="Q1591" s="6"/>
      <c r="R1591" s="6"/>
      <c r="S1591" s="6"/>
      <c r="T1591" s="6"/>
      <c r="U1591" s="6"/>
      <c r="X1591" s="25"/>
      <c r="Y1591" s="25"/>
      <c r="Z1591" s="25"/>
      <c r="AA1591" s="25"/>
      <c r="AB1591" s="25"/>
      <c r="AC1591" s="25"/>
      <c r="AD1591" s="25"/>
      <c r="AE1591" s="25"/>
    </row>
    <row r="1592" spans="1:31">
      <c r="A1592" s="6"/>
      <c r="B1592" s="6"/>
      <c r="C1592" s="6"/>
      <c r="D1592" s="6"/>
      <c r="E1592" s="6"/>
      <c r="F1592" s="6"/>
      <c r="G1592" s="6"/>
      <c r="H1592" s="6"/>
      <c r="I1592" s="6"/>
      <c r="J1592" s="6"/>
      <c r="K1592" s="6"/>
      <c r="L1592" s="6"/>
      <c r="M1592" s="6"/>
      <c r="N1592" s="6"/>
      <c r="O1592" s="6"/>
      <c r="P1592" s="6"/>
      <c r="Q1592" s="6"/>
      <c r="R1592" s="6"/>
      <c r="S1592" s="6"/>
      <c r="T1592" s="6"/>
      <c r="U1592" s="6"/>
      <c r="X1592" s="459" t="s">
        <v>270</v>
      </c>
      <c r="Y1592" s="25"/>
      <c r="Z1592" s="25"/>
      <c r="AA1592" s="25"/>
      <c r="AB1592" s="25"/>
      <c r="AC1592" s="25"/>
      <c r="AD1592" s="25"/>
      <c r="AE1592" s="25"/>
    </row>
    <row r="1593" spans="1:31">
      <c r="X1593" s="458" t="str">
        <f>IF(全体項目一覧_60!AN132="","",全体項目一覧_60!AN132)</f>
        <v/>
      </c>
      <c r="Y1593" s="25"/>
      <c r="Z1593" s="25"/>
      <c r="AA1593" s="25"/>
      <c r="AB1593" s="25"/>
      <c r="AC1593" s="25"/>
      <c r="AD1593" s="25"/>
      <c r="AE1593" s="25"/>
    </row>
    <row r="1594" spans="1:31">
      <c r="X1594" s="25"/>
      <c r="Y1594" s="25"/>
      <c r="Z1594" s="25"/>
      <c r="AA1594" s="25"/>
      <c r="AB1594" s="25"/>
      <c r="AC1594" s="25"/>
      <c r="AD1594" s="25"/>
      <c r="AE1594" s="25"/>
    </row>
    <row r="1595" spans="1:31">
      <c r="X1595" s="25"/>
      <c r="Y1595" s="25"/>
      <c r="Z1595" s="25"/>
      <c r="AA1595" s="25"/>
      <c r="AB1595" s="25"/>
      <c r="AC1595" s="25"/>
      <c r="AD1595" s="25"/>
      <c r="AE1595" s="25"/>
    </row>
    <row r="1596" spans="1:31">
      <c r="A1596" s="675"/>
      <c r="B1596" s="676"/>
      <c r="C1596" s="676"/>
      <c r="D1596" s="676"/>
      <c r="E1596" s="676"/>
      <c r="F1596" s="676"/>
      <c r="G1596" s="676"/>
      <c r="H1596" s="676"/>
      <c r="I1596" s="676"/>
      <c r="J1596" s="676"/>
      <c r="K1596" s="677"/>
      <c r="L1596" s="12" t="s">
        <v>18</v>
      </c>
      <c r="M1596" s="669" t="s">
        <v>29</v>
      </c>
      <c r="N1596" s="669"/>
      <c r="O1596" s="669"/>
      <c r="P1596" s="669"/>
      <c r="Q1596" s="669"/>
      <c r="R1596" s="669"/>
      <c r="S1596" s="669"/>
      <c r="T1596" s="670" t="s">
        <v>269</v>
      </c>
      <c r="U1596" s="670"/>
      <c r="X1596" s="12"/>
      <c r="Y1596" s="150"/>
      <c r="Z1596" s="150"/>
      <c r="AA1596" s="150"/>
      <c r="AB1596" s="150"/>
      <c r="AC1596" s="150"/>
      <c r="AD1596" s="150"/>
      <c r="AE1596" s="150"/>
    </row>
    <row r="1597" spans="1:31">
      <c r="A1597" s="678"/>
      <c r="B1597" s="679"/>
      <c r="C1597" s="679"/>
      <c r="D1597" s="679"/>
      <c r="E1597" s="679"/>
      <c r="F1597" s="679"/>
      <c r="G1597" s="679"/>
      <c r="H1597" s="679"/>
      <c r="I1597" s="679"/>
      <c r="J1597" s="679"/>
      <c r="K1597" s="680"/>
      <c r="L1597" s="12" t="s">
        <v>18</v>
      </c>
      <c r="M1597" s="665" t="s">
        <v>30</v>
      </c>
      <c r="N1597" s="665"/>
      <c r="O1597" s="665"/>
      <c r="P1597" s="665"/>
      <c r="Q1597" s="665"/>
      <c r="R1597" s="665"/>
      <c r="S1597" s="665"/>
      <c r="T1597" s="666" t="str">
        <f>X1593</f>
        <v/>
      </c>
      <c r="U1597" s="667"/>
      <c r="X1597" s="12"/>
      <c r="Y1597" s="151"/>
      <c r="Z1597" s="151"/>
      <c r="AA1597" s="151"/>
      <c r="AB1597" s="151"/>
      <c r="AC1597" s="151"/>
      <c r="AD1597" s="151"/>
      <c r="AE1597" s="151"/>
    </row>
    <row r="1598" spans="1:31" ht="14.25">
      <c r="A1598" s="691" t="str">
        <f>$A$40</f>
        <v>フォーマット作成者　：　Komuro Consulting Group　小室匡史</v>
      </c>
      <c r="B1598" s="691"/>
      <c r="C1598" s="691"/>
      <c r="D1598" s="691"/>
      <c r="E1598" s="691"/>
      <c r="F1598" s="691"/>
      <c r="G1598" s="691"/>
      <c r="H1598" s="691"/>
      <c r="I1598" s="691"/>
      <c r="J1598" s="691"/>
      <c r="K1598" s="691"/>
      <c r="L1598" s="414" t="s">
        <v>18</v>
      </c>
      <c r="M1598" s="668" t="s">
        <v>90</v>
      </c>
      <c r="N1598" s="668"/>
      <c r="O1598" s="668"/>
      <c r="P1598" s="668"/>
      <c r="Q1598" s="668"/>
      <c r="R1598" s="668"/>
      <c r="S1598" s="668"/>
      <c r="T1598" s="667"/>
      <c r="U1598" s="667"/>
      <c r="X1598" s="12"/>
      <c r="Y1598" s="152"/>
      <c r="Z1598" s="152"/>
      <c r="AA1598" s="152"/>
      <c r="AB1598" s="152"/>
      <c r="AC1598" s="152"/>
      <c r="AD1598" s="152"/>
      <c r="AE1598" s="152"/>
    </row>
    <row r="1600" spans="1:31" ht="30" customHeight="1">
      <c r="A1600" s="671" t="str">
        <f>$A$1</f>
        <v>●●チームバレーボール体力指数　レーダーチャート</v>
      </c>
      <c r="B1600" s="671"/>
      <c r="C1600" s="671"/>
      <c r="D1600" s="671"/>
      <c r="E1600" s="671"/>
      <c r="F1600" s="671"/>
      <c r="G1600" s="671"/>
      <c r="H1600" s="671"/>
      <c r="I1600" s="671"/>
      <c r="J1600" s="671"/>
      <c r="K1600" s="671"/>
      <c r="L1600" s="671"/>
      <c r="M1600" s="671"/>
      <c r="N1600" s="671"/>
      <c r="O1600" s="671"/>
      <c r="P1600" s="671"/>
      <c r="Q1600" s="671"/>
      <c r="R1600" s="671"/>
      <c r="S1600" s="671"/>
      <c r="T1600" s="671"/>
      <c r="U1600" s="671"/>
      <c r="X1600" s="25"/>
      <c r="Y1600" s="25"/>
      <c r="Z1600" s="25"/>
      <c r="AA1600" s="25"/>
      <c r="AB1600" s="25"/>
      <c r="AC1600" s="25"/>
      <c r="AD1600" s="25"/>
      <c r="AE1600" s="25"/>
    </row>
    <row r="1601" spans="1:31" ht="22.5" customHeight="1">
      <c r="A1601" s="385" t="s">
        <v>10</v>
      </c>
      <c r="B1601" s="672" t="str">
        <f>IF(表示変換!B45="","",表示変換!B45)</f>
        <v/>
      </c>
      <c r="C1601" s="672"/>
      <c r="D1601" s="9"/>
      <c r="E1601" s="385" t="s">
        <v>11</v>
      </c>
      <c r="F1601" s="673" t="str">
        <f>IF(表示変換!I45="","",表示変換!I45)</f>
        <v/>
      </c>
      <c r="G1601" s="673"/>
      <c r="H1601" s="386" t="s">
        <v>12</v>
      </c>
      <c r="I1601" s="14"/>
      <c r="J1601" s="386" t="s">
        <v>13</v>
      </c>
      <c r="K1601" s="673" t="str">
        <f>IF(表示変換!J45="","",表示変換!J45)</f>
        <v/>
      </c>
      <c r="L1601" s="673"/>
      <c r="M1601" s="385" t="s">
        <v>14</v>
      </c>
      <c r="N1601" s="6"/>
      <c r="O1601" s="672" t="s">
        <v>15</v>
      </c>
      <c r="P1601" s="672"/>
      <c r="Q1601" s="672" t="str">
        <f>IF(表示変換!H45="","",表示変換!H45)</f>
        <v/>
      </c>
      <c r="R1601" s="672"/>
      <c r="S1601" s="674" t="str">
        <f>IF(入力!$C$4="","",入力!$C$4)</f>
        <v>2016.01.01</v>
      </c>
      <c r="T1601" s="674"/>
      <c r="U1601" s="9" t="s">
        <v>84</v>
      </c>
      <c r="X1601" s="25"/>
      <c r="Y1601" s="25"/>
      <c r="Z1601" s="25"/>
      <c r="AA1601" s="25"/>
      <c r="AB1601" s="25"/>
      <c r="AC1601" s="25"/>
      <c r="AD1601" s="25"/>
      <c r="AE1601" s="25"/>
    </row>
    <row r="1602" spans="1:31" ht="12" customHeight="1">
      <c r="A1602" s="6"/>
      <c r="B1602" s="6"/>
      <c r="C1602" s="6"/>
      <c r="D1602" s="6"/>
      <c r="E1602" s="6"/>
      <c r="F1602" s="6"/>
      <c r="G1602" s="6"/>
      <c r="H1602" s="6"/>
      <c r="I1602" s="6"/>
      <c r="J1602" s="6"/>
      <c r="K1602" s="6"/>
      <c r="L1602" s="6"/>
      <c r="M1602" s="6"/>
      <c r="N1602" s="6"/>
      <c r="O1602" s="6"/>
      <c r="P1602" s="6"/>
      <c r="Q1602" s="6"/>
      <c r="R1602" s="6"/>
      <c r="S1602" s="6"/>
      <c r="T1602" s="6"/>
      <c r="U1602" s="6"/>
      <c r="X1602" s="25"/>
      <c r="Y1602" s="25"/>
      <c r="Z1602" s="25"/>
      <c r="AA1602" s="25"/>
      <c r="AB1602" s="25"/>
      <c r="AC1602" s="25"/>
      <c r="AD1602" s="25"/>
      <c r="AE1602" s="25"/>
    </row>
    <row r="1603" spans="1:31" ht="22.5" customHeight="1">
      <c r="A1603" s="685" t="s">
        <v>5</v>
      </c>
      <c r="B1603" s="688" t="s">
        <v>6</v>
      </c>
      <c r="C1603" s="692" t="s">
        <v>0</v>
      </c>
      <c r="D1603" s="683" t="s">
        <v>31</v>
      </c>
      <c r="E1603" s="684"/>
      <c r="F1603" s="683" t="s">
        <v>231</v>
      </c>
      <c r="G1603" s="684"/>
      <c r="H1603" s="683" t="s">
        <v>297</v>
      </c>
      <c r="I1603" s="684"/>
      <c r="J1603" s="683" t="s">
        <v>27</v>
      </c>
      <c r="K1603" s="684"/>
      <c r="L1603" s="681" t="s">
        <v>232</v>
      </c>
      <c r="M1603" s="682"/>
      <c r="N1603" s="681" t="s">
        <v>45</v>
      </c>
      <c r="O1603" s="682"/>
      <c r="P1603" s="681" t="s">
        <v>28</v>
      </c>
      <c r="Q1603" s="682"/>
      <c r="R1603" s="683" t="s">
        <v>218</v>
      </c>
      <c r="S1603" s="684"/>
      <c r="T1603" s="156" t="s">
        <v>1</v>
      </c>
      <c r="U1603" s="157" t="s">
        <v>2</v>
      </c>
      <c r="X1603" s="25"/>
      <c r="Y1603" s="25"/>
      <c r="Z1603" s="25"/>
      <c r="AA1603" s="25"/>
      <c r="AB1603" s="25"/>
      <c r="AC1603" s="25"/>
      <c r="AD1603" s="25"/>
      <c r="AE1603" s="25"/>
    </row>
    <row r="1604" spans="1:31">
      <c r="A1604" s="686"/>
      <c r="B1604" s="689"/>
      <c r="C1604" s="693"/>
      <c r="D1604" s="1" t="s">
        <v>3</v>
      </c>
      <c r="E1604" s="3" t="s">
        <v>4</v>
      </c>
      <c r="F1604" s="1" t="s">
        <v>3</v>
      </c>
      <c r="G1604" s="3" t="s">
        <v>4</v>
      </c>
      <c r="H1604" s="1" t="s">
        <v>3</v>
      </c>
      <c r="I1604" s="3" t="s">
        <v>4</v>
      </c>
      <c r="J1604" s="1" t="s">
        <v>3</v>
      </c>
      <c r="K1604" s="3" t="s">
        <v>4</v>
      </c>
      <c r="L1604" s="1" t="s">
        <v>3</v>
      </c>
      <c r="M1604" s="3" t="s">
        <v>4</v>
      </c>
      <c r="N1604" s="1" t="s">
        <v>3</v>
      </c>
      <c r="O1604" s="3" t="s">
        <v>4</v>
      </c>
      <c r="P1604" s="1" t="s">
        <v>3</v>
      </c>
      <c r="Q1604" s="3" t="s">
        <v>4</v>
      </c>
      <c r="R1604" s="1" t="s">
        <v>3</v>
      </c>
      <c r="S1604" s="3" t="s">
        <v>4</v>
      </c>
      <c r="T1604" s="7"/>
      <c r="U1604" s="8"/>
      <c r="X1604" s="25"/>
      <c r="Y1604" s="25"/>
      <c r="Z1604" s="25"/>
      <c r="AA1604" s="25"/>
      <c r="AB1604" s="25"/>
      <c r="AC1604" s="25"/>
      <c r="AD1604" s="25"/>
      <c r="AE1604" s="25"/>
    </row>
    <row r="1605" spans="1:31">
      <c r="A1605" s="687"/>
      <c r="B1605" s="690"/>
      <c r="C1605" s="694"/>
      <c r="D1605" s="2" t="str">
        <f>IF(表示変換!$N$5="","",表示変換!$N$5)</f>
        <v>sec</v>
      </c>
      <c r="E1605" s="4" t="s">
        <v>233</v>
      </c>
      <c r="F1605" s="2" t="str">
        <f>IF(表示変換!$O$5="","",表示変換!$O$5)</f>
        <v>sec</v>
      </c>
      <c r="G1605" s="4" t="s">
        <v>212</v>
      </c>
      <c r="H1605" s="2" t="str">
        <f>IF(表示変換!$P$5="","",表示変換!$P$5)</f>
        <v>m</v>
      </c>
      <c r="I1605" s="4" t="s">
        <v>234</v>
      </c>
      <c r="J1605" s="2" t="str">
        <f>IF(表示変換!$Q$5="","",表示変換!$Q$5)</f>
        <v>cm</v>
      </c>
      <c r="K1605" s="4" t="s">
        <v>7</v>
      </c>
      <c r="L1605" s="2" t="str">
        <f>IF(表示変換!$R$5="","",表示変換!$R$5)</f>
        <v>cm</v>
      </c>
      <c r="M1605" s="4" t="s">
        <v>7</v>
      </c>
      <c r="N1605" s="2" t="str">
        <f>IF(表示変換!$S$5="","",表示変換!$S$5)</f>
        <v>m</v>
      </c>
      <c r="O1605" s="4" t="s">
        <v>7</v>
      </c>
      <c r="P1605" s="2" t="str">
        <f>IF(表示変換!$T$5="","",表示変換!$T$5)</f>
        <v>回</v>
      </c>
      <c r="Q1605" s="4" t="s">
        <v>7</v>
      </c>
      <c r="R1605" s="2" t="str">
        <f>IF(表示変換!$U$5="","",表示変換!$U$5)</f>
        <v>m</v>
      </c>
      <c r="S1605" s="4" t="s">
        <v>7</v>
      </c>
      <c r="T1605" s="2" t="s">
        <v>8</v>
      </c>
      <c r="U1605" s="5" t="s">
        <v>204</v>
      </c>
      <c r="X1605" s="26" t="s">
        <v>235</v>
      </c>
      <c r="Y1605" s="26" t="s">
        <v>206</v>
      </c>
      <c r="Z1605" s="26" t="s">
        <v>276</v>
      </c>
      <c r="AA1605" s="26" t="s">
        <v>24</v>
      </c>
      <c r="AB1605" s="26" t="s">
        <v>207</v>
      </c>
      <c r="AC1605" s="26" t="s">
        <v>236</v>
      </c>
      <c r="AD1605" s="26" t="s">
        <v>237</v>
      </c>
      <c r="AE1605" s="11" t="s">
        <v>61</v>
      </c>
    </row>
    <row r="1606" spans="1:31">
      <c r="A1606" s="17" t="str">
        <f>IF(入力!$C$4="","",入力!$C$4)</f>
        <v>2016.01.01</v>
      </c>
      <c r="B1606" s="20">
        <f>IF(表示変換!A45="","",表示変換!A45)</f>
        <v>40</v>
      </c>
      <c r="C1606" s="18" t="str">
        <f>IF(表示変換!B45="","",表示変換!B45)</f>
        <v/>
      </c>
      <c r="D1606" s="21" t="str">
        <f>IF(特定項目一覧_60!G45="","",特定項目一覧_60!G45)</f>
        <v/>
      </c>
      <c r="E1606" s="27" t="str">
        <f>IF(特定項目一覧_60!H45="","",特定項目一覧_60!H45)</f>
        <v/>
      </c>
      <c r="F1606" s="21" t="str">
        <f>IF(特定項目一覧_60!I45="","",特定項目一覧_60!I45)</f>
        <v/>
      </c>
      <c r="G1606" s="22" t="str">
        <f>IF(特定項目一覧_60!J45="","",特定項目一覧_60!J45)</f>
        <v/>
      </c>
      <c r="H1606" s="29" t="str">
        <f>IF(特定項目一覧_60!K45="","",特定項目一覧_60!K45)</f>
        <v/>
      </c>
      <c r="I1606" s="27" t="str">
        <f>IF(特定項目一覧_60!L45="","",特定項目一覧_60!L45)</f>
        <v/>
      </c>
      <c r="J1606" s="20" t="str">
        <f>IF(特定項目一覧_60!M45="","",特定項目一覧_60!M45)</f>
        <v/>
      </c>
      <c r="K1606" s="22" t="str">
        <f>IF(特定項目一覧_60!N45="","",特定項目一覧_60!N45)</f>
        <v/>
      </c>
      <c r="L1606" s="28" t="str">
        <f>IF(特定項目一覧_60!O45="","",特定項目一覧_60!O45)</f>
        <v/>
      </c>
      <c r="M1606" s="27" t="str">
        <f>IF(特定項目一覧_60!P45="","",特定項目一覧_60!P45)</f>
        <v/>
      </c>
      <c r="N1606" s="21" t="str">
        <f>IF(特定項目一覧_60!Q45="","",特定項目一覧_60!Q45)</f>
        <v/>
      </c>
      <c r="O1606" s="22" t="str">
        <f>IF(特定項目一覧_60!R45="","",特定項目一覧_60!R45)</f>
        <v/>
      </c>
      <c r="P1606" s="28" t="str">
        <f>IF(特定項目一覧_60!S45="","",特定項目一覧_60!S45)</f>
        <v/>
      </c>
      <c r="Q1606" s="27" t="str">
        <f>IF(特定項目一覧_60!T45="","",特定項目一覧_60!T45)</f>
        <v/>
      </c>
      <c r="R1606" s="20" t="str">
        <f>IF(特定項目一覧_60!U45="","",特定項目一覧_60!U45)</f>
        <v/>
      </c>
      <c r="S1606" s="22" t="str">
        <f>IF(特定項目一覧_60!V45="","",特定項目一覧_60!V45)</f>
        <v/>
      </c>
      <c r="T1606" s="28" t="str">
        <f>IF(特定項目一覧_60!W45="","",特定項目一覧_60!W45)</f>
        <v/>
      </c>
      <c r="U1606" s="22" t="str">
        <f>IF(特定項目一覧_60!X45="","",特定項目一覧_60!X45)</f>
        <v/>
      </c>
      <c r="W1606" s="19" t="str">
        <f>IF(入力!$C$4="","",入力!$C$4)</f>
        <v>2016.01.01</v>
      </c>
      <c r="X1606" s="30" t="str">
        <f>E1606</f>
        <v/>
      </c>
      <c r="Y1606" s="30" t="str">
        <f>G1606</f>
        <v/>
      </c>
      <c r="Z1606" s="30" t="str">
        <f>I1606</f>
        <v/>
      </c>
      <c r="AA1606" s="30" t="str">
        <f>K1606</f>
        <v/>
      </c>
      <c r="AB1606" s="30" t="str">
        <f>M1606</f>
        <v/>
      </c>
      <c r="AC1606" s="30" t="str">
        <f>O1606</f>
        <v/>
      </c>
      <c r="AD1606" s="30" t="str">
        <f>Q1606</f>
        <v/>
      </c>
      <c r="AE1606" s="30" t="str">
        <f>S1606</f>
        <v/>
      </c>
    </row>
    <row r="1607" spans="1:31">
      <c r="A1607" s="66"/>
      <c r="B1607" s="67"/>
      <c r="C1607" s="68"/>
      <c r="D1607" s="69"/>
      <c r="E1607" s="70"/>
      <c r="F1607" s="71"/>
      <c r="G1607" s="72"/>
      <c r="H1607" s="73"/>
      <c r="I1607" s="70"/>
      <c r="J1607" s="71"/>
      <c r="K1607" s="72"/>
      <c r="L1607" s="69"/>
      <c r="M1607" s="70"/>
      <c r="N1607" s="71"/>
      <c r="O1607" s="72"/>
      <c r="P1607" s="69"/>
      <c r="Q1607" s="70"/>
      <c r="R1607" s="67"/>
      <c r="S1607" s="72"/>
      <c r="T1607" s="73"/>
      <c r="U1607" s="72"/>
      <c r="W1607" s="19"/>
      <c r="X1607" s="23"/>
      <c r="Y1607" s="23"/>
      <c r="Z1607" s="23"/>
      <c r="AA1607" s="23"/>
      <c r="AB1607" s="23"/>
      <c r="AC1607" s="23"/>
      <c r="AD1607" s="23"/>
      <c r="AE1607" s="23"/>
    </row>
    <row r="1608" spans="1:31">
      <c r="A1608" s="74"/>
      <c r="B1608" s="67"/>
      <c r="C1608" s="72"/>
      <c r="D1608" s="71"/>
      <c r="E1608" s="72"/>
      <c r="F1608" s="71"/>
      <c r="G1608" s="72"/>
      <c r="H1608" s="67"/>
      <c r="I1608" s="72"/>
      <c r="J1608" s="71"/>
      <c r="K1608" s="72"/>
      <c r="L1608" s="71"/>
      <c r="M1608" s="72"/>
      <c r="N1608" s="71"/>
      <c r="O1608" s="72"/>
      <c r="P1608" s="71"/>
      <c r="Q1608" s="72"/>
      <c r="R1608" s="67"/>
      <c r="S1608" s="72"/>
      <c r="T1608" s="67"/>
      <c r="U1608" s="72"/>
      <c r="W1608" s="19"/>
      <c r="X1608" s="23"/>
      <c r="Y1608" s="23"/>
      <c r="Z1608" s="23"/>
      <c r="AA1608" s="23"/>
      <c r="AB1608" s="23"/>
      <c r="AC1608" s="23"/>
      <c r="AD1608" s="23"/>
      <c r="AE1608" s="23"/>
    </row>
    <row r="1609" spans="1:31">
      <c r="A1609" s="74"/>
      <c r="B1609" s="75"/>
      <c r="C1609" s="76"/>
      <c r="D1609" s="71"/>
      <c r="E1609" s="70"/>
      <c r="F1609" s="71"/>
      <c r="G1609" s="72"/>
      <c r="H1609" s="73"/>
      <c r="I1609" s="70"/>
      <c r="J1609" s="71"/>
      <c r="K1609" s="72"/>
      <c r="L1609" s="69"/>
      <c r="M1609" s="70"/>
      <c r="N1609" s="71"/>
      <c r="O1609" s="72"/>
      <c r="P1609" s="69"/>
      <c r="Q1609" s="70"/>
      <c r="R1609" s="67"/>
      <c r="S1609" s="72"/>
      <c r="T1609" s="73"/>
      <c r="U1609" s="72"/>
      <c r="X1609" s="25"/>
      <c r="Y1609" s="25"/>
      <c r="Z1609" s="25"/>
      <c r="AA1609" s="25"/>
      <c r="AB1609" s="25"/>
      <c r="AC1609" s="25"/>
      <c r="AD1609" s="25"/>
      <c r="AE1609" s="25"/>
    </row>
    <row r="1610" spans="1:31">
      <c r="A1610" s="66"/>
      <c r="B1610" s="67"/>
      <c r="C1610" s="68"/>
      <c r="D1610" s="69"/>
      <c r="E1610" s="70"/>
      <c r="F1610" s="71"/>
      <c r="G1610" s="72"/>
      <c r="H1610" s="73"/>
      <c r="I1610" s="70"/>
      <c r="J1610" s="71"/>
      <c r="K1610" s="72"/>
      <c r="L1610" s="69"/>
      <c r="M1610" s="70"/>
      <c r="N1610" s="71"/>
      <c r="O1610" s="72"/>
      <c r="P1610" s="69"/>
      <c r="Q1610" s="70"/>
      <c r="R1610" s="67"/>
      <c r="S1610" s="72"/>
      <c r="T1610" s="73"/>
      <c r="U1610" s="72"/>
      <c r="X1610" s="25"/>
      <c r="Y1610" s="25"/>
      <c r="Z1610" s="25"/>
      <c r="AA1610" s="25"/>
      <c r="AB1610" s="25"/>
      <c r="AC1610" s="25"/>
      <c r="AD1610" s="25"/>
      <c r="AE1610" s="25"/>
    </row>
    <row r="1611" spans="1:31">
      <c r="A1611" s="74"/>
      <c r="B1611" s="67"/>
      <c r="C1611" s="72"/>
      <c r="D1611" s="71"/>
      <c r="E1611" s="72"/>
      <c r="F1611" s="71"/>
      <c r="G1611" s="72"/>
      <c r="H1611" s="67"/>
      <c r="I1611" s="72"/>
      <c r="J1611" s="71"/>
      <c r="K1611" s="72"/>
      <c r="L1611" s="71"/>
      <c r="M1611" s="72"/>
      <c r="N1611" s="71"/>
      <c r="O1611" s="72"/>
      <c r="P1611" s="71"/>
      <c r="Q1611" s="72"/>
      <c r="R1611" s="67"/>
      <c r="S1611" s="72"/>
      <c r="T1611" s="67"/>
      <c r="U1611" s="72"/>
      <c r="X1611" s="25"/>
      <c r="Y1611" s="25"/>
      <c r="Z1611" s="25"/>
      <c r="AA1611" s="25"/>
      <c r="AB1611" s="25"/>
      <c r="AC1611" s="25"/>
      <c r="AD1611" s="25"/>
      <c r="AE1611" s="25"/>
    </row>
    <row r="1612" spans="1:31">
      <c r="A1612" s="66"/>
      <c r="B1612" s="67"/>
      <c r="C1612" s="68"/>
      <c r="D1612" s="69"/>
      <c r="E1612" s="70"/>
      <c r="F1612" s="71"/>
      <c r="G1612" s="72"/>
      <c r="H1612" s="73"/>
      <c r="I1612" s="70"/>
      <c r="J1612" s="71"/>
      <c r="K1612" s="72"/>
      <c r="L1612" s="69"/>
      <c r="M1612" s="70"/>
      <c r="N1612" s="71"/>
      <c r="O1612" s="72"/>
      <c r="P1612" s="69"/>
      <c r="Q1612" s="70"/>
      <c r="R1612" s="67"/>
      <c r="S1612" s="72"/>
      <c r="T1612" s="73"/>
      <c r="U1612" s="72"/>
      <c r="X1612" s="25"/>
      <c r="Y1612" s="25"/>
      <c r="Z1612" s="25"/>
      <c r="AA1612" s="25"/>
      <c r="AB1612" s="25"/>
      <c r="AC1612" s="25"/>
      <c r="AD1612" s="25"/>
      <c r="AE1612" s="25"/>
    </row>
    <row r="1613" spans="1:31">
      <c r="A1613" s="66"/>
      <c r="B1613" s="67"/>
      <c r="C1613" s="68"/>
      <c r="D1613" s="69"/>
      <c r="E1613" s="70"/>
      <c r="F1613" s="71"/>
      <c r="G1613" s="72"/>
      <c r="H1613" s="73"/>
      <c r="I1613" s="70"/>
      <c r="J1613" s="71"/>
      <c r="K1613" s="72"/>
      <c r="L1613" s="69"/>
      <c r="M1613" s="70"/>
      <c r="N1613" s="71"/>
      <c r="O1613" s="72"/>
      <c r="P1613" s="69"/>
      <c r="Q1613" s="70"/>
      <c r="R1613" s="67"/>
      <c r="S1613" s="72"/>
      <c r="T1613" s="73"/>
      <c r="U1613" s="72"/>
      <c r="X1613" s="25"/>
      <c r="Y1613" s="25"/>
      <c r="Z1613" s="25"/>
      <c r="AA1613" s="25"/>
      <c r="AB1613" s="25"/>
      <c r="AC1613" s="25"/>
      <c r="AD1613" s="25"/>
      <c r="AE1613" s="25"/>
    </row>
    <row r="1614" spans="1:31">
      <c r="A1614" s="66"/>
      <c r="B1614" s="67"/>
      <c r="C1614" s="68"/>
      <c r="D1614" s="69"/>
      <c r="E1614" s="70"/>
      <c r="F1614" s="71"/>
      <c r="G1614" s="72"/>
      <c r="H1614" s="73"/>
      <c r="I1614" s="70"/>
      <c r="J1614" s="71"/>
      <c r="K1614" s="72"/>
      <c r="L1614" s="69"/>
      <c r="M1614" s="70"/>
      <c r="N1614" s="71"/>
      <c r="O1614" s="72"/>
      <c r="P1614" s="69"/>
      <c r="Q1614" s="70"/>
      <c r="R1614" s="67"/>
      <c r="S1614" s="72"/>
      <c r="T1614" s="73"/>
      <c r="U1614" s="72"/>
      <c r="X1614" s="25"/>
      <c r="Y1614" s="25"/>
      <c r="Z1614" s="25"/>
      <c r="AA1614" s="25"/>
      <c r="AB1614" s="25"/>
      <c r="AC1614" s="25"/>
      <c r="AD1614" s="25"/>
      <c r="AE1614" s="25"/>
    </row>
    <row r="1615" spans="1:31">
      <c r="A1615" s="66"/>
      <c r="B1615" s="67"/>
      <c r="C1615" s="68"/>
      <c r="D1615" s="69"/>
      <c r="E1615" s="70"/>
      <c r="F1615" s="71"/>
      <c r="G1615" s="72"/>
      <c r="H1615" s="73"/>
      <c r="I1615" s="70"/>
      <c r="J1615" s="71"/>
      <c r="K1615" s="72"/>
      <c r="L1615" s="69"/>
      <c r="M1615" s="70"/>
      <c r="N1615" s="71"/>
      <c r="O1615" s="72"/>
      <c r="P1615" s="69"/>
      <c r="Q1615" s="70"/>
      <c r="R1615" s="67"/>
      <c r="S1615" s="72"/>
      <c r="T1615" s="73"/>
      <c r="U1615" s="72"/>
      <c r="X1615" s="25"/>
      <c r="Y1615" s="25"/>
      <c r="Z1615" s="25"/>
      <c r="AA1615" s="25"/>
      <c r="AB1615" s="25"/>
      <c r="AC1615" s="25"/>
      <c r="AD1615" s="25"/>
      <c r="AE1615" s="25"/>
    </row>
    <row r="1616" spans="1:31">
      <c r="A1616" s="6"/>
      <c r="B1616" s="6"/>
      <c r="C1616" s="6"/>
      <c r="D1616" s="6"/>
      <c r="E1616" s="6"/>
      <c r="F1616" s="6"/>
      <c r="G1616" s="6"/>
      <c r="H1616" s="6"/>
      <c r="I1616" s="6"/>
      <c r="J1616" s="6"/>
      <c r="K1616" s="6"/>
      <c r="L1616" s="6"/>
      <c r="M1616" s="6"/>
      <c r="N1616" s="6"/>
      <c r="O1616" s="6"/>
      <c r="P1616" s="6"/>
      <c r="Q1616" s="6"/>
      <c r="R1616" s="6"/>
      <c r="S1616" s="6"/>
      <c r="T1616" s="6"/>
      <c r="U1616" s="6"/>
      <c r="X1616" s="25"/>
      <c r="Y1616" s="25"/>
      <c r="Z1616" s="25"/>
      <c r="AA1616" s="25"/>
      <c r="AB1616" s="25"/>
      <c r="AC1616" s="25"/>
      <c r="AD1616" s="25"/>
      <c r="AE1616" s="25"/>
    </row>
    <row r="1617" spans="1:31">
      <c r="A1617" s="6"/>
      <c r="B1617" s="6"/>
      <c r="C1617" s="6"/>
      <c r="D1617" s="6"/>
      <c r="E1617" s="6"/>
      <c r="F1617" s="6"/>
      <c r="G1617" s="6"/>
      <c r="H1617" s="6"/>
      <c r="I1617" s="6"/>
      <c r="J1617" s="6"/>
      <c r="K1617" s="6"/>
      <c r="L1617" s="6"/>
      <c r="M1617" s="6"/>
      <c r="N1617" s="6"/>
      <c r="O1617" s="6"/>
      <c r="P1617" s="6"/>
      <c r="Q1617" s="6"/>
      <c r="R1617" s="6"/>
      <c r="S1617" s="6"/>
      <c r="T1617" s="6"/>
      <c r="U1617" s="6"/>
      <c r="X1617" s="25"/>
      <c r="Y1617" s="25"/>
      <c r="Z1617" s="25"/>
      <c r="AA1617" s="25"/>
      <c r="AB1617" s="25"/>
      <c r="AC1617" s="25"/>
      <c r="AD1617" s="25"/>
      <c r="AE1617" s="25"/>
    </row>
    <row r="1618" spans="1:31">
      <c r="A1618" s="6"/>
      <c r="B1618" s="6"/>
      <c r="C1618" s="6"/>
      <c r="D1618" s="6"/>
      <c r="E1618" s="6"/>
      <c r="F1618" s="6"/>
      <c r="G1618" s="6"/>
      <c r="H1618" s="6"/>
      <c r="I1618" s="6"/>
      <c r="J1618" s="6"/>
      <c r="K1618" s="6"/>
      <c r="L1618" s="6"/>
      <c r="M1618" s="6"/>
      <c r="N1618" s="6"/>
      <c r="O1618" s="6"/>
      <c r="P1618" s="6"/>
      <c r="Q1618" s="6"/>
      <c r="R1618" s="6"/>
      <c r="S1618" s="6"/>
      <c r="T1618" s="6"/>
      <c r="U1618" s="6"/>
      <c r="X1618" s="25"/>
      <c r="Y1618" s="25"/>
      <c r="Z1618" s="25"/>
      <c r="AA1618" s="25"/>
      <c r="AB1618" s="25"/>
      <c r="AC1618" s="25"/>
      <c r="AD1618" s="25"/>
      <c r="AE1618" s="25"/>
    </row>
    <row r="1619" spans="1:31">
      <c r="A1619" s="6"/>
      <c r="B1619" s="6"/>
      <c r="C1619" s="6"/>
      <c r="D1619" s="6"/>
      <c r="E1619" s="6"/>
      <c r="F1619" s="6"/>
      <c r="G1619" s="6"/>
      <c r="H1619" s="6"/>
      <c r="I1619" s="6"/>
      <c r="J1619" s="6"/>
      <c r="K1619" s="6"/>
      <c r="L1619" s="6"/>
      <c r="M1619" s="6"/>
      <c r="N1619" s="6"/>
      <c r="O1619" s="6"/>
      <c r="P1619" s="6"/>
      <c r="Q1619" s="6"/>
      <c r="R1619" s="6"/>
      <c r="S1619" s="6"/>
      <c r="T1619" s="6"/>
      <c r="U1619" s="6"/>
      <c r="X1619" s="12" t="s">
        <v>21</v>
      </c>
      <c r="Y1619" s="12" t="s">
        <v>78</v>
      </c>
      <c r="Z1619" s="12" t="s">
        <v>22</v>
      </c>
      <c r="AA1619" s="25"/>
      <c r="AB1619" s="25"/>
      <c r="AC1619" s="25"/>
      <c r="AD1619" s="25"/>
      <c r="AE1619" s="25"/>
    </row>
    <row r="1620" spans="1:31">
      <c r="A1620" s="6"/>
      <c r="B1620" s="6"/>
      <c r="C1620" s="6"/>
      <c r="D1620" s="6"/>
      <c r="E1620" s="6"/>
      <c r="F1620" s="6"/>
      <c r="G1620" s="6"/>
      <c r="H1620" s="6"/>
      <c r="I1620" s="6"/>
      <c r="J1620" s="6"/>
      <c r="K1620" s="6"/>
      <c r="L1620" s="6"/>
      <c r="M1620" s="6"/>
      <c r="N1620" s="6"/>
      <c r="O1620" s="6"/>
      <c r="P1620" s="6"/>
      <c r="Q1620" s="6"/>
      <c r="R1620" s="6"/>
      <c r="S1620" s="6"/>
      <c r="T1620" s="6"/>
      <c r="U1620" s="6"/>
      <c r="W1620" s="19" t="str">
        <f>IF(入力!$C$4="","",入力!$C$4)</f>
        <v>2016.01.01</v>
      </c>
      <c r="X1620" s="24" t="str">
        <f>IF(特定項目一覧_60!AL45="","",特定項目一覧_60!AL45)</f>
        <v/>
      </c>
      <c r="Y1620" s="31" t="str">
        <f>IF(特定項目一覧_60!AK45="","",特定項目一覧_60!AK45)</f>
        <v/>
      </c>
      <c r="Z1620" s="32" t="str">
        <f>IF(特定項目一覧_60!AM45="","",特定項目一覧_60!AM45)</f>
        <v/>
      </c>
      <c r="AA1620" s="25"/>
      <c r="AB1620" s="25"/>
      <c r="AC1620" s="25"/>
      <c r="AD1620" s="25"/>
      <c r="AE1620" s="25"/>
    </row>
    <row r="1621" spans="1:31">
      <c r="A1621" s="6"/>
      <c r="B1621" s="6"/>
      <c r="C1621" s="6"/>
      <c r="D1621" s="6"/>
      <c r="E1621" s="6"/>
      <c r="F1621" s="6"/>
      <c r="G1621" s="6"/>
      <c r="H1621" s="6"/>
      <c r="I1621" s="6"/>
      <c r="J1621" s="6"/>
      <c r="K1621" s="6"/>
      <c r="L1621" s="6"/>
      <c r="M1621" s="6"/>
      <c r="N1621" s="6"/>
      <c r="O1621" s="6"/>
      <c r="P1621" s="6"/>
      <c r="Q1621" s="6"/>
      <c r="R1621" s="6"/>
      <c r="S1621" s="6"/>
      <c r="T1621" s="6"/>
      <c r="U1621" s="6"/>
      <c r="W1621" s="19"/>
      <c r="X1621" s="24"/>
      <c r="Y1621" s="24"/>
      <c r="Z1621" s="24"/>
      <c r="AA1621" s="25"/>
      <c r="AB1621" s="25"/>
      <c r="AC1621" s="25"/>
      <c r="AD1621" s="25"/>
      <c r="AE1621" s="25"/>
    </row>
    <row r="1622" spans="1:31">
      <c r="A1622" s="6"/>
      <c r="B1622" s="6"/>
      <c r="C1622" s="6"/>
      <c r="D1622" s="6"/>
      <c r="E1622" s="6"/>
      <c r="F1622" s="6"/>
      <c r="G1622" s="6"/>
      <c r="H1622" s="6"/>
      <c r="I1622" s="6"/>
      <c r="J1622" s="6"/>
      <c r="K1622" s="6"/>
      <c r="L1622" s="6"/>
      <c r="M1622" s="6"/>
      <c r="N1622" s="6"/>
      <c r="O1622" s="6"/>
      <c r="P1622" s="6"/>
      <c r="Q1622" s="6"/>
      <c r="R1622" s="6"/>
      <c r="S1622" s="6"/>
      <c r="T1622" s="6"/>
      <c r="U1622" s="6"/>
      <c r="W1622" s="19"/>
      <c r="X1622" s="34"/>
      <c r="Y1622" s="34"/>
      <c r="Z1622" s="35"/>
      <c r="AA1622" s="25"/>
      <c r="AB1622" s="25"/>
      <c r="AC1622" s="25"/>
      <c r="AD1622" s="25"/>
      <c r="AE1622" s="25"/>
    </row>
    <row r="1623" spans="1:31">
      <c r="A1623" s="6"/>
      <c r="B1623" s="6"/>
      <c r="C1623" s="6"/>
      <c r="D1623" s="6"/>
      <c r="E1623" s="6"/>
      <c r="F1623" s="6"/>
      <c r="G1623" s="6"/>
      <c r="H1623" s="6"/>
      <c r="I1623" s="6"/>
      <c r="J1623" s="6"/>
      <c r="K1623" s="6"/>
      <c r="L1623" s="6"/>
      <c r="M1623" s="6"/>
      <c r="N1623" s="6"/>
      <c r="O1623" s="6"/>
      <c r="P1623" s="6"/>
      <c r="Q1623" s="6"/>
      <c r="R1623" s="6"/>
      <c r="S1623" s="6"/>
      <c r="T1623" s="6"/>
      <c r="U1623" s="6"/>
      <c r="X1623" s="25"/>
      <c r="Y1623" s="25"/>
      <c r="Z1623" s="25"/>
      <c r="AA1623" s="25"/>
      <c r="AB1623" s="25"/>
      <c r="AC1623" s="25"/>
      <c r="AD1623" s="25"/>
      <c r="AE1623" s="25"/>
    </row>
    <row r="1624" spans="1:31">
      <c r="A1624" s="6"/>
      <c r="B1624" s="6"/>
      <c r="C1624" s="6"/>
      <c r="D1624" s="6"/>
      <c r="E1624" s="6"/>
      <c r="F1624" s="6"/>
      <c r="G1624" s="6"/>
      <c r="H1624" s="6"/>
      <c r="I1624" s="6"/>
      <c r="J1624" s="6"/>
      <c r="K1624" s="6"/>
      <c r="L1624" s="6"/>
      <c r="M1624" s="6"/>
      <c r="N1624" s="6"/>
      <c r="O1624" s="6"/>
      <c r="P1624" s="6"/>
      <c r="Q1624" s="6"/>
      <c r="R1624" s="6"/>
      <c r="S1624" s="6"/>
      <c r="T1624" s="6"/>
      <c r="U1624" s="6"/>
      <c r="X1624" s="25"/>
      <c r="Y1624" s="25"/>
      <c r="Z1624" s="25"/>
      <c r="AA1624" s="25"/>
      <c r="AB1624" s="25"/>
      <c r="AC1624" s="25"/>
      <c r="AD1624" s="25"/>
      <c r="AE1624" s="25"/>
    </row>
    <row r="1625" spans="1:31">
      <c r="A1625" s="6"/>
      <c r="B1625" s="6"/>
      <c r="C1625" s="6"/>
      <c r="D1625" s="6"/>
      <c r="E1625" s="6"/>
      <c r="F1625" s="6"/>
      <c r="G1625" s="6"/>
      <c r="H1625" s="6"/>
      <c r="I1625" s="6"/>
      <c r="J1625" s="6"/>
      <c r="K1625" s="6"/>
      <c r="L1625" s="6"/>
      <c r="M1625" s="6"/>
      <c r="N1625" s="6"/>
      <c r="O1625" s="6"/>
      <c r="P1625" s="6"/>
      <c r="Q1625" s="6"/>
      <c r="R1625" s="6"/>
      <c r="S1625" s="6"/>
      <c r="T1625" s="6"/>
      <c r="U1625" s="6"/>
      <c r="X1625" s="25"/>
      <c r="Y1625" s="25"/>
      <c r="Z1625" s="25"/>
      <c r="AA1625" s="25"/>
      <c r="AB1625" s="25"/>
      <c r="AC1625" s="25"/>
      <c r="AD1625" s="25"/>
      <c r="AE1625" s="25"/>
    </row>
    <row r="1626" spans="1:31">
      <c r="A1626" s="6"/>
      <c r="B1626" s="6"/>
      <c r="C1626" s="6"/>
      <c r="D1626" s="6"/>
      <c r="E1626" s="6"/>
      <c r="F1626" s="6"/>
      <c r="G1626" s="6"/>
      <c r="H1626" s="6"/>
      <c r="I1626" s="6"/>
      <c r="J1626" s="6"/>
      <c r="K1626" s="6"/>
      <c r="L1626" s="6"/>
      <c r="M1626" s="6"/>
      <c r="N1626" s="6"/>
      <c r="O1626" s="6"/>
      <c r="P1626" s="6"/>
      <c r="Q1626" s="6"/>
      <c r="R1626" s="6"/>
      <c r="S1626" s="6"/>
      <c r="T1626" s="6"/>
      <c r="U1626" s="6"/>
      <c r="X1626" s="25"/>
      <c r="Y1626" s="25"/>
      <c r="Z1626" s="25"/>
      <c r="AA1626" s="25"/>
      <c r="AB1626" s="25"/>
      <c r="AC1626" s="25"/>
      <c r="AD1626" s="25"/>
      <c r="AE1626" s="25"/>
    </row>
    <row r="1627" spans="1:31">
      <c r="A1627" s="6"/>
      <c r="B1627" s="6"/>
      <c r="C1627" s="6"/>
      <c r="D1627" s="6"/>
      <c r="E1627" s="6"/>
      <c r="F1627" s="6"/>
      <c r="G1627" s="6"/>
      <c r="H1627" s="6"/>
      <c r="I1627" s="6"/>
      <c r="J1627" s="6"/>
      <c r="K1627" s="6"/>
      <c r="L1627" s="6"/>
      <c r="M1627" s="6"/>
      <c r="N1627" s="6"/>
      <c r="O1627" s="6"/>
      <c r="P1627" s="6"/>
      <c r="Q1627" s="6"/>
      <c r="R1627" s="6"/>
      <c r="S1627" s="6"/>
      <c r="T1627" s="6"/>
      <c r="U1627" s="6"/>
      <c r="X1627" s="25"/>
      <c r="Y1627" s="25"/>
      <c r="Z1627" s="25"/>
      <c r="AA1627" s="25"/>
      <c r="AB1627" s="25"/>
      <c r="AC1627" s="25"/>
      <c r="AD1627" s="25"/>
      <c r="AE1627" s="25"/>
    </row>
    <row r="1628" spans="1:31">
      <c r="A1628" s="6"/>
      <c r="B1628" s="6"/>
      <c r="C1628" s="6"/>
      <c r="D1628" s="6"/>
      <c r="E1628" s="6"/>
      <c r="F1628" s="6"/>
      <c r="G1628" s="6"/>
      <c r="H1628" s="6"/>
      <c r="I1628" s="6"/>
      <c r="J1628" s="6"/>
      <c r="K1628" s="6"/>
      <c r="L1628" s="6"/>
      <c r="M1628" s="6"/>
      <c r="N1628" s="6"/>
      <c r="O1628" s="6"/>
      <c r="P1628" s="6"/>
      <c r="Q1628" s="6"/>
      <c r="R1628" s="6"/>
      <c r="S1628" s="6"/>
      <c r="T1628" s="6"/>
      <c r="U1628" s="6"/>
      <c r="X1628" s="25"/>
      <c r="Y1628" s="25"/>
      <c r="Z1628" s="25"/>
      <c r="AA1628" s="25"/>
      <c r="AB1628" s="25"/>
      <c r="AC1628" s="25"/>
      <c r="AD1628" s="25"/>
      <c r="AE1628" s="25"/>
    </row>
    <row r="1629" spans="1:31">
      <c r="A1629" s="6"/>
      <c r="B1629" s="6"/>
      <c r="C1629" s="6"/>
      <c r="D1629" s="6"/>
      <c r="E1629" s="6"/>
      <c r="F1629" s="6"/>
      <c r="G1629" s="6"/>
      <c r="H1629" s="6"/>
      <c r="I1629" s="6"/>
      <c r="J1629" s="6"/>
      <c r="K1629" s="6"/>
      <c r="L1629" s="6"/>
      <c r="M1629" s="6"/>
      <c r="N1629" s="6"/>
      <c r="O1629" s="6"/>
      <c r="P1629" s="6"/>
      <c r="Q1629" s="6"/>
      <c r="R1629" s="6"/>
      <c r="S1629" s="6"/>
      <c r="T1629" s="6"/>
      <c r="U1629" s="6"/>
      <c r="X1629" s="25"/>
      <c r="Y1629" s="25"/>
      <c r="Z1629" s="25"/>
      <c r="AA1629" s="25"/>
      <c r="AB1629" s="25"/>
      <c r="AC1629" s="25"/>
      <c r="AD1629" s="25"/>
      <c r="AE1629" s="25"/>
    </row>
    <row r="1630" spans="1:31">
      <c r="A1630" s="6"/>
      <c r="B1630" s="6"/>
      <c r="C1630" s="6"/>
      <c r="D1630" s="6"/>
      <c r="E1630" s="6"/>
      <c r="F1630" s="6"/>
      <c r="G1630" s="6"/>
      <c r="H1630" s="6"/>
      <c r="I1630" s="6"/>
      <c r="J1630" s="6"/>
      <c r="K1630" s="6"/>
      <c r="L1630" s="6"/>
      <c r="M1630" s="6"/>
      <c r="N1630" s="6"/>
      <c r="O1630" s="6"/>
      <c r="P1630" s="6"/>
      <c r="Q1630" s="6"/>
      <c r="R1630" s="6"/>
      <c r="S1630" s="6"/>
      <c r="T1630" s="6"/>
      <c r="U1630" s="6"/>
      <c r="X1630" s="25"/>
      <c r="Y1630" s="25"/>
      <c r="Z1630" s="25"/>
      <c r="AA1630" s="25"/>
      <c r="AB1630" s="25"/>
      <c r="AC1630" s="25"/>
      <c r="AD1630" s="25"/>
      <c r="AE1630" s="25"/>
    </row>
    <row r="1631" spans="1:31">
      <c r="A1631" s="6"/>
      <c r="B1631" s="6"/>
      <c r="C1631" s="6"/>
      <c r="D1631" s="6"/>
      <c r="E1631" s="6"/>
      <c r="F1631" s="6"/>
      <c r="G1631" s="6"/>
      <c r="H1631" s="6"/>
      <c r="I1631" s="6"/>
      <c r="J1631" s="6"/>
      <c r="K1631" s="6"/>
      <c r="L1631" s="6"/>
      <c r="M1631" s="6"/>
      <c r="N1631" s="6"/>
      <c r="O1631" s="6"/>
      <c r="P1631" s="6"/>
      <c r="Q1631" s="6"/>
      <c r="R1631" s="6"/>
      <c r="S1631" s="6"/>
      <c r="T1631" s="6"/>
      <c r="U1631" s="6"/>
      <c r="X1631" s="25"/>
      <c r="Y1631" s="25"/>
      <c r="Z1631" s="25"/>
      <c r="AA1631" s="25"/>
      <c r="AB1631" s="25"/>
      <c r="AC1631" s="25"/>
      <c r="AD1631" s="25"/>
      <c r="AE1631" s="25"/>
    </row>
    <row r="1632" spans="1:31">
      <c r="A1632" s="6"/>
      <c r="B1632" s="6"/>
      <c r="C1632" s="6"/>
      <c r="D1632" s="6"/>
      <c r="E1632" s="6"/>
      <c r="F1632" s="6"/>
      <c r="G1632" s="6"/>
      <c r="H1632" s="6"/>
      <c r="I1632" s="6"/>
      <c r="J1632" s="6"/>
      <c r="K1632" s="6"/>
      <c r="L1632" s="6"/>
      <c r="M1632" s="6"/>
      <c r="N1632" s="6"/>
      <c r="O1632" s="6"/>
      <c r="P1632" s="6"/>
      <c r="Q1632" s="6"/>
      <c r="R1632" s="6"/>
      <c r="S1632" s="6"/>
      <c r="T1632" s="6"/>
      <c r="U1632" s="6"/>
      <c r="X1632" s="25"/>
      <c r="Y1632" s="25"/>
      <c r="Z1632" s="25"/>
      <c r="AA1632" s="25"/>
      <c r="AB1632" s="25"/>
      <c r="AC1632" s="25"/>
      <c r="AD1632" s="25"/>
      <c r="AE1632" s="25"/>
    </row>
    <row r="1633" spans="1:31">
      <c r="A1633" s="6"/>
      <c r="B1633" s="6"/>
      <c r="C1633" s="6"/>
      <c r="D1633" s="6"/>
      <c r="E1633" s="6"/>
      <c r="F1633" s="6"/>
      <c r="G1633" s="6"/>
      <c r="H1633" s="6"/>
      <c r="I1633" s="6"/>
      <c r="J1633" s="6"/>
      <c r="K1633" s="6"/>
      <c r="L1633" s="6"/>
      <c r="M1633" s="6"/>
      <c r="N1633" s="6"/>
      <c r="O1633" s="6"/>
      <c r="P1633" s="6"/>
      <c r="Q1633" s="6"/>
      <c r="R1633" s="6"/>
      <c r="S1633" s="6"/>
      <c r="T1633" s="6"/>
      <c r="U1633" s="6"/>
      <c r="X1633" s="459" t="s">
        <v>270</v>
      </c>
      <c r="Y1633" s="25"/>
      <c r="Z1633" s="25"/>
      <c r="AA1633" s="25"/>
      <c r="AB1633" s="25"/>
      <c r="AC1633" s="25"/>
      <c r="AD1633" s="25"/>
      <c r="AE1633" s="25"/>
    </row>
    <row r="1634" spans="1:31">
      <c r="X1634" s="458" t="str">
        <f>IF(全体項目一覧_60!AN133="","",全体項目一覧_60!AN133)</f>
        <v/>
      </c>
      <c r="Y1634" s="25"/>
      <c r="Z1634" s="25"/>
      <c r="AA1634" s="25"/>
      <c r="AB1634" s="25"/>
      <c r="AC1634" s="25"/>
      <c r="AD1634" s="25"/>
      <c r="AE1634" s="25"/>
    </row>
    <row r="1635" spans="1:31">
      <c r="X1635" s="25"/>
      <c r="Y1635" s="25"/>
      <c r="Z1635" s="25"/>
      <c r="AA1635" s="25"/>
      <c r="AB1635" s="25"/>
      <c r="AC1635" s="25"/>
      <c r="AD1635" s="25"/>
      <c r="AE1635" s="25"/>
    </row>
    <row r="1636" spans="1:31">
      <c r="X1636" s="25"/>
      <c r="Y1636" s="25"/>
      <c r="Z1636" s="25"/>
      <c r="AA1636" s="25"/>
      <c r="AB1636" s="25"/>
      <c r="AC1636" s="25"/>
      <c r="AD1636" s="25"/>
      <c r="AE1636" s="25"/>
    </row>
    <row r="1637" spans="1:31">
      <c r="A1637" s="675"/>
      <c r="B1637" s="676"/>
      <c r="C1637" s="676"/>
      <c r="D1637" s="676"/>
      <c r="E1637" s="676"/>
      <c r="F1637" s="676"/>
      <c r="G1637" s="676"/>
      <c r="H1637" s="676"/>
      <c r="I1637" s="676"/>
      <c r="J1637" s="676"/>
      <c r="K1637" s="677"/>
      <c r="L1637" s="12" t="s">
        <v>18</v>
      </c>
      <c r="M1637" s="669" t="s">
        <v>29</v>
      </c>
      <c r="N1637" s="669"/>
      <c r="O1637" s="669"/>
      <c r="P1637" s="669"/>
      <c r="Q1637" s="669"/>
      <c r="R1637" s="669"/>
      <c r="S1637" s="669"/>
      <c r="T1637" s="670" t="s">
        <v>269</v>
      </c>
      <c r="U1637" s="670"/>
      <c r="X1637" s="12"/>
      <c r="Y1637" s="150"/>
      <c r="Z1637" s="150"/>
      <c r="AA1637" s="150"/>
      <c r="AB1637" s="150"/>
      <c r="AC1637" s="150"/>
      <c r="AD1637" s="150"/>
      <c r="AE1637" s="150"/>
    </row>
    <row r="1638" spans="1:31">
      <c r="A1638" s="678"/>
      <c r="B1638" s="679"/>
      <c r="C1638" s="679"/>
      <c r="D1638" s="679"/>
      <c r="E1638" s="679"/>
      <c r="F1638" s="679"/>
      <c r="G1638" s="679"/>
      <c r="H1638" s="679"/>
      <c r="I1638" s="679"/>
      <c r="J1638" s="679"/>
      <c r="K1638" s="680"/>
      <c r="L1638" s="12" t="s">
        <v>18</v>
      </c>
      <c r="M1638" s="665" t="s">
        <v>30</v>
      </c>
      <c r="N1638" s="665"/>
      <c r="O1638" s="665"/>
      <c r="P1638" s="665"/>
      <c r="Q1638" s="665"/>
      <c r="R1638" s="665"/>
      <c r="S1638" s="665"/>
      <c r="T1638" s="666" t="str">
        <f>X1634</f>
        <v/>
      </c>
      <c r="U1638" s="667"/>
      <c r="X1638" s="12"/>
      <c r="Y1638" s="151"/>
      <c r="Z1638" s="151"/>
      <c r="AA1638" s="151"/>
      <c r="AB1638" s="151"/>
      <c r="AC1638" s="151"/>
      <c r="AD1638" s="151"/>
      <c r="AE1638" s="151"/>
    </row>
    <row r="1639" spans="1:31" ht="14.25">
      <c r="A1639" s="691" t="str">
        <f>$A$40</f>
        <v>フォーマット作成者　：　Komuro Consulting Group　小室匡史</v>
      </c>
      <c r="B1639" s="691"/>
      <c r="C1639" s="691"/>
      <c r="D1639" s="691"/>
      <c r="E1639" s="691"/>
      <c r="F1639" s="691"/>
      <c r="G1639" s="691"/>
      <c r="H1639" s="691"/>
      <c r="I1639" s="691"/>
      <c r="J1639" s="691"/>
      <c r="K1639" s="691"/>
      <c r="L1639" s="414" t="s">
        <v>18</v>
      </c>
      <c r="M1639" s="668" t="s">
        <v>90</v>
      </c>
      <c r="N1639" s="668"/>
      <c r="O1639" s="668"/>
      <c r="P1639" s="668"/>
      <c r="Q1639" s="668"/>
      <c r="R1639" s="668"/>
      <c r="S1639" s="668"/>
      <c r="T1639" s="667"/>
      <c r="U1639" s="667"/>
      <c r="X1639" s="12"/>
      <c r="Y1639" s="152"/>
      <c r="Z1639" s="152"/>
      <c r="AA1639" s="152"/>
      <c r="AB1639" s="152"/>
      <c r="AC1639" s="152"/>
      <c r="AD1639" s="152"/>
      <c r="AE1639" s="152"/>
    </row>
    <row r="1641" spans="1:31" ht="30" customHeight="1">
      <c r="A1641" s="671" t="str">
        <f>$A$1</f>
        <v>●●チームバレーボール体力指数　レーダーチャート</v>
      </c>
      <c r="B1641" s="671"/>
      <c r="C1641" s="671"/>
      <c r="D1641" s="671"/>
      <c r="E1641" s="671"/>
      <c r="F1641" s="671"/>
      <c r="G1641" s="671"/>
      <c r="H1641" s="671"/>
      <c r="I1641" s="671"/>
      <c r="J1641" s="671"/>
      <c r="K1641" s="671"/>
      <c r="L1641" s="671"/>
      <c r="M1641" s="671"/>
      <c r="N1641" s="671"/>
      <c r="O1641" s="671"/>
      <c r="P1641" s="671"/>
      <c r="Q1641" s="671"/>
      <c r="R1641" s="671"/>
      <c r="S1641" s="671"/>
      <c r="T1641" s="671"/>
      <c r="U1641" s="671"/>
      <c r="X1641" s="25"/>
      <c r="Y1641" s="25"/>
      <c r="Z1641" s="25"/>
      <c r="AA1641" s="25"/>
      <c r="AB1641" s="25"/>
      <c r="AC1641" s="25"/>
      <c r="AD1641" s="25"/>
      <c r="AE1641" s="25"/>
    </row>
    <row r="1642" spans="1:31" ht="22.5" customHeight="1">
      <c r="A1642" s="385" t="s">
        <v>10</v>
      </c>
      <c r="B1642" s="672" t="str">
        <f>IF(表示変換!B46="","",表示変換!B46)</f>
        <v/>
      </c>
      <c r="C1642" s="672"/>
      <c r="D1642" s="9"/>
      <c r="E1642" s="385" t="s">
        <v>11</v>
      </c>
      <c r="F1642" s="673" t="str">
        <f>IF(表示変換!I46="","",表示変換!I46)</f>
        <v/>
      </c>
      <c r="G1642" s="673"/>
      <c r="H1642" s="386" t="s">
        <v>215</v>
      </c>
      <c r="I1642" s="14"/>
      <c r="J1642" s="386" t="s">
        <v>13</v>
      </c>
      <c r="K1642" s="673" t="str">
        <f>IF(表示変換!J46="","",表示変換!J46)</f>
        <v/>
      </c>
      <c r="L1642" s="673"/>
      <c r="M1642" s="385" t="s">
        <v>211</v>
      </c>
      <c r="N1642" s="6"/>
      <c r="O1642" s="672" t="s">
        <v>15</v>
      </c>
      <c r="P1642" s="672"/>
      <c r="Q1642" s="672" t="str">
        <f>IF(表示変換!H46="","",表示変換!H46)</f>
        <v/>
      </c>
      <c r="R1642" s="672"/>
      <c r="S1642" s="674" t="str">
        <f>IF(入力!$C$4="","",入力!$C$4)</f>
        <v>2016.01.01</v>
      </c>
      <c r="T1642" s="674"/>
      <c r="U1642" s="9" t="s">
        <v>84</v>
      </c>
      <c r="X1642" s="25"/>
      <c r="Y1642" s="25"/>
      <c r="Z1642" s="25"/>
      <c r="AA1642" s="25"/>
      <c r="AB1642" s="25"/>
      <c r="AC1642" s="25"/>
      <c r="AD1642" s="25"/>
      <c r="AE1642" s="25"/>
    </row>
    <row r="1643" spans="1:31" ht="12" customHeight="1">
      <c r="A1643" s="6"/>
      <c r="B1643" s="6"/>
      <c r="C1643" s="6"/>
      <c r="D1643" s="6"/>
      <c r="E1643" s="6"/>
      <c r="F1643" s="6"/>
      <c r="G1643" s="6"/>
      <c r="H1643" s="6"/>
      <c r="I1643" s="6"/>
      <c r="J1643" s="6"/>
      <c r="K1643" s="6"/>
      <c r="L1643" s="6"/>
      <c r="M1643" s="6"/>
      <c r="N1643" s="6"/>
      <c r="O1643" s="6"/>
      <c r="P1643" s="6"/>
      <c r="Q1643" s="6"/>
      <c r="R1643" s="6"/>
      <c r="S1643" s="6"/>
      <c r="T1643" s="6"/>
      <c r="U1643" s="6"/>
      <c r="X1643" s="25"/>
      <c r="Y1643" s="25"/>
      <c r="Z1643" s="25"/>
      <c r="AA1643" s="25"/>
      <c r="AB1643" s="25"/>
      <c r="AC1643" s="25"/>
      <c r="AD1643" s="25"/>
      <c r="AE1643" s="25"/>
    </row>
    <row r="1644" spans="1:31" ht="22.5" customHeight="1">
      <c r="A1644" s="685" t="s">
        <v>5</v>
      </c>
      <c r="B1644" s="688" t="s">
        <v>6</v>
      </c>
      <c r="C1644" s="692" t="s">
        <v>0</v>
      </c>
      <c r="D1644" s="683" t="s">
        <v>220</v>
      </c>
      <c r="E1644" s="684"/>
      <c r="F1644" s="683" t="s">
        <v>43</v>
      </c>
      <c r="G1644" s="684"/>
      <c r="H1644" s="683" t="s">
        <v>297</v>
      </c>
      <c r="I1644" s="684"/>
      <c r="J1644" s="683" t="s">
        <v>27</v>
      </c>
      <c r="K1644" s="684"/>
      <c r="L1644" s="681" t="s">
        <v>221</v>
      </c>
      <c r="M1644" s="682"/>
      <c r="N1644" s="681" t="s">
        <v>222</v>
      </c>
      <c r="O1644" s="682"/>
      <c r="P1644" s="681" t="s">
        <v>28</v>
      </c>
      <c r="Q1644" s="682"/>
      <c r="R1644" s="683" t="s">
        <v>218</v>
      </c>
      <c r="S1644" s="684"/>
      <c r="T1644" s="156" t="s">
        <v>1</v>
      </c>
      <c r="U1644" s="157" t="s">
        <v>2</v>
      </c>
      <c r="X1644" s="25"/>
      <c r="Y1644" s="25"/>
      <c r="Z1644" s="25"/>
      <c r="AA1644" s="25"/>
      <c r="AB1644" s="25"/>
      <c r="AC1644" s="25"/>
      <c r="AD1644" s="25"/>
      <c r="AE1644" s="25"/>
    </row>
    <row r="1645" spans="1:31">
      <c r="A1645" s="686"/>
      <c r="B1645" s="689"/>
      <c r="C1645" s="693"/>
      <c r="D1645" s="1" t="s">
        <v>3</v>
      </c>
      <c r="E1645" s="3" t="s">
        <v>4</v>
      </c>
      <c r="F1645" s="1" t="s">
        <v>3</v>
      </c>
      <c r="G1645" s="3" t="s">
        <v>4</v>
      </c>
      <c r="H1645" s="1" t="s">
        <v>3</v>
      </c>
      <c r="I1645" s="3" t="s">
        <v>4</v>
      </c>
      <c r="J1645" s="1" t="s">
        <v>3</v>
      </c>
      <c r="K1645" s="3" t="s">
        <v>4</v>
      </c>
      <c r="L1645" s="1" t="s">
        <v>3</v>
      </c>
      <c r="M1645" s="3" t="s">
        <v>4</v>
      </c>
      <c r="N1645" s="1" t="s">
        <v>3</v>
      </c>
      <c r="O1645" s="3" t="s">
        <v>4</v>
      </c>
      <c r="P1645" s="1" t="s">
        <v>3</v>
      </c>
      <c r="Q1645" s="3" t="s">
        <v>4</v>
      </c>
      <c r="R1645" s="1" t="s">
        <v>3</v>
      </c>
      <c r="S1645" s="3" t="s">
        <v>4</v>
      </c>
      <c r="T1645" s="7"/>
      <c r="U1645" s="8"/>
      <c r="X1645" s="25"/>
      <c r="Y1645" s="25"/>
      <c r="Z1645" s="25"/>
      <c r="AA1645" s="25"/>
      <c r="AB1645" s="25"/>
      <c r="AC1645" s="25"/>
      <c r="AD1645" s="25"/>
      <c r="AE1645" s="25"/>
    </row>
    <row r="1646" spans="1:31">
      <c r="A1646" s="687"/>
      <c r="B1646" s="690"/>
      <c r="C1646" s="694"/>
      <c r="D1646" s="2" t="str">
        <f>IF(表示変換!$N$5="","",表示変換!$N$5)</f>
        <v>sec</v>
      </c>
      <c r="E1646" s="4" t="s">
        <v>202</v>
      </c>
      <c r="F1646" s="2" t="str">
        <f>IF(表示変換!$O$5="","",表示変換!$O$5)</f>
        <v>sec</v>
      </c>
      <c r="G1646" s="4" t="s">
        <v>7</v>
      </c>
      <c r="H1646" s="2" t="str">
        <f>IF(表示変換!$P$5="","",表示変換!$P$5)</f>
        <v>m</v>
      </c>
      <c r="I1646" s="4" t="s">
        <v>202</v>
      </c>
      <c r="J1646" s="2" t="str">
        <f>IF(表示変換!$Q$5="","",表示変換!$Q$5)</f>
        <v>cm</v>
      </c>
      <c r="K1646" s="4" t="s">
        <v>202</v>
      </c>
      <c r="L1646" s="2" t="str">
        <f>IF(表示変換!$R$5="","",表示変換!$R$5)</f>
        <v>cm</v>
      </c>
      <c r="M1646" s="4" t="s">
        <v>7</v>
      </c>
      <c r="N1646" s="2" t="str">
        <f>IF(表示変換!$S$5="","",表示変換!$S$5)</f>
        <v>m</v>
      </c>
      <c r="O1646" s="4" t="s">
        <v>7</v>
      </c>
      <c r="P1646" s="2" t="str">
        <f>IF(表示変換!$T$5="","",表示変換!$T$5)</f>
        <v>回</v>
      </c>
      <c r="Q1646" s="4" t="s">
        <v>202</v>
      </c>
      <c r="R1646" s="2" t="str">
        <f>IF(表示変換!$U$5="","",表示変換!$U$5)</f>
        <v>m</v>
      </c>
      <c r="S1646" s="4" t="s">
        <v>7</v>
      </c>
      <c r="T1646" s="2" t="s">
        <v>8</v>
      </c>
      <c r="U1646" s="5" t="s">
        <v>204</v>
      </c>
      <c r="X1646" s="26" t="s">
        <v>205</v>
      </c>
      <c r="Y1646" s="26" t="s">
        <v>206</v>
      </c>
      <c r="Z1646" s="26" t="s">
        <v>276</v>
      </c>
      <c r="AA1646" s="26" t="s">
        <v>24</v>
      </c>
      <c r="AB1646" s="26" t="s">
        <v>207</v>
      </c>
      <c r="AC1646" s="26" t="s">
        <v>208</v>
      </c>
      <c r="AD1646" s="26" t="s">
        <v>62</v>
      </c>
      <c r="AE1646" s="11" t="s">
        <v>210</v>
      </c>
    </row>
    <row r="1647" spans="1:31">
      <c r="A1647" s="17" t="str">
        <f>IF(入力!$C$4="","",入力!$C$4)</f>
        <v>2016.01.01</v>
      </c>
      <c r="B1647" s="20">
        <f>IF(表示変換!A46="","",表示変換!A46)</f>
        <v>41</v>
      </c>
      <c r="C1647" s="18" t="str">
        <f>IF(表示変換!B46="","",表示変換!B46)</f>
        <v/>
      </c>
      <c r="D1647" s="21" t="str">
        <f>IF(特定項目一覧_60!G46="","",特定項目一覧_60!G46)</f>
        <v/>
      </c>
      <c r="E1647" s="27" t="str">
        <f>IF(特定項目一覧_60!H46="","",特定項目一覧_60!H46)</f>
        <v/>
      </c>
      <c r="F1647" s="21" t="str">
        <f>IF(特定項目一覧_60!I46="","",特定項目一覧_60!I46)</f>
        <v/>
      </c>
      <c r="G1647" s="22" t="str">
        <f>IF(特定項目一覧_60!J46="","",特定項目一覧_60!J46)</f>
        <v/>
      </c>
      <c r="H1647" s="29" t="str">
        <f>IF(特定項目一覧_60!K46="","",特定項目一覧_60!K46)</f>
        <v/>
      </c>
      <c r="I1647" s="27" t="str">
        <f>IF(特定項目一覧_60!L46="","",特定項目一覧_60!L46)</f>
        <v/>
      </c>
      <c r="J1647" s="20" t="str">
        <f>IF(特定項目一覧_60!M46="","",特定項目一覧_60!M46)</f>
        <v/>
      </c>
      <c r="K1647" s="22" t="str">
        <f>IF(特定項目一覧_60!N46="","",特定項目一覧_60!N46)</f>
        <v/>
      </c>
      <c r="L1647" s="28" t="str">
        <f>IF(特定項目一覧_60!O46="","",特定項目一覧_60!O46)</f>
        <v/>
      </c>
      <c r="M1647" s="27" t="str">
        <f>IF(特定項目一覧_60!P46="","",特定項目一覧_60!P46)</f>
        <v/>
      </c>
      <c r="N1647" s="21" t="str">
        <f>IF(特定項目一覧_60!Q46="","",特定項目一覧_60!Q46)</f>
        <v/>
      </c>
      <c r="O1647" s="22" t="str">
        <f>IF(特定項目一覧_60!R46="","",特定項目一覧_60!R46)</f>
        <v/>
      </c>
      <c r="P1647" s="28" t="str">
        <f>IF(特定項目一覧_60!S46="","",特定項目一覧_60!S46)</f>
        <v/>
      </c>
      <c r="Q1647" s="27" t="str">
        <f>IF(特定項目一覧_60!T46="","",特定項目一覧_60!T46)</f>
        <v/>
      </c>
      <c r="R1647" s="20" t="str">
        <f>IF(特定項目一覧_60!U46="","",特定項目一覧_60!U46)</f>
        <v/>
      </c>
      <c r="S1647" s="22" t="str">
        <f>IF(特定項目一覧_60!V46="","",特定項目一覧_60!V46)</f>
        <v/>
      </c>
      <c r="T1647" s="28" t="str">
        <f>IF(特定項目一覧_60!W46="","",特定項目一覧_60!W46)</f>
        <v/>
      </c>
      <c r="U1647" s="22" t="str">
        <f>IF(特定項目一覧_60!X46="","",特定項目一覧_60!X46)</f>
        <v/>
      </c>
      <c r="W1647" s="19" t="str">
        <f>IF(入力!$C$4="","",入力!$C$4)</f>
        <v>2016.01.01</v>
      </c>
      <c r="X1647" s="30" t="str">
        <f>E1647</f>
        <v/>
      </c>
      <c r="Y1647" s="30" t="str">
        <f>G1647</f>
        <v/>
      </c>
      <c r="Z1647" s="30" t="str">
        <f>I1647</f>
        <v/>
      </c>
      <c r="AA1647" s="30" t="str">
        <f>K1647</f>
        <v/>
      </c>
      <c r="AB1647" s="30" t="str">
        <f>M1647</f>
        <v/>
      </c>
      <c r="AC1647" s="30" t="str">
        <f>O1647</f>
        <v/>
      </c>
      <c r="AD1647" s="30" t="str">
        <f>Q1647</f>
        <v/>
      </c>
      <c r="AE1647" s="30" t="str">
        <f>S1647</f>
        <v/>
      </c>
    </row>
    <row r="1648" spans="1:31">
      <c r="A1648" s="66"/>
      <c r="B1648" s="67"/>
      <c r="C1648" s="68"/>
      <c r="D1648" s="69"/>
      <c r="E1648" s="70"/>
      <c r="F1648" s="71"/>
      <c r="G1648" s="72"/>
      <c r="H1648" s="73"/>
      <c r="I1648" s="70"/>
      <c r="J1648" s="71"/>
      <c r="K1648" s="72"/>
      <c r="L1648" s="69"/>
      <c r="M1648" s="70"/>
      <c r="N1648" s="71"/>
      <c r="O1648" s="72"/>
      <c r="P1648" s="69"/>
      <c r="Q1648" s="70"/>
      <c r="R1648" s="67"/>
      <c r="S1648" s="72"/>
      <c r="T1648" s="73"/>
      <c r="U1648" s="72"/>
      <c r="W1648" s="19"/>
      <c r="X1648" s="23"/>
      <c r="Y1648" s="23"/>
      <c r="Z1648" s="23"/>
      <c r="AA1648" s="23"/>
      <c r="AB1648" s="23"/>
      <c r="AC1648" s="23"/>
      <c r="AD1648" s="23"/>
      <c r="AE1648" s="23"/>
    </row>
    <row r="1649" spans="1:31">
      <c r="A1649" s="74"/>
      <c r="B1649" s="67"/>
      <c r="C1649" s="72"/>
      <c r="D1649" s="71"/>
      <c r="E1649" s="72"/>
      <c r="F1649" s="71"/>
      <c r="G1649" s="72"/>
      <c r="H1649" s="67"/>
      <c r="I1649" s="72"/>
      <c r="J1649" s="71"/>
      <c r="K1649" s="72"/>
      <c r="L1649" s="71"/>
      <c r="M1649" s="72"/>
      <c r="N1649" s="71"/>
      <c r="O1649" s="72"/>
      <c r="P1649" s="71"/>
      <c r="Q1649" s="72"/>
      <c r="R1649" s="67"/>
      <c r="S1649" s="72"/>
      <c r="T1649" s="67"/>
      <c r="U1649" s="72"/>
      <c r="W1649" s="19"/>
      <c r="X1649" s="23"/>
      <c r="Y1649" s="23"/>
      <c r="Z1649" s="23"/>
      <c r="AA1649" s="23"/>
      <c r="AB1649" s="23"/>
      <c r="AC1649" s="23"/>
      <c r="AD1649" s="23"/>
      <c r="AE1649" s="23"/>
    </row>
    <row r="1650" spans="1:31">
      <c r="A1650" s="74"/>
      <c r="B1650" s="75"/>
      <c r="C1650" s="76"/>
      <c r="D1650" s="71"/>
      <c r="E1650" s="70"/>
      <c r="F1650" s="71"/>
      <c r="G1650" s="72"/>
      <c r="H1650" s="73"/>
      <c r="I1650" s="70"/>
      <c r="J1650" s="71"/>
      <c r="K1650" s="72"/>
      <c r="L1650" s="69"/>
      <c r="M1650" s="70"/>
      <c r="N1650" s="71"/>
      <c r="O1650" s="72"/>
      <c r="P1650" s="69"/>
      <c r="Q1650" s="70"/>
      <c r="R1650" s="67"/>
      <c r="S1650" s="72"/>
      <c r="T1650" s="73"/>
      <c r="U1650" s="72"/>
      <c r="X1650" s="25"/>
      <c r="Y1650" s="25"/>
      <c r="Z1650" s="25"/>
      <c r="AA1650" s="25"/>
      <c r="AB1650" s="25"/>
      <c r="AC1650" s="25"/>
      <c r="AD1650" s="25"/>
      <c r="AE1650" s="25"/>
    </row>
    <row r="1651" spans="1:31">
      <c r="A1651" s="66"/>
      <c r="B1651" s="67"/>
      <c r="C1651" s="68"/>
      <c r="D1651" s="69"/>
      <c r="E1651" s="70"/>
      <c r="F1651" s="71"/>
      <c r="G1651" s="72"/>
      <c r="H1651" s="73"/>
      <c r="I1651" s="70"/>
      <c r="J1651" s="71"/>
      <c r="K1651" s="72"/>
      <c r="L1651" s="69"/>
      <c r="M1651" s="70"/>
      <c r="N1651" s="71"/>
      <c r="O1651" s="72"/>
      <c r="P1651" s="69"/>
      <c r="Q1651" s="70"/>
      <c r="R1651" s="67"/>
      <c r="S1651" s="72"/>
      <c r="T1651" s="73"/>
      <c r="U1651" s="72"/>
      <c r="X1651" s="25"/>
      <c r="Y1651" s="25"/>
      <c r="Z1651" s="25"/>
      <c r="AA1651" s="25"/>
      <c r="AB1651" s="25"/>
      <c r="AC1651" s="25"/>
      <c r="AD1651" s="25"/>
      <c r="AE1651" s="25"/>
    </row>
    <row r="1652" spans="1:31">
      <c r="A1652" s="74"/>
      <c r="B1652" s="67"/>
      <c r="C1652" s="72"/>
      <c r="D1652" s="71"/>
      <c r="E1652" s="72"/>
      <c r="F1652" s="71"/>
      <c r="G1652" s="72"/>
      <c r="H1652" s="67"/>
      <c r="I1652" s="72"/>
      <c r="J1652" s="71"/>
      <c r="K1652" s="72"/>
      <c r="L1652" s="71"/>
      <c r="M1652" s="72"/>
      <c r="N1652" s="71"/>
      <c r="O1652" s="72"/>
      <c r="P1652" s="71"/>
      <c r="Q1652" s="72"/>
      <c r="R1652" s="67"/>
      <c r="S1652" s="72"/>
      <c r="T1652" s="67"/>
      <c r="U1652" s="72"/>
      <c r="X1652" s="25"/>
      <c r="Y1652" s="25"/>
      <c r="Z1652" s="25"/>
      <c r="AA1652" s="25"/>
      <c r="AB1652" s="25"/>
      <c r="AC1652" s="25"/>
      <c r="AD1652" s="25"/>
      <c r="AE1652" s="25"/>
    </row>
    <row r="1653" spans="1:31">
      <c r="A1653" s="66"/>
      <c r="B1653" s="67"/>
      <c r="C1653" s="68"/>
      <c r="D1653" s="69"/>
      <c r="E1653" s="70"/>
      <c r="F1653" s="71"/>
      <c r="G1653" s="72"/>
      <c r="H1653" s="73"/>
      <c r="I1653" s="70"/>
      <c r="J1653" s="71"/>
      <c r="K1653" s="72"/>
      <c r="L1653" s="69"/>
      <c r="M1653" s="70"/>
      <c r="N1653" s="71"/>
      <c r="O1653" s="72"/>
      <c r="P1653" s="69"/>
      <c r="Q1653" s="70"/>
      <c r="R1653" s="67"/>
      <c r="S1653" s="72"/>
      <c r="T1653" s="73"/>
      <c r="U1653" s="72"/>
      <c r="X1653" s="25"/>
      <c r="Y1653" s="25"/>
      <c r="Z1653" s="25"/>
      <c r="AA1653" s="25"/>
      <c r="AB1653" s="25"/>
      <c r="AC1653" s="25"/>
      <c r="AD1653" s="25"/>
      <c r="AE1653" s="25"/>
    </row>
    <row r="1654" spans="1:31">
      <c r="A1654" s="66"/>
      <c r="B1654" s="67"/>
      <c r="C1654" s="68"/>
      <c r="D1654" s="69"/>
      <c r="E1654" s="70"/>
      <c r="F1654" s="71"/>
      <c r="G1654" s="72"/>
      <c r="H1654" s="73"/>
      <c r="I1654" s="70"/>
      <c r="J1654" s="71"/>
      <c r="K1654" s="72"/>
      <c r="L1654" s="69"/>
      <c r="M1654" s="70"/>
      <c r="N1654" s="71"/>
      <c r="O1654" s="72"/>
      <c r="P1654" s="69"/>
      <c r="Q1654" s="70"/>
      <c r="R1654" s="67"/>
      <c r="S1654" s="72"/>
      <c r="T1654" s="73"/>
      <c r="U1654" s="72"/>
      <c r="X1654" s="25"/>
      <c r="Y1654" s="25"/>
      <c r="Z1654" s="25"/>
      <c r="AA1654" s="25"/>
      <c r="AB1654" s="25"/>
      <c r="AC1654" s="25"/>
      <c r="AD1654" s="25"/>
      <c r="AE1654" s="25"/>
    </row>
    <row r="1655" spans="1:31">
      <c r="A1655" s="66"/>
      <c r="B1655" s="67"/>
      <c r="C1655" s="68"/>
      <c r="D1655" s="69"/>
      <c r="E1655" s="70"/>
      <c r="F1655" s="71"/>
      <c r="G1655" s="72"/>
      <c r="H1655" s="73"/>
      <c r="I1655" s="70"/>
      <c r="J1655" s="71"/>
      <c r="K1655" s="72"/>
      <c r="L1655" s="69"/>
      <c r="M1655" s="70"/>
      <c r="N1655" s="71"/>
      <c r="O1655" s="72"/>
      <c r="P1655" s="69"/>
      <c r="Q1655" s="70"/>
      <c r="R1655" s="67"/>
      <c r="S1655" s="72"/>
      <c r="T1655" s="73"/>
      <c r="U1655" s="72"/>
      <c r="X1655" s="25"/>
      <c r="Y1655" s="25"/>
      <c r="Z1655" s="25"/>
      <c r="AA1655" s="25"/>
      <c r="AB1655" s="25"/>
      <c r="AC1655" s="25"/>
      <c r="AD1655" s="25"/>
      <c r="AE1655" s="25"/>
    </row>
    <row r="1656" spans="1:31">
      <c r="A1656" s="66"/>
      <c r="B1656" s="67"/>
      <c r="C1656" s="68"/>
      <c r="D1656" s="69"/>
      <c r="E1656" s="70"/>
      <c r="F1656" s="71"/>
      <c r="G1656" s="72"/>
      <c r="H1656" s="73"/>
      <c r="I1656" s="70"/>
      <c r="J1656" s="71"/>
      <c r="K1656" s="72"/>
      <c r="L1656" s="69"/>
      <c r="M1656" s="70"/>
      <c r="N1656" s="71"/>
      <c r="O1656" s="72"/>
      <c r="P1656" s="69"/>
      <c r="Q1656" s="70"/>
      <c r="R1656" s="67"/>
      <c r="S1656" s="72"/>
      <c r="T1656" s="73"/>
      <c r="U1656" s="72"/>
      <c r="X1656" s="25"/>
      <c r="Y1656" s="25"/>
      <c r="Z1656" s="25"/>
      <c r="AA1656" s="25"/>
      <c r="AB1656" s="25"/>
      <c r="AC1656" s="25"/>
      <c r="AD1656" s="25"/>
      <c r="AE1656" s="25"/>
    </row>
    <row r="1657" spans="1:31">
      <c r="A1657" s="6"/>
      <c r="B1657" s="6"/>
      <c r="C1657" s="6"/>
      <c r="D1657" s="6"/>
      <c r="E1657" s="6"/>
      <c r="F1657" s="6"/>
      <c r="G1657" s="6"/>
      <c r="H1657" s="6"/>
      <c r="I1657" s="6"/>
      <c r="J1657" s="6"/>
      <c r="K1657" s="6"/>
      <c r="L1657" s="6"/>
      <c r="M1657" s="6"/>
      <c r="N1657" s="6"/>
      <c r="O1657" s="6"/>
      <c r="P1657" s="6"/>
      <c r="Q1657" s="6"/>
      <c r="R1657" s="6"/>
      <c r="S1657" s="6"/>
      <c r="T1657" s="6"/>
      <c r="U1657" s="6"/>
      <c r="X1657" s="25"/>
      <c r="Y1657" s="25"/>
      <c r="Z1657" s="25"/>
      <c r="AA1657" s="25"/>
      <c r="AB1657" s="25"/>
      <c r="AC1657" s="25"/>
      <c r="AD1657" s="25"/>
      <c r="AE1657" s="25"/>
    </row>
    <row r="1658" spans="1:31">
      <c r="A1658" s="6"/>
      <c r="B1658" s="6"/>
      <c r="C1658" s="6"/>
      <c r="D1658" s="6"/>
      <c r="E1658" s="6"/>
      <c r="F1658" s="6"/>
      <c r="G1658" s="6"/>
      <c r="H1658" s="6"/>
      <c r="I1658" s="6"/>
      <c r="J1658" s="6"/>
      <c r="K1658" s="6"/>
      <c r="L1658" s="6"/>
      <c r="M1658" s="6"/>
      <c r="N1658" s="6"/>
      <c r="O1658" s="6"/>
      <c r="P1658" s="6"/>
      <c r="Q1658" s="6"/>
      <c r="R1658" s="6"/>
      <c r="S1658" s="6"/>
      <c r="T1658" s="6"/>
      <c r="U1658" s="6"/>
      <c r="X1658" s="25"/>
      <c r="Y1658" s="25"/>
      <c r="Z1658" s="25"/>
      <c r="AA1658" s="25"/>
      <c r="AB1658" s="25"/>
      <c r="AC1658" s="25"/>
      <c r="AD1658" s="25"/>
      <c r="AE1658" s="25"/>
    </row>
    <row r="1659" spans="1:31">
      <c r="A1659" s="6"/>
      <c r="B1659" s="6"/>
      <c r="C1659" s="6"/>
      <c r="D1659" s="6"/>
      <c r="E1659" s="6"/>
      <c r="F1659" s="6"/>
      <c r="G1659" s="6"/>
      <c r="H1659" s="6"/>
      <c r="I1659" s="6"/>
      <c r="J1659" s="6"/>
      <c r="K1659" s="6"/>
      <c r="L1659" s="6"/>
      <c r="M1659" s="6"/>
      <c r="N1659" s="6"/>
      <c r="O1659" s="6"/>
      <c r="P1659" s="6"/>
      <c r="Q1659" s="6"/>
      <c r="R1659" s="6"/>
      <c r="S1659" s="6"/>
      <c r="T1659" s="6"/>
      <c r="U1659" s="6"/>
      <c r="X1659" s="25"/>
      <c r="Y1659" s="25"/>
      <c r="Z1659" s="25"/>
      <c r="AA1659" s="25"/>
      <c r="AB1659" s="25"/>
      <c r="AC1659" s="25"/>
      <c r="AD1659" s="25"/>
      <c r="AE1659" s="25"/>
    </row>
    <row r="1660" spans="1:31">
      <c r="A1660" s="6"/>
      <c r="B1660" s="6"/>
      <c r="C1660" s="6"/>
      <c r="D1660" s="6"/>
      <c r="E1660" s="6"/>
      <c r="F1660" s="6"/>
      <c r="G1660" s="6"/>
      <c r="H1660" s="6"/>
      <c r="I1660" s="6"/>
      <c r="J1660" s="6"/>
      <c r="K1660" s="6"/>
      <c r="L1660" s="6"/>
      <c r="M1660" s="6"/>
      <c r="N1660" s="6"/>
      <c r="O1660" s="6"/>
      <c r="P1660" s="6"/>
      <c r="Q1660" s="6"/>
      <c r="R1660" s="6"/>
      <c r="S1660" s="6"/>
      <c r="T1660" s="6"/>
      <c r="U1660" s="6"/>
      <c r="X1660" s="12" t="s">
        <v>21</v>
      </c>
      <c r="Y1660" s="12" t="s">
        <v>214</v>
      </c>
      <c r="Z1660" s="12" t="s">
        <v>22</v>
      </c>
      <c r="AA1660" s="25"/>
      <c r="AB1660" s="25"/>
      <c r="AC1660" s="25"/>
      <c r="AD1660" s="25"/>
      <c r="AE1660" s="25"/>
    </row>
    <row r="1661" spans="1:31">
      <c r="A1661" s="6"/>
      <c r="B1661" s="6"/>
      <c r="C1661" s="6"/>
      <c r="D1661" s="6"/>
      <c r="E1661" s="6"/>
      <c r="F1661" s="6"/>
      <c r="G1661" s="6"/>
      <c r="H1661" s="6"/>
      <c r="I1661" s="6"/>
      <c r="J1661" s="6"/>
      <c r="K1661" s="6"/>
      <c r="L1661" s="6"/>
      <c r="M1661" s="6"/>
      <c r="N1661" s="6"/>
      <c r="O1661" s="6"/>
      <c r="P1661" s="6"/>
      <c r="Q1661" s="6"/>
      <c r="R1661" s="6"/>
      <c r="S1661" s="6"/>
      <c r="T1661" s="6"/>
      <c r="U1661" s="6"/>
      <c r="W1661" s="19" t="str">
        <f>IF(入力!$C$4="","",入力!$C$4)</f>
        <v>2016.01.01</v>
      </c>
      <c r="X1661" s="24" t="str">
        <f>IF(特定項目一覧_60!AL46="","",特定項目一覧_60!AL46)</f>
        <v/>
      </c>
      <c r="Y1661" s="31" t="str">
        <f>IF(特定項目一覧_60!AK46="","",特定項目一覧_60!AK46)</f>
        <v/>
      </c>
      <c r="Z1661" s="32" t="str">
        <f>IF(特定項目一覧_60!AM46="","",特定項目一覧_60!AM46)</f>
        <v/>
      </c>
      <c r="AA1661" s="25"/>
      <c r="AB1661" s="25"/>
      <c r="AC1661" s="25"/>
      <c r="AD1661" s="25"/>
      <c r="AE1661" s="25"/>
    </row>
    <row r="1662" spans="1:31">
      <c r="A1662" s="6"/>
      <c r="B1662" s="6"/>
      <c r="C1662" s="6"/>
      <c r="D1662" s="6"/>
      <c r="E1662" s="6"/>
      <c r="F1662" s="6"/>
      <c r="G1662" s="6"/>
      <c r="H1662" s="6"/>
      <c r="I1662" s="6"/>
      <c r="J1662" s="6"/>
      <c r="K1662" s="6"/>
      <c r="L1662" s="6"/>
      <c r="M1662" s="6"/>
      <c r="N1662" s="6"/>
      <c r="O1662" s="6"/>
      <c r="P1662" s="6"/>
      <c r="Q1662" s="6"/>
      <c r="R1662" s="6"/>
      <c r="S1662" s="6"/>
      <c r="T1662" s="6"/>
      <c r="U1662" s="6"/>
      <c r="W1662" s="19"/>
      <c r="X1662" s="24"/>
      <c r="Y1662" s="24"/>
      <c r="Z1662" s="24"/>
      <c r="AA1662" s="25"/>
      <c r="AB1662" s="25"/>
      <c r="AC1662" s="25"/>
      <c r="AD1662" s="25"/>
      <c r="AE1662" s="25"/>
    </row>
    <row r="1663" spans="1:31">
      <c r="A1663" s="6"/>
      <c r="B1663" s="6"/>
      <c r="C1663" s="6"/>
      <c r="D1663" s="6"/>
      <c r="E1663" s="6"/>
      <c r="F1663" s="6"/>
      <c r="G1663" s="6"/>
      <c r="H1663" s="6"/>
      <c r="I1663" s="6"/>
      <c r="J1663" s="6"/>
      <c r="K1663" s="6"/>
      <c r="L1663" s="6"/>
      <c r="M1663" s="6"/>
      <c r="N1663" s="6"/>
      <c r="O1663" s="6"/>
      <c r="P1663" s="6"/>
      <c r="Q1663" s="6"/>
      <c r="R1663" s="6"/>
      <c r="S1663" s="6"/>
      <c r="T1663" s="6"/>
      <c r="U1663" s="6"/>
      <c r="W1663" s="19"/>
      <c r="X1663" s="34"/>
      <c r="Y1663" s="34"/>
      <c r="Z1663" s="35"/>
      <c r="AA1663" s="25"/>
      <c r="AB1663" s="25"/>
      <c r="AC1663" s="25"/>
      <c r="AD1663" s="25"/>
      <c r="AE1663" s="25"/>
    </row>
    <row r="1664" spans="1:31">
      <c r="A1664" s="6"/>
      <c r="B1664" s="6"/>
      <c r="C1664" s="6"/>
      <c r="D1664" s="6"/>
      <c r="E1664" s="6"/>
      <c r="F1664" s="6"/>
      <c r="G1664" s="6"/>
      <c r="H1664" s="6"/>
      <c r="I1664" s="6"/>
      <c r="J1664" s="6"/>
      <c r="K1664" s="6"/>
      <c r="L1664" s="6"/>
      <c r="M1664" s="6"/>
      <c r="N1664" s="6"/>
      <c r="O1664" s="6"/>
      <c r="P1664" s="6"/>
      <c r="Q1664" s="6"/>
      <c r="R1664" s="6"/>
      <c r="S1664" s="6"/>
      <c r="T1664" s="6"/>
      <c r="U1664" s="6"/>
      <c r="X1664" s="25"/>
      <c r="Y1664" s="25"/>
      <c r="Z1664" s="25"/>
      <c r="AA1664" s="25"/>
      <c r="AB1664" s="25"/>
      <c r="AC1664" s="25"/>
      <c r="AD1664" s="25"/>
      <c r="AE1664" s="25"/>
    </row>
    <row r="1665" spans="1:31">
      <c r="A1665" s="6"/>
      <c r="B1665" s="6"/>
      <c r="C1665" s="6"/>
      <c r="D1665" s="6"/>
      <c r="E1665" s="6"/>
      <c r="F1665" s="6"/>
      <c r="G1665" s="6"/>
      <c r="H1665" s="6"/>
      <c r="I1665" s="6"/>
      <c r="J1665" s="6"/>
      <c r="K1665" s="6"/>
      <c r="L1665" s="6"/>
      <c r="M1665" s="6"/>
      <c r="N1665" s="6"/>
      <c r="O1665" s="6"/>
      <c r="P1665" s="6"/>
      <c r="Q1665" s="6"/>
      <c r="R1665" s="6"/>
      <c r="S1665" s="6"/>
      <c r="T1665" s="6"/>
      <c r="U1665" s="6"/>
      <c r="X1665" s="25"/>
      <c r="Y1665" s="25"/>
      <c r="Z1665" s="25"/>
      <c r="AA1665" s="25"/>
      <c r="AB1665" s="25"/>
      <c r="AC1665" s="25"/>
      <c r="AD1665" s="25"/>
      <c r="AE1665" s="25"/>
    </row>
    <row r="1666" spans="1:31">
      <c r="A1666" s="6"/>
      <c r="B1666" s="6"/>
      <c r="C1666" s="6"/>
      <c r="D1666" s="6"/>
      <c r="E1666" s="6"/>
      <c r="F1666" s="6"/>
      <c r="G1666" s="6"/>
      <c r="H1666" s="6"/>
      <c r="I1666" s="6"/>
      <c r="J1666" s="6"/>
      <c r="K1666" s="6"/>
      <c r="L1666" s="6"/>
      <c r="M1666" s="6"/>
      <c r="N1666" s="6"/>
      <c r="O1666" s="6"/>
      <c r="P1666" s="6"/>
      <c r="Q1666" s="6"/>
      <c r="R1666" s="6"/>
      <c r="S1666" s="6"/>
      <c r="T1666" s="6"/>
      <c r="U1666" s="6"/>
      <c r="X1666" s="25"/>
      <c r="Y1666" s="25"/>
      <c r="Z1666" s="25"/>
      <c r="AA1666" s="25"/>
      <c r="AB1666" s="25"/>
      <c r="AC1666" s="25"/>
      <c r="AD1666" s="25"/>
      <c r="AE1666" s="25"/>
    </row>
    <row r="1667" spans="1:31">
      <c r="A1667" s="6"/>
      <c r="B1667" s="6"/>
      <c r="C1667" s="6"/>
      <c r="D1667" s="6"/>
      <c r="E1667" s="6"/>
      <c r="F1667" s="6"/>
      <c r="G1667" s="6"/>
      <c r="H1667" s="6"/>
      <c r="I1667" s="6"/>
      <c r="J1667" s="6"/>
      <c r="K1667" s="6"/>
      <c r="L1667" s="6"/>
      <c r="M1667" s="6"/>
      <c r="N1667" s="6"/>
      <c r="O1667" s="6"/>
      <c r="P1667" s="6"/>
      <c r="Q1667" s="6"/>
      <c r="R1667" s="6"/>
      <c r="S1667" s="6"/>
      <c r="T1667" s="6"/>
      <c r="U1667" s="6"/>
      <c r="X1667" s="25"/>
      <c r="Y1667" s="25"/>
      <c r="Z1667" s="25"/>
      <c r="AA1667" s="25"/>
      <c r="AB1667" s="25"/>
      <c r="AC1667" s="25"/>
      <c r="AD1667" s="25"/>
      <c r="AE1667" s="25"/>
    </row>
    <row r="1668" spans="1:31">
      <c r="A1668" s="6"/>
      <c r="B1668" s="6"/>
      <c r="C1668" s="6"/>
      <c r="D1668" s="6"/>
      <c r="E1668" s="6"/>
      <c r="F1668" s="6"/>
      <c r="G1668" s="6"/>
      <c r="H1668" s="6"/>
      <c r="I1668" s="6"/>
      <c r="J1668" s="6"/>
      <c r="K1668" s="6"/>
      <c r="L1668" s="6"/>
      <c r="M1668" s="6"/>
      <c r="N1668" s="6"/>
      <c r="O1668" s="6"/>
      <c r="P1668" s="6"/>
      <c r="Q1668" s="6"/>
      <c r="R1668" s="6"/>
      <c r="S1668" s="6"/>
      <c r="T1668" s="6"/>
      <c r="U1668" s="6"/>
      <c r="X1668" s="25"/>
      <c r="Y1668" s="25"/>
      <c r="Z1668" s="25"/>
      <c r="AA1668" s="25"/>
      <c r="AB1668" s="25"/>
      <c r="AC1668" s="25"/>
      <c r="AD1668" s="25"/>
      <c r="AE1668" s="25"/>
    </row>
    <row r="1669" spans="1:31">
      <c r="A1669" s="6"/>
      <c r="B1669" s="6"/>
      <c r="C1669" s="6"/>
      <c r="D1669" s="6"/>
      <c r="E1669" s="6"/>
      <c r="F1669" s="6"/>
      <c r="G1669" s="6"/>
      <c r="H1669" s="6"/>
      <c r="I1669" s="6"/>
      <c r="J1669" s="6"/>
      <c r="K1669" s="6"/>
      <c r="L1669" s="6"/>
      <c r="M1669" s="6"/>
      <c r="N1669" s="6"/>
      <c r="O1669" s="6"/>
      <c r="P1669" s="6"/>
      <c r="Q1669" s="6"/>
      <c r="R1669" s="6"/>
      <c r="S1669" s="6"/>
      <c r="T1669" s="6"/>
      <c r="U1669" s="6"/>
      <c r="X1669" s="25"/>
      <c r="Y1669" s="25"/>
      <c r="Z1669" s="25"/>
      <c r="AA1669" s="25"/>
      <c r="AB1669" s="25"/>
      <c r="AC1669" s="25"/>
      <c r="AD1669" s="25"/>
      <c r="AE1669" s="25"/>
    </row>
    <row r="1670" spans="1:31">
      <c r="A1670" s="6"/>
      <c r="B1670" s="6"/>
      <c r="C1670" s="6"/>
      <c r="D1670" s="6"/>
      <c r="E1670" s="6"/>
      <c r="F1670" s="6"/>
      <c r="G1670" s="6"/>
      <c r="H1670" s="6"/>
      <c r="I1670" s="6"/>
      <c r="J1670" s="6"/>
      <c r="K1670" s="6"/>
      <c r="L1670" s="6"/>
      <c r="M1670" s="6"/>
      <c r="N1670" s="6"/>
      <c r="O1670" s="6"/>
      <c r="P1670" s="6"/>
      <c r="Q1670" s="6"/>
      <c r="R1670" s="6"/>
      <c r="S1670" s="6"/>
      <c r="T1670" s="6"/>
      <c r="U1670" s="6"/>
      <c r="X1670" s="25"/>
      <c r="Y1670" s="25"/>
      <c r="Z1670" s="25"/>
      <c r="AA1670" s="25"/>
      <c r="AB1670" s="25"/>
      <c r="AC1670" s="25"/>
      <c r="AD1670" s="25"/>
      <c r="AE1670" s="25"/>
    </row>
    <row r="1671" spans="1:31">
      <c r="A1671" s="6"/>
      <c r="B1671" s="6"/>
      <c r="C1671" s="6"/>
      <c r="D1671" s="6"/>
      <c r="E1671" s="6"/>
      <c r="F1671" s="6"/>
      <c r="G1671" s="6"/>
      <c r="H1671" s="6"/>
      <c r="I1671" s="6"/>
      <c r="J1671" s="6"/>
      <c r="K1671" s="6"/>
      <c r="L1671" s="6"/>
      <c r="M1671" s="6"/>
      <c r="N1671" s="6"/>
      <c r="O1671" s="6"/>
      <c r="P1671" s="6"/>
      <c r="Q1671" s="6"/>
      <c r="R1671" s="6"/>
      <c r="S1671" s="6"/>
      <c r="T1671" s="6"/>
      <c r="U1671" s="6"/>
      <c r="X1671" s="25"/>
      <c r="Y1671" s="25"/>
      <c r="Z1671" s="25"/>
      <c r="AA1671" s="25"/>
      <c r="AB1671" s="25"/>
      <c r="AC1671" s="25"/>
      <c r="AD1671" s="25"/>
      <c r="AE1671" s="25"/>
    </row>
    <row r="1672" spans="1:31">
      <c r="A1672" s="6"/>
      <c r="B1672" s="6"/>
      <c r="C1672" s="6"/>
      <c r="D1672" s="6"/>
      <c r="E1672" s="6"/>
      <c r="F1672" s="6"/>
      <c r="G1672" s="6"/>
      <c r="H1672" s="6"/>
      <c r="I1672" s="6"/>
      <c r="J1672" s="6"/>
      <c r="K1672" s="6"/>
      <c r="L1672" s="6"/>
      <c r="M1672" s="6"/>
      <c r="N1672" s="6"/>
      <c r="O1672" s="6"/>
      <c r="P1672" s="6"/>
      <c r="Q1672" s="6"/>
      <c r="R1672" s="6"/>
      <c r="S1672" s="6"/>
      <c r="T1672" s="6"/>
      <c r="U1672" s="6"/>
      <c r="X1672" s="25"/>
      <c r="Y1672" s="25"/>
      <c r="Z1672" s="25"/>
      <c r="AA1672" s="25"/>
      <c r="AB1672" s="25"/>
      <c r="AC1672" s="25"/>
      <c r="AD1672" s="25"/>
      <c r="AE1672" s="25"/>
    </row>
    <row r="1673" spans="1:31">
      <c r="A1673" s="6"/>
      <c r="B1673" s="6"/>
      <c r="C1673" s="6"/>
      <c r="D1673" s="6"/>
      <c r="E1673" s="6"/>
      <c r="F1673" s="6"/>
      <c r="G1673" s="6"/>
      <c r="H1673" s="6"/>
      <c r="I1673" s="6"/>
      <c r="J1673" s="6"/>
      <c r="K1673" s="6"/>
      <c r="L1673" s="6"/>
      <c r="M1673" s="6"/>
      <c r="N1673" s="6"/>
      <c r="O1673" s="6"/>
      <c r="P1673" s="6"/>
      <c r="Q1673" s="6"/>
      <c r="R1673" s="6"/>
      <c r="S1673" s="6"/>
      <c r="T1673" s="6"/>
      <c r="U1673" s="6"/>
      <c r="X1673" s="25"/>
      <c r="Y1673" s="25"/>
      <c r="Z1673" s="25"/>
      <c r="AA1673" s="25"/>
      <c r="AB1673" s="25"/>
      <c r="AC1673" s="25"/>
      <c r="AD1673" s="25"/>
      <c r="AE1673" s="25"/>
    </row>
    <row r="1674" spans="1:31">
      <c r="A1674" s="6"/>
      <c r="B1674" s="6"/>
      <c r="C1674" s="6"/>
      <c r="D1674" s="6"/>
      <c r="E1674" s="6"/>
      <c r="F1674" s="6"/>
      <c r="G1674" s="6"/>
      <c r="H1674" s="6"/>
      <c r="I1674" s="6"/>
      <c r="J1674" s="6"/>
      <c r="K1674" s="6"/>
      <c r="L1674" s="6"/>
      <c r="M1674" s="6"/>
      <c r="N1674" s="6"/>
      <c r="O1674" s="6"/>
      <c r="P1674" s="6"/>
      <c r="Q1674" s="6"/>
      <c r="R1674" s="6"/>
      <c r="S1674" s="6"/>
      <c r="T1674" s="6"/>
      <c r="U1674" s="6"/>
      <c r="X1674" s="459" t="s">
        <v>270</v>
      </c>
      <c r="Y1674" s="25"/>
      <c r="Z1674" s="25"/>
      <c r="AA1674" s="25"/>
      <c r="AB1674" s="25"/>
      <c r="AC1674" s="25"/>
      <c r="AD1674" s="25"/>
      <c r="AE1674" s="25"/>
    </row>
    <row r="1675" spans="1:31">
      <c r="X1675" s="458" t="str">
        <f>IF(全体項目一覧_60!AN134="","",全体項目一覧_60!AN134)</f>
        <v/>
      </c>
      <c r="Y1675" s="25"/>
      <c r="Z1675" s="25"/>
      <c r="AA1675" s="25"/>
      <c r="AB1675" s="25"/>
      <c r="AC1675" s="25"/>
      <c r="AD1675" s="25"/>
      <c r="AE1675" s="25"/>
    </row>
    <row r="1676" spans="1:31">
      <c r="X1676" s="25"/>
      <c r="Y1676" s="25"/>
      <c r="Z1676" s="25"/>
      <c r="AA1676" s="25"/>
      <c r="AB1676" s="25"/>
      <c r="AC1676" s="25"/>
      <c r="AD1676" s="25"/>
      <c r="AE1676" s="25"/>
    </row>
    <row r="1677" spans="1:31">
      <c r="X1677" s="25"/>
      <c r="Y1677" s="25"/>
      <c r="Z1677" s="25"/>
      <c r="AA1677" s="25"/>
      <c r="AB1677" s="25"/>
      <c r="AC1677" s="25"/>
      <c r="AD1677" s="25"/>
      <c r="AE1677" s="25"/>
    </row>
    <row r="1678" spans="1:31">
      <c r="A1678" s="675"/>
      <c r="B1678" s="676"/>
      <c r="C1678" s="676"/>
      <c r="D1678" s="676"/>
      <c r="E1678" s="676"/>
      <c r="F1678" s="676"/>
      <c r="G1678" s="676"/>
      <c r="H1678" s="676"/>
      <c r="I1678" s="676"/>
      <c r="J1678" s="676"/>
      <c r="K1678" s="677"/>
      <c r="L1678" s="12" t="s">
        <v>18</v>
      </c>
      <c r="M1678" s="669" t="s">
        <v>29</v>
      </c>
      <c r="N1678" s="669"/>
      <c r="O1678" s="669"/>
      <c r="P1678" s="669"/>
      <c r="Q1678" s="669"/>
      <c r="R1678" s="669"/>
      <c r="S1678" s="669"/>
      <c r="T1678" s="670" t="s">
        <v>269</v>
      </c>
      <c r="U1678" s="670"/>
      <c r="X1678" s="12"/>
      <c r="Y1678" s="150"/>
      <c r="Z1678" s="150"/>
      <c r="AA1678" s="150"/>
      <c r="AB1678" s="150"/>
      <c r="AC1678" s="150"/>
      <c r="AD1678" s="150"/>
      <c r="AE1678" s="150"/>
    </row>
    <row r="1679" spans="1:31">
      <c r="A1679" s="678"/>
      <c r="B1679" s="679"/>
      <c r="C1679" s="679"/>
      <c r="D1679" s="679"/>
      <c r="E1679" s="679"/>
      <c r="F1679" s="679"/>
      <c r="G1679" s="679"/>
      <c r="H1679" s="679"/>
      <c r="I1679" s="679"/>
      <c r="J1679" s="679"/>
      <c r="K1679" s="680"/>
      <c r="L1679" s="12" t="s">
        <v>18</v>
      </c>
      <c r="M1679" s="665" t="s">
        <v>30</v>
      </c>
      <c r="N1679" s="665"/>
      <c r="O1679" s="665"/>
      <c r="P1679" s="665"/>
      <c r="Q1679" s="665"/>
      <c r="R1679" s="665"/>
      <c r="S1679" s="665"/>
      <c r="T1679" s="666" t="str">
        <f>X1675</f>
        <v/>
      </c>
      <c r="U1679" s="667"/>
      <c r="X1679" s="12"/>
      <c r="Y1679" s="151"/>
      <c r="Z1679" s="151"/>
      <c r="AA1679" s="151"/>
      <c r="AB1679" s="151"/>
      <c r="AC1679" s="151"/>
      <c r="AD1679" s="151"/>
      <c r="AE1679" s="151"/>
    </row>
    <row r="1680" spans="1:31" ht="14.25">
      <c r="A1680" s="691" t="str">
        <f>$A$40</f>
        <v>フォーマット作成者　：　Komuro Consulting Group　小室匡史</v>
      </c>
      <c r="B1680" s="691"/>
      <c r="C1680" s="691"/>
      <c r="D1680" s="691"/>
      <c r="E1680" s="691"/>
      <c r="F1680" s="691"/>
      <c r="G1680" s="691"/>
      <c r="H1680" s="691"/>
      <c r="I1680" s="691"/>
      <c r="J1680" s="691"/>
      <c r="K1680" s="691"/>
      <c r="L1680" s="414" t="s">
        <v>18</v>
      </c>
      <c r="M1680" s="668" t="s">
        <v>90</v>
      </c>
      <c r="N1680" s="668"/>
      <c r="O1680" s="668"/>
      <c r="P1680" s="668"/>
      <c r="Q1680" s="668"/>
      <c r="R1680" s="668"/>
      <c r="S1680" s="668"/>
      <c r="T1680" s="667"/>
      <c r="U1680" s="667"/>
      <c r="X1680" s="12"/>
      <c r="Y1680" s="152"/>
      <c r="Z1680" s="152"/>
      <c r="AA1680" s="152"/>
      <c r="AB1680" s="152"/>
      <c r="AC1680" s="152"/>
      <c r="AD1680" s="152"/>
      <c r="AE1680" s="152"/>
    </row>
    <row r="1682" spans="1:31" ht="30" customHeight="1">
      <c r="A1682" s="671" t="str">
        <f>$A$1</f>
        <v>●●チームバレーボール体力指数　レーダーチャート</v>
      </c>
      <c r="B1682" s="671"/>
      <c r="C1682" s="671"/>
      <c r="D1682" s="671"/>
      <c r="E1682" s="671"/>
      <c r="F1682" s="671"/>
      <c r="G1682" s="671"/>
      <c r="H1682" s="671"/>
      <c r="I1682" s="671"/>
      <c r="J1682" s="671"/>
      <c r="K1682" s="671"/>
      <c r="L1682" s="671"/>
      <c r="M1682" s="671"/>
      <c r="N1682" s="671"/>
      <c r="O1682" s="671"/>
      <c r="P1682" s="671"/>
      <c r="Q1682" s="671"/>
      <c r="R1682" s="671"/>
      <c r="S1682" s="671"/>
      <c r="T1682" s="671"/>
      <c r="U1682" s="671"/>
      <c r="X1682" s="25"/>
      <c r="Y1682" s="25"/>
      <c r="Z1682" s="25"/>
      <c r="AA1682" s="25"/>
      <c r="AB1682" s="25"/>
      <c r="AC1682" s="25"/>
      <c r="AD1682" s="25"/>
      <c r="AE1682" s="25"/>
    </row>
    <row r="1683" spans="1:31" ht="22.5" customHeight="1">
      <c r="A1683" s="385" t="s">
        <v>10</v>
      </c>
      <c r="B1683" s="672" t="str">
        <f>IF(表示変換!B47="","",表示変換!B47)</f>
        <v/>
      </c>
      <c r="C1683" s="672"/>
      <c r="D1683" s="9"/>
      <c r="E1683" s="385" t="s">
        <v>11</v>
      </c>
      <c r="F1683" s="673" t="str">
        <f>IF(表示変換!I47="","",表示変換!I47)</f>
        <v/>
      </c>
      <c r="G1683" s="673"/>
      <c r="H1683" s="386" t="s">
        <v>215</v>
      </c>
      <c r="I1683" s="14"/>
      <c r="J1683" s="386" t="s">
        <v>13</v>
      </c>
      <c r="K1683" s="673" t="str">
        <f>IF(表示変換!J47="","",表示変換!J47)</f>
        <v/>
      </c>
      <c r="L1683" s="673"/>
      <c r="M1683" s="385" t="s">
        <v>211</v>
      </c>
      <c r="N1683" s="6"/>
      <c r="O1683" s="672" t="s">
        <v>219</v>
      </c>
      <c r="P1683" s="672"/>
      <c r="Q1683" s="672" t="str">
        <f>IF(表示変換!H47="","",表示変換!H47)</f>
        <v/>
      </c>
      <c r="R1683" s="672"/>
      <c r="S1683" s="674" t="str">
        <f>IF(入力!$C$4="","",入力!$C$4)</f>
        <v>2016.01.01</v>
      </c>
      <c r="T1683" s="674"/>
      <c r="U1683" s="9" t="s">
        <v>84</v>
      </c>
      <c r="X1683" s="25"/>
      <c r="Y1683" s="25"/>
      <c r="Z1683" s="25"/>
      <c r="AA1683" s="25"/>
      <c r="AB1683" s="25"/>
      <c r="AC1683" s="25"/>
      <c r="AD1683" s="25"/>
      <c r="AE1683" s="25"/>
    </row>
    <row r="1684" spans="1:31" ht="12" customHeight="1">
      <c r="A1684" s="6"/>
      <c r="B1684" s="6"/>
      <c r="C1684" s="6"/>
      <c r="D1684" s="6"/>
      <c r="E1684" s="6"/>
      <c r="F1684" s="6"/>
      <c r="G1684" s="6"/>
      <c r="H1684" s="6"/>
      <c r="I1684" s="6"/>
      <c r="J1684" s="6"/>
      <c r="K1684" s="6"/>
      <c r="L1684" s="6"/>
      <c r="M1684" s="6"/>
      <c r="N1684" s="6"/>
      <c r="O1684" s="6"/>
      <c r="P1684" s="6"/>
      <c r="Q1684" s="6"/>
      <c r="R1684" s="6"/>
      <c r="S1684" s="6"/>
      <c r="T1684" s="6"/>
      <c r="U1684" s="6"/>
      <c r="X1684" s="25"/>
      <c r="Y1684" s="25"/>
      <c r="Z1684" s="25"/>
      <c r="AA1684" s="25"/>
      <c r="AB1684" s="25"/>
      <c r="AC1684" s="25"/>
      <c r="AD1684" s="25"/>
      <c r="AE1684" s="25"/>
    </row>
    <row r="1685" spans="1:31" ht="22.5" customHeight="1">
      <c r="A1685" s="685" t="s">
        <v>5</v>
      </c>
      <c r="B1685" s="688" t="s">
        <v>226</v>
      </c>
      <c r="C1685" s="692" t="s">
        <v>0</v>
      </c>
      <c r="D1685" s="683" t="s">
        <v>220</v>
      </c>
      <c r="E1685" s="684"/>
      <c r="F1685" s="683" t="s">
        <v>198</v>
      </c>
      <c r="G1685" s="684"/>
      <c r="H1685" s="683" t="s">
        <v>297</v>
      </c>
      <c r="I1685" s="684"/>
      <c r="J1685" s="683" t="s">
        <v>27</v>
      </c>
      <c r="K1685" s="684"/>
      <c r="L1685" s="681" t="s">
        <v>199</v>
      </c>
      <c r="M1685" s="682"/>
      <c r="N1685" s="681" t="s">
        <v>200</v>
      </c>
      <c r="O1685" s="682"/>
      <c r="P1685" s="681" t="s">
        <v>28</v>
      </c>
      <c r="Q1685" s="682"/>
      <c r="R1685" s="683" t="s">
        <v>201</v>
      </c>
      <c r="S1685" s="684"/>
      <c r="T1685" s="156" t="s">
        <v>1</v>
      </c>
      <c r="U1685" s="157" t="s">
        <v>2</v>
      </c>
      <c r="X1685" s="25"/>
      <c r="Y1685" s="25"/>
      <c r="Z1685" s="25"/>
      <c r="AA1685" s="25"/>
      <c r="AB1685" s="25"/>
      <c r="AC1685" s="25"/>
      <c r="AD1685" s="25"/>
      <c r="AE1685" s="25"/>
    </row>
    <row r="1686" spans="1:31">
      <c r="A1686" s="686"/>
      <c r="B1686" s="689"/>
      <c r="C1686" s="693"/>
      <c r="D1686" s="1" t="s">
        <v>3</v>
      </c>
      <c r="E1686" s="3" t="s">
        <v>4</v>
      </c>
      <c r="F1686" s="1" t="s">
        <v>3</v>
      </c>
      <c r="G1686" s="3" t="s">
        <v>4</v>
      </c>
      <c r="H1686" s="1" t="s">
        <v>3</v>
      </c>
      <c r="I1686" s="3" t="s">
        <v>4</v>
      </c>
      <c r="J1686" s="1" t="s">
        <v>3</v>
      </c>
      <c r="K1686" s="3" t="s">
        <v>4</v>
      </c>
      <c r="L1686" s="1" t="s">
        <v>3</v>
      </c>
      <c r="M1686" s="3" t="s">
        <v>4</v>
      </c>
      <c r="N1686" s="1" t="s">
        <v>3</v>
      </c>
      <c r="O1686" s="3" t="s">
        <v>4</v>
      </c>
      <c r="P1686" s="1" t="s">
        <v>3</v>
      </c>
      <c r="Q1686" s="3" t="s">
        <v>4</v>
      </c>
      <c r="R1686" s="1" t="s">
        <v>3</v>
      </c>
      <c r="S1686" s="3" t="s">
        <v>4</v>
      </c>
      <c r="T1686" s="7"/>
      <c r="U1686" s="8"/>
      <c r="X1686" s="25"/>
      <c r="Y1686" s="25"/>
      <c r="Z1686" s="25"/>
      <c r="AA1686" s="25"/>
      <c r="AB1686" s="25"/>
      <c r="AC1686" s="25"/>
      <c r="AD1686" s="25"/>
      <c r="AE1686" s="25"/>
    </row>
    <row r="1687" spans="1:31">
      <c r="A1687" s="687"/>
      <c r="B1687" s="690"/>
      <c r="C1687" s="694"/>
      <c r="D1687" s="2" t="str">
        <f>IF(表示変換!$N$5="","",表示変換!$N$5)</f>
        <v>sec</v>
      </c>
      <c r="E1687" s="4" t="s">
        <v>202</v>
      </c>
      <c r="F1687" s="2" t="str">
        <f>IF(表示変換!$O$5="","",表示変換!$O$5)</f>
        <v>sec</v>
      </c>
      <c r="G1687" s="4" t="s">
        <v>202</v>
      </c>
      <c r="H1687" s="2" t="str">
        <f>IF(表示変換!$P$5="","",表示変換!$P$5)</f>
        <v>m</v>
      </c>
      <c r="I1687" s="4" t="s">
        <v>202</v>
      </c>
      <c r="J1687" s="2" t="str">
        <f>IF(表示変換!$Q$5="","",表示変換!$Q$5)</f>
        <v>cm</v>
      </c>
      <c r="K1687" s="4" t="s">
        <v>202</v>
      </c>
      <c r="L1687" s="2" t="str">
        <f>IF(表示変換!$R$5="","",表示変換!$R$5)</f>
        <v>cm</v>
      </c>
      <c r="M1687" s="4" t="s">
        <v>202</v>
      </c>
      <c r="N1687" s="2" t="str">
        <f>IF(表示変換!$S$5="","",表示変換!$S$5)</f>
        <v>m</v>
      </c>
      <c r="O1687" s="4" t="s">
        <v>202</v>
      </c>
      <c r="P1687" s="2" t="str">
        <f>IF(表示変換!$T$5="","",表示変換!$T$5)</f>
        <v>回</v>
      </c>
      <c r="Q1687" s="4" t="s">
        <v>202</v>
      </c>
      <c r="R1687" s="2" t="str">
        <f>IF(表示変換!$U$5="","",表示変換!$U$5)</f>
        <v>m</v>
      </c>
      <c r="S1687" s="4" t="s">
        <v>202</v>
      </c>
      <c r="T1687" s="2" t="s">
        <v>203</v>
      </c>
      <c r="U1687" s="5" t="s">
        <v>204</v>
      </c>
      <c r="X1687" s="26" t="s">
        <v>205</v>
      </c>
      <c r="Y1687" s="26" t="s">
        <v>206</v>
      </c>
      <c r="Z1687" s="26" t="s">
        <v>276</v>
      </c>
      <c r="AA1687" s="26" t="s">
        <v>24</v>
      </c>
      <c r="AB1687" s="26" t="s">
        <v>207</v>
      </c>
      <c r="AC1687" s="26" t="s">
        <v>208</v>
      </c>
      <c r="AD1687" s="26" t="s">
        <v>209</v>
      </c>
      <c r="AE1687" s="11" t="s">
        <v>210</v>
      </c>
    </row>
    <row r="1688" spans="1:31">
      <c r="A1688" s="17" t="str">
        <f>IF(入力!$C$4="","",入力!$C$4)</f>
        <v>2016.01.01</v>
      </c>
      <c r="B1688" s="20">
        <f>IF(表示変換!A47="","",表示変換!A47)</f>
        <v>42</v>
      </c>
      <c r="C1688" s="18" t="str">
        <f>IF(表示変換!B47="","",表示変換!B47)</f>
        <v/>
      </c>
      <c r="D1688" s="21" t="str">
        <f>IF(特定項目一覧_60!G47="","",特定項目一覧_60!G47)</f>
        <v/>
      </c>
      <c r="E1688" s="27" t="str">
        <f>IF(特定項目一覧_60!H47="","",特定項目一覧_60!H47)</f>
        <v/>
      </c>
      <c r="F1688" s="21" t="str">
        <f>IF(特定項目一覧_60!I47="","",特定項目一覧_60!I47)</f>
        <v/>
      </c>
      <c r="G1688" s="22" t="str">
        <f>IF(特定項目一覧_60!J47="","",特定項目一覧_60!J47)</f>
        <v/>
      </c>
      <c r="H1688" s="29" t="str">
        <f>IF(特定項目一覧_60!K47="","",特定項目一覧_60!K47)</f>
        <v/>
      </c>
      <c r="I1688" s="27" t="str">
        <f>IF(特定項目一覧_60!L47="","",特定項目一覧_60!L47)</f>
        <v/>
      </c>
      <c r="J1688" s="20" t="str">
        <f>IF(特定項目一覧_60!M47="","",特定項目一覧_60!M47)</f>
        <v/>
      </c>
      <c r="K1688" s="22" t="str">
        <f>IF(特定項目一覧_60!N47="","",特定項目一覧_60!N47)</f>
        <v/>
      </c>
      <c r="L1688" s="28" t="str">
        <f>IF(特定項目一覧_60!O47="","",特定項目一覧_60!O47)</f>
        <v/>
      </c>
      <c r="M1688" s="27" t="str">
        <f>IF(特定項目一覧_60!P47="","",特定項目一覧_60!P47)</f>
        <v/>
      </c>
      <c r="N1688" s="21" t="str">
        <f>IF(特定項目一覧_60!Q47="","",特定項目一覧_60!Q47)</f>
        <v/>
      </c>
      <c r="O1688" s="22" t="str">
        <f>IF(特定項目一覧_60!R47="","",特定項目一覧_60!R47)</f>
        <v/>
      </c>
      <c r="P1688" s="28" t="str">
        <f>IF(特定項目一覧_60!S47="","",特定項目一覧_60!S47)</f>
        <v/>
      </c>
      <c r="Q1688" s="27" t="str">
        <f>IF(特定項目一覧_60!T47="","",特定項目一覧_60!T47)</f>
        <v/>
      </c>
      <c r="R1688" s="20" t="str">
        <f>IF(特定項目一覧_60!U47="","",特定項目一覧_60!U47)</f>
        <v/>
      </c>
      <c r="S1688" s="22" t="str">
        <f>IF(特定項目一覧_60!V47="","",特定項目一覧_60!V47)</f>
        <v/>
      </c>
      <c r="T1688" s="28" t="str">
        <f>IF(特定項目一覧_60!W47="","",特定項目一覧_60!W47)</f>
        <v/>
      </c>
      <c r="U1688" s="22" t="str">
        <f>IF(特定項目一覧_60!X47="","",特定項目一覧_60!X47)</f>
        <v/>
      </c>
      <c r="W1688" s="19" t="str">
        <f>IF(入力!$C$4="","",入力!$C$4)</f>
        <v>2016.01.01</v>
      </c>
      <c r="X1688" s="30" t="str">
        <f>E1688</f>
        <v/>
      </c>
      <c r="Y1688" s="30" t="str">
        <f>G1688</f>
        <v/>
      </c>
      <c r="Z1688" s="30" t="str">
        <f>I1688</f>
        <v/>
      </c>
      <c r="AA1688" s="30" t="str">
        <f>K1688</f>
        <v/>
      </c>
      <c r="AB1688" s="30" t="str">
        <f>M1688</f>
        <v/>
      </c>
      <c r="AC1688" s="30" t="str">
        <f>O1688</f>
        <v/>
      </c>
      <c r="AD1688" s="30" t="str">
        <f>Q1688</f>
        <v/>
      </c>
      <c r="AE1688" s="30" t="str">
        <f>S1688</f>
        <v/>
      </c>
    </row>
    <row r="1689" spans="1:31">
      <c r="A1689" s="66"/>
      <c r="B1689" s="67"/>
      <c r="C1689" s="68"/>
      <c r="D1689" s="69"/>
      <c r="E1689" s="70"/>
      <c r="F1689" s="71"/>
      <c r="G1689" s="72"/>
      <c r="H1689" s="73"/>
      <c r="I1689" s="70"/>
      <c r="J1689" s="71"/>
      <c r="K1689" s="72"/>
      <c r="L1689" s="69"/>
      <c r="M1689" s="70"/>
      <c r="N1689" s="71"/>
      <c r="O1689" s="72"/>
      <c r="P1689" s="69"/>
      <c r="Q1689" s="70"/>
      <c r="R1689" s="67"/>
      <c r="S1689" s="72"/>
      <c r="T1689" s="73"/>
      <c r="U1689" s="72"/>
      <c r="W1689" s="19"/>
      <c r="X1689" s="23"/>
      <c r="Y1689" s="23"/>
      <c r="Z1689" s="23"/>
      <c r="AA1689" s="23"/>
      <c r="AB1689" s="23"/>
      <c r="AC1689" s="23"/>
      <c r="AD1689" s="23"/>
      <c r="AE1689" s="23"/>
    </row>
    <row r="1690" spans="1:31">
      <c r="A1690" s="74"/>
      <c r="B1690" s="67"/>
      <c r="C1690" s="72"/>
      <c r="D1690" s="71"/>
      <c r="E1690" s="72"/>
      <c r="F1690" s="71"/>
      <c r="G1690" s="72"/>
      <c r="H1690" s="67"/>
      <c r="I1690" s="72"/>
      <c r="J1690" s="71"/>
      <c r="K1690" s="72"/>
      <c r="L1690" s="71"/>
      <c r="M1690" s="72"/>
      <c r="N1690" s="71"/>
      <c r="O1690" s="72"/>
      <c r="P1690" s="71"/>
      <c r="Q1690" s="72"/>
      <c r="R1690" s="67"/>
      <c r="S1690" s="72"/>
      <c r="T1690" s="67"/>
      <c r="U1690" s="72"/>
      <c r="W1690" s="19"/>
      <c r="X1690" s="23"/>
      <c r="Y1690" s="23"/>
      <c r="Z1690" s="23"/>
      <c r="AA1690" s="23"/>
      <c r="AB1690" s="23"/>
      <c r="AC1690" s="23"/>
      <c r="AD1690" s="23"/>
      <c r="AE1690" s="23"/>
    </row>
    <row r="1691" spans="1:31">
      <c r="A1691" s="74"/>
      <c r="B1691" s="75"/>
      <c r="C1691" s="76"/>
      <c r="D1691" s="71"/>
      <c r="E1691" s="70"/>
      <c r="F1691" s="71"/>
      <c r="G1691" s="72"/>
      <c r="H1691" s="73"/>
      <c r="I1691" s="70"/>
      <c r="J1691" s="71"/>
      <c r="K1691" s="72"/>
      <c r="L1691" s="69"/>
      <c r="M1691" s="70"/>
      <c r="N1691" s="71"/>
      <c r="O1691" s="72"/>
      <c r="P1691" s="69"/>
      <c r="Q1691" s="70"/>
      <c r="R1691" s="67"/>
      <c r="S1691" s="72"/>
      <c r="T1691" s="73"/>
      <c r="U1691" s="72"/>
      <c r="X1691" s="25"/>
      <c r="Y1691" s="25"/>
      <c r="Z1691" s="25"/>
      <c r="AA1691" s="25"/>
      <c r="AB1691" s="25"/>
      <c r="AC1691" s="25"/>
      <c r="AD1691" s="25"/>
      <c r="AE1691" s="25"/>
    </row>
    <row r="1692" spans="1:31">
      <c r="A1692" s="66"/>
      <c r="B1692" s="67"/>
      <c r="C1692" s="68"/>
      <c r="D1692" s="69"/>
      <c r="E1692" s="70"/>
      <c r="F1692" s="71"/>
      <c r="G1692" s="72"/>
      <c r="H1692" s="73"/>
      <c r="I1692" s="70"/>
      <c r="J1692" s="71"/>
      <c r="K1692" s="72"/>
      <c r="L1692" s="69"/>
      <c r="M1692" s="70"/>
      <c r="N1692" s="71"/>
      <c r="O1692" s="72"/>
      <c r="P1692" s="69"/>
      <c r="Q1692" s="70"/>
      <c r="R1692" s="67"/>
      <c r="S1692" s="72"/>
      <c r="T1692" s="73"/>
      <c r="U1692" s="72"/>
      <c r="X1692" s="25"/>
      <c r="Y1692" s="25"/>
      <c r="Z1692" s="25"/>
      <c r="AA1692" s="25"/>
      <c r="AB1692" s="25"/>
      <c r="AC1692" s="25"/>
      <c r="AD1692" s="25"/>
      <c r="AE1692" s="25"/>
    </row>
    <row r="1693" spans="1:31">
      <c r="A1693" s="74"/>
      <c r="B1693" s="67"/>
      <c r="C1693" s="72"/>
      <c r="D1693" s="71"/>
      <c r="E1693" s="72"/>
      <c r="F1693" s="71"/>
      <c r="G1693" s="72"/>
      <c r="H1693" s="67"/>
      <c r="I1693" s="72"/>
      <c r="J1693" s="71"/>
      <c r="K1693" s="72"/>
      <c r="L1693" s="71"/>
      <c r="M1693" s="72"/>
      <c r="N1693" s="71"/>
      <c r="O1693" s="72"/>
      <c r="P1693" s="71"/>
      <c r="Q1693" s="72"/>
      <c r="R1693" s="67"/>
      <c r="S1693" s="72"/>
      <c r="T1693" s="67"/>
      <c r="U1693" s="72"/>
      <c r="X1693" s="25"/>
      <c r="Y1693" s="25"/>
      <c r="Z1693" s="25"/>
      <c r="AA1693" s="25"/>
      <c r="AB1693" s="25"/>
      <c r="AC1693" s="25"/>
      <c r="AD1693" s="25"/>
      <c r="AE1693" s="25"/>
    </row>
    <row r="1694" spans="1:31">
      <c r="A1694" s="66"/>
      <c r="B1694" s="67"/>
      <c r="C1694" s="68"/>
      <c r="D1694" s="69"/>
      <c r="E1694" s="70"/>
      <c r="F1694" s="71"/>
      <c r="G1694" s="72"/>
      <c r="H1694" s="73"/>
      <c r="I1694" s="70"/>
      <c r="J1694" s="71"/>
      <c r="K1694" s="72"/>
      <c r="L1694" s="69"/>
      <c r="M1694" s="70"/>
      <c r="N1694" s="71"/>
      <c r="O1694" s="72"/>
      <c r="P1694" s="69"/>
      <c r="Q1694" s="70"/>
      <c r="R1694" s="67"/>
      <c r="S1694" s="72"/>
      <c r="T1694" s="73"/>
      <c r="U1694" s="72"/>
      <c r="X1694" s="25"/>
      <c r="Y1694" s="25"/>
      <c r="Z1694" s="25"/>
      <c r="AA1694" s="25"/>
      <c r="AB1694" s="25"/>
      <c r="AC1694" s="25"/>
      <c r="AD1694" s="25"/>
      <c r="AE1694" s="25"/>
    </row>
    <row r="1695" spans="1:31">
      <c r="A1695" s="66"/>
      <c r="B1695" s="67"/>
      <c r="C1695" s="68"/>
      <c r="D1695" s="69"/>
      <c r="E1695" s="70"/>
      <c r="F1695" s="71"/>
      <c r="G1695" s="72"/>
      <c r="H1695" s="73"/>
      <c r="I1695" s="70"/>
      <c r="J1695" s="71"/>
      <c r="K1695" s="72"/>
      <c r="L1695" s="69"/>
      <c r="M1695" s="70"/>
      <c r="N1695" s="71"/>
      <c r="O1695" s="72"/>
      <c r="P1695" s="69"/>
      <c r="Q1695" s="70"/>
      <c r="R1695" s="67"/>
      <c r="S1695" s="72"/>
      <c r="T1695" s="73"/>
      <c r="U1695" s="72"/>
      <c r="X1695" s="25"/>
      <c r="Y1695" s="25"/>
      <c r="Z1695" s="25"/>
      <c r="AA1695" s="25"/>
      <c r="AB1695" s="25"/>
      <c r="AC1695" s="25"/>
      <c r="AD1695" s="25"/>
      <c r="AE1695" s="25"/>
    </row>
    <row r="1696" spans="1:31">
      <c r="A1696" s="66"/>
      <c r="B1696" s="67"/>
      <c r="C1696" s="68"/>
      <c r="D1696" s="69"/>
      <c r="E1696" s="70"/>
      <c r="F1696" s="71"/>
      <c r="G1696" s="72"/>
      <c r="H1696" s="73"/>
      <c r="I1696" s="70"/>
      <c r="J1696" s="71"/>
      <c r="K1696" s="72"/>
      <c r="L1696" s="69"/>
      <c r="M1696" s="70"/>
      <c r="N1696" s="71"/>
      <c r="O1696" s="72"/>
      <c r="P1696" s="69"/>
      <c r="Q1696" s="70"/>
      <c r="R1696" s="67"/>
      <c r="S1696" s="72"/>
      <c r="T1696" s="73"/>
      <c r="U1696" s="72"/>
      <c r="X1696" s="25"/>
      <c r="Y1696" s="25"/>
      <c r="Z1696" s="25"/>
      <c r="AA1696" s="25"/>
      <c r="AB1696" s="25"/>
      <c r="AC1696" s="25"/>
      <c r="AD1696" s="25"/>
      <c r="AE1696" s="25"/>
    </row>
    <row r="1697" spans="1:31">
      <c r="A1697" s="66"/>
      <c r="B1697" s="67"/>
      <c r="C1697" s="68"/>
      <c r="D1697" s="69"/>
      <c r="E1697" s="70"/>
      <c r="F1697" s="71"/>
      <c r="G1697" s="72"/>
      <c r="H1697" s="73"/>
      <c r="I1697" s="70"/>
      <c r="J1697" s="71"/>
      <c r="K1697" s="72"/>
      <c r="L1697" s="69"/>
      <c r="M1697" s="70"/>
      <c r="N1697" s="71"/>
      <c r="O1697" s="72"/>
      <c r="P1697" s="69"/>
      <c r="Q1697" s="70"/>
      <c r="R1697" s="67"/>
      <c r="S1697" s="72"/>
      <c r="T1697" s="73"/>
      <c r="U1697" s="72"/>
      <c r="X1697" s="25"/>
      <c r="Y1697" s="25"/>
      <c r="Z1697" s="25"/>
      <c r="AA1697" s="25"/>
      <c r="AB1697" s="25"/>
      <c r="AC1697" s="25"/>
      <c r="AD1697" s="25"/>
      <c r="AE1697" s="25"/>
    </row>
    <row r="1698" spans="1:31">
      <c r="A1698" s="6"/>
      <c r="B1698" s="6"/>
      <c r="C1698" s="6"/>
      <c r="D1698" s="6"/>
      <c r="E1698" s="6"/>
      <c r="F1698" s="6"/>
      <c r="G1698" s="6"/>
      <c r="H1698" s="6"/>
      <c r="I1698" s="6"/>
      <c r="J1698" s="6"/>
      <c r="K1698" s="6"/>
      <c r="L1698" s="6"/>
      <c r="M1698" s="6"/>
      <c r="N1698" s="6"/>
      <c r="O1698" s="6"/>
      <c r="P1698" s="6"/>
      <c r="Q1698" s="6"/>
      <c r="R1698" s="6"/>
      <c r="S1698" s="6"/>
      <c r="T1698" s="6"/>
      <c r="U1698" s="6"/>
      <c r="X1698" s="25"/>
      <c r="Y1698" s="25"/>
      <c r="Z1698" s="25"/>
      <c r="AA1698" s="25"/>
      <c r="AB1698" s="25"/>
      <c r="AC1698" s="25"/>
      <c r="AD1698" s="25"/>
      <c r="AE1698" s="25"/>
    </row>
    <row r="1699" spans="1:31">
      <c r="A1699" s="6"/>
      <c r="B1699" s="6"/>
      <c r="C1699" s="6"/>
      <c r="D1699" s="6"/>
      <c r="E1699" s="6"/>
      <c r="F1699" s="6"/>
      <c r="G1699" s="6"/>
      <c r="H1699" s="6"/>
      <c r="I1699" s="6"/>
      <c r="J1699" s="6"/>
      <c r="K1699" s="6"/>
      <c r="L1699" s="6"/>
      <c r="M1699" s="6"/>
      <c r="N1699" s="6"/>
      <c r="O1699" s="6"/>
      <c r="P1699" s="6"/>
      <c r="Q1699" s="6"/>
      <c r="R1699" s="6"/>
      <c r="S1699" s="6"/>
      <c r="T1699" s="6"/>
      <c r="U1699" s="6"/>
      <c r="X1699" s="25"/>
      <c r="Y1699" s="25"/>
      <c r="Z1699" s="25"/>
      <c r="AA1699" s="25"/>
      <c r="AB1699" s="25"/>
      <c r="AC1699" s="25"/>
      <c r="AD1699" s="25"/>
      <c r="AE1699" s="25"/>
    </row>
    <row r="1700" spans="1:31">
      <c r="A1700" s="6"/>
      <c r="B1700" s="6"/>
      <c r="C1700" s="6"/>
      <c r="D1700" s="6"/>
      <c r="E1700" s="6"/>
      <c r="F1700" s="6"/>
      <c r="G1700" s="6"/>
      <c r="H1700" s="6"/>
      <c r="I1700" s="6"/>
      <c r="J1700" s="6"/>
      <c r="K1700" s="6"/>
      <c r="L1700" s="6"/>
      <c r="M1700" s="6"/>
      <c r="N1700" s="6"/>
      <c r="O1700" s="6"/>
      <c r="P1700" s="6"/>
      <c r="Q1700" s="6"/>
      <c r="R1700" s="6"/>
      <c r="S1700" s="6"/>
      <c r="T1700" s="6"/>
      <c r="U1700" s="6"/>
      <c r="X1700" s="25"/>
      <c r="Y1700" s="25"/>
      <c r="Z1700" s="25"/>
      <c r="AA1700" s="25"/>
      <c r="AB1700" s="25"/>
      <c r="AC1700" s="25"/>
      <c r="AD1700" s="25"/>
      <c r="AE1700" s="25"/>
    </row>
    <row r="1701" spans="1:31">
      <c r="A1701" s="6"/>
      <c r="B1701" s="6"/>
      <c r="C1701" s="6"/>
      <c r="D1701" s="6"/>
      <c r="E1701" s="6"/>
      <c r="F1701" s="6"/>
      <c r="G1701" s="6"/>
      <c r="H1701" s="6"/>
      <c r="I1701" s="6"/>
      <c r="J1701" s="6"/>
      <c r="K1701" s="6"/>
      <c r="L1701" s="6"/>
      <c r="M1701" s="6"/>
      <c r="N1701" s="6"/>
      <c r="O1701" s="6"/>
      <c r="P1701" s="6"/>
      <c r="Q1701" s="6"/>
      <c r="R1701" s="6"/>
      <c r="S1701" s="6"/>
      <c r="T1701" s="6"/>
      <c r="U1701" s="6"/>
      <c r="X1701" s="12" t="s">
        <v>21</v>
      </c>
      <c r="Y1701" s="12" t="s">
        <v>78</v>
      </c>
      <c r="Z1701" s="12" t="s">
        <v>22</v>
      </c>
      <c r="AA1701" s="25"/>
      <c r="AB1701" s="25"/>
      <c r="AC1701" s="25"/>
      <c r="AD1701" s="25"/>
      <c r="AE1701" s="25"/>
    </row>
    <row r="1702" spans="1:31">
      <c r="A1702" s="6"/>
      <c r="B1702" s="6"/>
      <c r="C1702" s="6"/>
      <c r="D1702" s="6"/>
      <c r="E1702" s="6"/>
      <c r="F1702" s="6"/>
      <c r="G1702" s="6"/>
      <c r="H1702" s="6"/>
      <c r="I1702" s="6"/>
      <c r="J1702" s="6"/>
      <c r="K1702" s="6"/>
      <c r="L1702" s="6"/>
      <c r="M1702" s="6"/>
      <c r="N1702" s="6"/>
      <c r="O1702" s="6"/>
      <c r="P1702" s="6"/>
      <c r="Q1702" s="6"/>
      <c r="R1702" s="6"/>
      <c r="S1702" s="6"/>
      <c r="T1702" s="6"/>
      <c r="U1702" s="6"/>
      <c r="W1702" s="19" t="str">
        <f>IF(入力!$C$4="","",入力!$C$4)</f>
        <v>2016.01.01</v>
      </c>
      <c r="X1702" s="24" t="str">
        <f>IF(特定項目一覧_60!AL47="","",特定項目一覧_60!AL47)</f>
        <v/>
      </c>
      <c r="Y1702" s="31" t="str">
        <f>IF(特定項目一覧_60!AK47="","",特定項目一覧_60!AK47)</f>
        <v/>
      </c>
      <c r="Z1702" s="32" t="str">
        <f>IF(特定項目一覧_60!AM47="","",特定項目一覧_60!AM47)</f>
        <v/>
      </c>
      <c r="AA1702" s="25"/>
      <c r="AB1702" s="25"/>
      <c r="AC1702" s="25"/>
      <c r="AD1702" s="25"/>
      <c r="AE1702" s="25"/>
    </row>
    <row r="1703" spans="1:31">
      <c r="A1703" s="6"/>
      <c r="B1703" s="6"/>
      <c r="C1703" s="6"/>
      <c r="D1703" s="6"/>
      <c r="E1703" s="6"/>
      <c r="F1703" s="6"/>
      <c r="G1703" s="6"/>
      <c r="H1703" s="6"/>
      <c r="I1703" s="6"/>
      <c r="J1703" s="6"/>
      <c r="K1703" s="6"/>
      <c r="L1703" s="6"/>
      <c r="M1703" s="6"/>
      <c r="N1703" s="6"/>
      <c r="O1703" s="6"/>
      <c r="P1703" s="6"/>
      <c r="Q1703" s="6"/>
      <c r="R1703" s="6"/>
      <c r="S1703" s="6"/>
      <c r="T1703" s="6"/>
      <c r="U1703" s="6"/>
      <c r="W1703" s="19"/>
      <c r="X1703" s="24"/>
      <c r="Y1703" s="24"/>
      <c r="Z1703" s="24"/>
      <c r="AA1703" s="25"/>
      <c r="AB1703" s="25"/>
      <c r="AC1703" s="25"/>
      <c r="AD1703" s="25"/>
      <c r="AE1703" s="25"/>
    </row>
    <row r="1704" spans="1:31">
      <c r="A1704" s="6"/>
      <c r="B1704" s="6"/>
      <c r="C1704" s="6"/>
      <c r="D1704" s="6"/>
      <c r="E1704" s="6"/>
      <c r="F1704" s="6"/>
      <c r="G1704" s="6"/>
      <c r="H1704" s="6"/>
      <c r="I1704" s="6"/>
      <c r="J1704" s="6"/>
      <c r="K1704" s="6"/>
      <c r="L1704" s="6"/>
      <c r="M1704" s="6"/>
      <c r="N1704" s="6"/>
      <c r="O1704" s="6"/>
      <c r="P1704" s="6"/>
      <c r="Q1704" s="6"/>
      <c r="R1704" s="6"/>
      <c r="S1704" s="6"/>
      <c r="T1704" s="6"/>
      <c r="U1704" s="6"/>
      <c r="W1704" s="19"/>
      <c r="X1704" s="34"/>
      <c r="Y1704" s="34"/>
      <c r="Z1704" s="35"/>
      <c r="AA1704" s="25"/>
      <c r="AB1704" s="25"/>
      <c r="AC1704" s="25"/>
      <c r="AD1704" s="25"/>
      <c r="AE1704" s="25"/>
    </row>
    <row r="1705" spans="1:31">
      <c r="A1705" s="6"/>
      <c r="B1705" s="6"/>
      <c r="C1705" s="6"/>
      <c r="D1705" s="6"/>
      <c r="E1705" s="6"/>
      <c r="F1705" s="6"/>
      <c r="G1705" s="6"/>
      <c r="H1705" s="6"/>
      <c r="I1705" s="6"/>
      <c r="J1705" s="6"/>
      <c r="K1705" s="6"/>
      <c r="L1705" s="6"/>
      <c r="M1705" s="6"/>
      <c r="N1705" s="6"/>
      <c r="O1705" s="6"/>
      <c r="P1705" s="6"/>
      <c r="Q1705" s="6"/>
      <c r="R1705" s="6"/>
      <c r="S1705" s="6"/>
      <c r="T1705" s="6"/>
      <c r="U1705" s="6"/>
      <c r="X1705" s="25"/>
      <c r="Y1705" s="25"/>
      <c r="Z1705" s="25"/>
      <c r="AA1705" s="25"/>
      <c r="AB1705" s="25"/>
      <c r="AC1705" s="25"/>
      <c r="AD1705" s="25"/>
      <c r="AE1705" s="25"/>
    </row>
    <row r="1706" spans="1:31">
      <c r="A1706" s="6"/>
      <c r="B1706" s="6"/>
      <c r="C1706" s="6"/>
      <c r="D1706" s="6"/>
      <c r="E1706" s="6"/>
      <c r="F1706" s="6"/>
      <c r="G1706" s="6"/>
      <c r="H1706" s="6"/>
      <c r="I1706" s="6"/>
      <c r="J1706" s="6"/>
      <c r="K1706" s="6"/>
      <c r="L1706" s="6"/>
      <c r="M1706" s="6"/>
      <c r="N1706" s="6"/>
      <c r="O1706" s="6"/>
      <c r="P1706" s="6"/>
      <c r="Q1706" s="6"/>
      <c r="R1706" s="6"/>
      <c r="S1706" s="6"/>
      <c r="T1706" s="6"/>
      <c r="U1706" s="6"/>
      <c r="X1706" s="25"/>
      <c r="Y1706" s="25"/>
      <c r="Z1706" s="25"/>
      <c r="AA1706" s="25"/>
      <c r="AB1706" s="25"/>
      <c r="AC1706" s="25"/>
      <c r="AD1706" s="25"/>
      <c r="AE1706" s="25"/>
    </row>
    <row r="1707" spans="1:31">
      <c r="A1707" s="6"/>
      <c r="B1707" s="6"/>
      <c r="C1707" s="6"/>
      <c r="D1707" s="6"/>
      <c r="E1707" s="6"/>
      <c r="F1707" s="6"/>
      <c r="G1707" s="6"/>
      <c r="H1707" s="6"/>
      <c r="I1707" s="6"/>
      <c r="J1707" s="6"/>
      <c r="K1707" s="6"/>
      <c r="L1707" s="6"/>
      <c r="M1707" s="6"/>
      <c r="N1707" s="6"/>
      <c r="O1707" s="6"/>
      <c r="P1707" s="6"/>
      <c r="Q1707" s="6"/>
      <c r="R1707" s="6"/>
      <c r="S1707" s="6"/>
      <c r="T1707" s="6"/>
      <c r="U1707" s="6"/>
      <c r="X1707" s="25"/>
      <c r="Y1707" s="25"/>
      <c r="Z1707" s="25"/>
      <c r="AA1707" s="25"/>
      <c r="AB1707" s="25"/>
      <c r="AC1707" s="25"/>
      <c r="AD1707" s="25"/>
      <c r="AE1707" s="25"/>
    </row>
    <row r="1708" spans="1:31">
      <c r="A1708" s="6"/>
      <c r="B1708" s="6"/>
      <c r="C1708" s="6"/>
      <c r="D1708" s="6"/>
      <c r="E1708" s="6"/>
      <c r="F1708" s="6"/>
      <c r="G1708" s="6"/>
      <c r="H1708" s="6"/>
      <c r="I1708" s="6"/>
      <c r="J1708" s="6"/>
      <c r="K1708" s="6"/>
      <c r="L1708" s="6"/>
      <c r="M1708" s="6"/>
      <c r="N1708" s="6"/>
      <c r="O1708" s="6"/>
      <c r="P1708" s="6"/>
      <c r="Q1708" s="6"/>
      <c r="R1708" s="6"/>
      <c r="S1708" s="6"/>
      <c r="T1708" s="6"/>
      <c r="U1708" s="6"/>
      <c r="X1708" s="25"/>
      <c r="Y1708" s="25"/>
      <c r="Z1708" s="25"/>
      <c r="AA1708" s="25"/>
      <c r="AB1708" s="25"/>
      <c r="AC1708" s="25"/>
      <c r="AD1708" s="25"/>
      <c r="AE1708" s="25"/>
    </row>
    <row r="1709" spans="1:31">
      <c r="A1709" s="6"/>
      <c r="B1709" s="6"/>
      <c r="C1709" s="6"/>
      <c r="D1709" s="6"/>
      <c r="E1709" s="6"/>
      <c r="F1709" s="6"/>
      <c r="G1709" s="6"/>
      <c r="H1709" s="6"/>
      <c r="I1709" s="6"/>
      <c r="J1709" s="6"/>
      <c r="K1709" s="6"/>
      <c r="L1709" s="6"/>
      <c r="M1709" s="6"/>
      <c r="N1709" s="6"/>
      <c r="O1709" s="6"/>
      <c r="P1709" s="6"/>
      <c r="Q1709" s="6"/>
      <c r="R1709" s="6"/>
      <c r="S1709" s="6"/>
      <c r="T1709" s="6"/>
      <c r="U1709" s="6"/>
      <c r="X1709" s="25"/>
      <c r="Y1709" s="25"/>
      <c r="Z1709" s="25"/>
      <c r="AA1709" s="25"/>
      <c r="AB1709" s="25"/>
      <c r="AC1709" s="25"/>
      <c r="AD1709" s="25"/>
      <c r="AE1709" s="25"/>
    </row>
    <row r="1710" spans="1:31">
      <c r="A1710" s="6"/>
      <c r="B1710" s="6"/>
      <c r="C1710" s="6"/>
      <c r="D1710" s="6"/>
      <c r="E1710" s="6"/>
      <c r="F1710" s="6"/>
      <c r="G1710" s="6"/>
      <c r="H1710" s="6"/>
      <c r="I1710" s="6"/>
      <c r="J1710" s="6"/>
      <c r="K1710" s="6"/>
      <c r="L1710" s="6"/>
      <c r="M1710" s="6"/>
      <c r="N1710" s="6"/>
      <c r="O1710" s="6"/>
      <c r="P1710" s="6"/>
      <c r="Q1710" s="6"/>
      <c r="R1710" s="6"/>
      <c r="S1710" s="6"/>
      <c r="T1710" s="6"/>
      <c r="U1710" s="6"/>
      <c r="X1710" s="25"/>
      <c r="Y1710" s="25"/>
      <c r="Z1710" s="25"/>
      <c r="AA1710" s="25"/>
      <c r="AB1710" s="25"/>
      <c r="AC1710" s="25"/>
      <c r="AD1710" s="25"/>
      <c r="AE1710" s="25"/>
    </row>
    <row r="1711" spans="1:31">
      <c r="A1711" s="6"/>
      <c r="B1711" s="6"/>
      <c r="C1711" s="6"/>
      <c r="D1711" s="6"/>
      <c r="E1711" s="6"/>
      <c r="F1711" s="6"/>
      <c r="G1711" s="6"/>
      <c r="H1711" s="6"/>
      <c r="I1711" s="6"/>
      <c r="J1711" s="6"/>
      <c r="K1711" s="6"/>
      <c r="L1711" s="6"/>
      <c r="M1711" s="6"/>
      <c r="N1711" s="6"/>
      <c r="O1711" s="6"/>
      <c r="P1711" s="6"/>
      <c r="Q1711" s="6"/>
      <c r="R1711" s="6"/>
      <c r="S1711" s="6"/>
      <c r="T1711" s="6"/>
      <c r="U1711" s="6"/>
      <c r="X1711" s="25"/>
      <c r="Y1711" s="25"/>
      <c r="Z1711" s="25"/>
      <c r="AA1711" s="25"/>
      <c r="AB1711" s="25"/>
      <c r="AC1711" s="25"/>
      <c r="AD1711" s="25"/>
      <c r="AE1711" s="25"/>
    </row>
    <row r="1712" spans="1:31">
      <c r="A1712" s="6"/>
      <c r="B1712" s="6"/>
      <c r="C1712" s="6"/>
      <c r="D1712" s="6"/>
      <c r="E1712" s="6"/>
      <c r="F1712" s="6"/>
      <c r="G1712" s="6"/>
      <c r="H1712" s="6"/>
      <c r="I1712" s="6"/>
      <c r="J1712" s="6"/>
      <c r="K1712" s="6"/>
      <c r="L1712" s="6"/>
      <c r="M1712" s="6"/>
      <c r="N1712" s="6"/>
      <c r="O1712" s="6"/>
      <c r="P1712" s="6"/>
      <c r="Q1712" s="6"/>
      <c r="R1712" s="6"/>
      <c r="S1712" s="6"/>
      <c r="T1712" s="6"/>
      <c r="U1712" s="6"/>
      <c r="X1712" s="25"/>
      <c r="Y1712" s="25"/>
      <c r="Z1712" s="25"/>
      <c r="AA1712" s="25"/>
      <c r="AB1712" s="25"/>
      <c r="AC1712" s="25"/>
      <c r="AD1712" s="25"/>
      <c r="AE1712" s="25"/>
    </row>
    <row r="1713" spans="1:31">
      <c r="A1713" s="6"/>
      <c r="B1713" s="6"/>
      <c r="C1713" s="6"/>
      <c r="D1713" s="6"/>
      <c r="E1713" s="6"/>
      <c r="F1713" s="6"/>
      <c r="G1713" s="6"/>
      <c r="H1713" s="6"/>
      <c r="I1713" s="6"/>
      <c r="J1713" s="6"/>
      <c r="K1713" s="6"/>
      <c r="L1713" s="6"/>
      <c r="M1713" s="6"/>
      <c r="N1713" s="6"/>
      <c r="O1713" s="6"/>
      <c r="P1713" s="6"/>
      <c r="Q1713" s="6"/>
      <c r="R1713" s="6"/>
      <c r="S1713" s="6"/>
      <c r="T1713" s="6"/>
      <c r="U1713" s="6"/>
      <c r="X1713" s="25"/>
      <c r="Y1713" s="25"/>
      <c r="Z1713" s="25"/>
      <c r="AA1713" s="25"/>
      <c r="AB1713" s="25"/>
      <c r="AC1713" s="25"/>
      <c r="AD1713" s="25"/>
      <c r="AE1713" s="25"/>
    </row>
    <row r="1714" spans="1:31">
      <c r="A1714" s="6"/>
      <c r="B1714" s="6"/>
      <c r="C1714" s="6"/>
      <c r="D1714" s="6"/>
      <c r="E1714" s="6"/>
      <c r="F1714" s="6"/>
      <c r="G1714" s="6"/>
      <c r="H1714" s="6"/>
      <c r="I1714" s="6"/>
      <c r="J1714" s="6"/>
      <c r="K1714" s="6"/>
      <c r="L1714" s="6"/>
      <c r="M1714" s="6"/>
      <c r="N1714" s="6"/>
      <c r="O1714" s="6"/>
      <c r="P1714" s="6"/>
      <c r="Q1714" s="6"/>
      <c r="R1714" s="6"/>
      <c r="S1714" s="6"/>
      <c r="T1714" s="6"/>
      <c r="U1714" s="6"/>
      <c r="X1714" s="25"/>
      <c r="Y1714" s="25"/>
      <c r="Z1714" s="25"/>
      <c r="AA1714" s="25"/>
      <c r="AB1714" s="25"/>
      <c r="AC1714" s="25"/>
      <c r="AD1714" s="25"/>
      <c r="AE1714" s="25"/>
    </row>
    <row r="1715" spans="1:31">
      <c r="A1715" s="6"/>
      <c r="B1715" s="6"/>
      <c r="C1715" s="6"/>
      <c r="D1715" s="6"/>
      <c r="E1715" s="6"/>
      <c r="F1715" s="6"/>
      <c r="G1715" s="6"/>
      <c r="H1715" s="6"/>
      <c r="I1715" s="6"/>
      <c r="J1715" s="6"/>
      <c r="K1715" s="6"/>
      <c r="L1715" s="6"/>
      <c r="M1715" s="6"/>
      <c r="N1715" s="6"/>
      <c r="O1715" s="6"/>
      <c r="P1715" s="6"/>
      <c r="Q1715" s="6"/>
      <c r="R1715" s="6"/>
      <c r="S1715" s="6"/>
      <c r="T1715" s="6"/>
      <c r="U1715" s="6"/>
      <c r="X1715" s="459" t="s">
        <v>270</v>
      </c>
      <c r="Y1715" s="25"/>
      <c r="Z1715" s="25"/>
      <c r="AA1715" s="25"/>
      <c r="AB1715" s="25"/>
      <c r="AC1715" s="25"/>
      <c r="AD1715" s="25"/>
      <c r="AE1715" s="25"/>
    </row>
    <row r="1716" spans="1:31">
      <c r="X1716" s="458" t="str">
        <f>IF(全体項目一覧_60!AN135="","",全体項目一覧_60!AN135)</f>
        <v/>
      </c>
      <c r="Y1716" s="25"/>
      <c r="Z1716" s="25"/>
      <c r="AA1716" s="25"/>
      <c r="AB1716" s="25"/>
      <c r="AC1716" s="25"/>
      <c r="AD1716" s="25"/>
      <c r="AE1716" s="25"/>
    </row>
    <row r="1717" spans="1:31">
      <c r="X1717" s="25"/>
      <c r="Y1717" s="25"/>
      <c r="Z1717" s="25"/>
      <c r="AA1717" s="25"/>
      <c r="AB1717" s="25"/>
      <c r="AC1717" s="25"/>
      <c r="AD1717" s="25"/>
      <c r="AE1717" s="25"/>
    </row>
    <row r="1718" spans="1:31">
      <c r="X1718" s="25"/>
      <c r="Y1718" s="25"/>
      <c r="Z1718" s="25"/>
      <c r="AA1718" s="25"/>
      <c r="AB1718" s="25"/>
      <c r="AC1718" s="25"/>
      <c r="AD1718" s="25"/>
      <c r="AE1718" s="25"/>
    </row>
    <row r="1719" spans="1:31">
      <c r="A1719" s="675"/>
      <c r="B1719" s="676"/>
      <c r="C1719" s="676"/>
      <c r="D1719" s="676"/>
      <c r="E1719" s="676"/>
      <c r="F1719" s="676"/>
      <c r="G1719" s="676"/>
      <c r="H1719" s="676"/>
      <c r="I1719" s="676"/>
      <c r="J1719" s="676"/>
      <c r="K1719" s="677"/>
      <c r="L1719" s="12" t="s">
        <v>18</v>
      </c>
      <c r="M1719" s="669" t="s">
        <v>29</v>
      </c>
      <c r="N1719" s="669"/>
      <c r="O1719" s="669"/>
      <c r="P1719" s="669"/>
      <c r="Q1719" s="669"/>
      <c r="R1719" s="669"/>
      <c r="S1719" s="669"/>
      <c r="T1719" s="670" t="s">
        <v>269</v>
      </c>
      <c r="U1719" s="670"/>
      <c r="X1719" s="12"/>
      <c r="Y1719" s="150"/>
      <c r="Z1719" s="150"/>
      <c r="AA1719" s="150"/>
      <c r="AB1719" s="150"/>
      <c r="AC1719" s="150"/>
      <c r="AD1719" s="150"/>
      <c r="AE1719" s="150"/>
    </row>
    <row r="1720" spans="1:31">
      <c r="A1720" s="678"/>
      <c r="B1720" s="679"/>
      <c r="C1720" s="679"/>
      <c r="D1720" s="679"/>
      <c r="E1720" s="679"/>
      <c r="F1720" s="679"/>
      <c r="G1720" s="679"/>
      <c r="H1720" s="679"/>
      <c r="I1720" s="679"/>
      <c r="J1720" s="679"/>
      <c r="K1720" s="680"/>
      <c r="L1720" s="12" t="s">
        <v>18</v>
      </c>
      <c r="M1720" s="665" t="s">
        <v>30</v>
      </c>
      <c r="N1720" s="665"/>
      <c r="O1720" s="665"/>
      <c r="P1720" s="665"/>
      <c r="Q1720" s="665"/>
      <c r="R1720" s="665"/>
      <c r="S1720" s="665"/>
      <c r="T1720" s="666" t="str">
        <f>X1716</f>
        <v/>
      </c>
      <c r="U1720" s="667"/>
      <c r="X1720" s="12"/>
      <c r="Y1720" s="151"/>
      <c r="Z1720" s="151"/>
      <c r="AA1720" s="151"/>
      <c r="AB1720" s="151"/>
      <c r="AC1720" s="151"/>
      <c r="AD1720" s="151"/>
      <c r="AE1720" s="151"/>
    </row>
    <row r="1721" spans="1:31" ht="14.25">
      <c r="A1721" s="691" t="str">
        <f>$A$40</f>
        <v>フォーマット作成者　：　Komuro Consulting Group　小室匡史</v>
      </c>
      <c r="B1721" s="691"/>
      <c r="C1721" s="691"/>
      <c r="D1721" s="691"/>
      <c r="E1721" s="691"/>
      <c r="F1721" s="691"/>
      <c r="G1721" s="691"/>
      <c r="H1721" s="691"/>
      <c r="I1721" s="691"/>
      <c r="J1721" s="691"/>
      <c r="K1721" s="691"/>
      <c r="L1721" s="414" t="s">
        <v>18</v>
      </c>
      <c r="M1721" s="668" t="s">
        <v>90</v>
      </c>
      <c r="N1721" s="668"/>
      <c r="O1721" s="668"/>
      <c r="P1721" s="668"/>
      <c r="Q1721" s="668"/>
      <c r="R1721" s="668"/>
      <c r="S1721" s="668"/>
      <c r="T1721" s="667"/>
      <c r="U1721" s="667"/>
      <c r="X1721" s="12"/>
      <c r="Y1721" s="152"/>
      <c r="Z1721" s="152"/>
      <c r="AA1721" s="152"/>
      <c r="AB1721" s="152"/>
      <c r="AC1721" s="152"/>
      <c r="AD1721" s="152"/>
      <c r="AE1721" s="152"/>
    </row>
    <row r="1723" spans="1:31" ht="30" customHeight="1">
      <c r="A1723" s="671" t="str">
        <f>$A$1</f>
        <v>●●チームバレーボール体力指数　レーダーチャート</v>
      </c>
      <c r="B1723" s="671"/>
      <c r="C1723" s="671"/>
      <c r="D1723" s="671"/>
      <c r="E1723" s="671"/>
      <c r="F1723" s="671"/>
      <c r="G1723" s="671"/>
      <c r="H1723" s="671"/>
      <c r="I1723" s="671"/>
      <c r="J1723" s="671"/>
      <c r="K1723" s="671"/>
      <c r="L1723" s="671"/>
      <c r="M1723" s="671"/>
      <c r="N1723" s="671"/>
      <c r="O1723" s="671"/>
      <c r="P1723" s="671"/>
      <c r="Q1723" s="671"/>
      <c r="R1723" s="671"/>
      <c r="S1723" s="671"/>
      <c r="T1723" s="671"/>
      <c r="U1723" s="671"/>
      <c r="X1723" s="25"/>
      <c r="Y1723" s="25"/>
      <c r="Z1723" s="25"/>
      <c r="AA1723" s="25"/>
      <c r="AB1723" s="25"/>
      <c r="AC1723" s="25"/>
      <c r="AD1723" s="25"/>
      <c r="AE1723" s="25"/>
    </row>
    <row r="1724" spans="1:31" ht="22.5" customHeight="1">
      <c r="A1724" s="385" t="s">
        <v>10</v>
      </c>
      <c r="B1724" s="672" t="str">
        <f>IF(表示変換!B48="","",表示変換!B48)</f>
        <v/>
      </c>
      <c r="C1724" s="672"/>
      <c r="D1724" s="9"/>
      <c r="E1724" s="385" t="s">
        <v>11</v>
      </c>
      <c r="F1724" s="673" t="str">
        <f>IF(表示変換!I48="","",表示変換!I48)</f>
        <v/>
      </c>
      <c r="G1724" s="673"/>
      <c r="H1724" s="386" t="s">
        <v>12</v>
      </c>
      <c r="I1724" s="14"/>
      <c r="J1724" s="386" t="s">
        <v>13</v>
      </c>
      <c r="K1724" s="673" t="str">
        <f>IF(表示変換!J48="","",表示変換!J48)</f>
        <v/>
      </c>
      <c r="L1724" s="673"/>
      <c r="M1724" s="385" t="s">
        <v>14</v>
      </c>
      <c r="N1724" s="6"/>
      <c r="O1724" s="672" t="s">
        <v>15</v>
      </c>
      <c r="P1724" s="672"/>
      <c r="Q1724" s="672" t="str">
        <f>IF(表示変換!H48="","",表示変換!H48)</f>
        <v/>
      </c>
      <c r="R1724" s="672"/>
      <c r="S1724" s="674" t="str">
        <f>IF(入力!$C$4="","",入力!$C$4)</f>
        <v>2016.01.01</v>
      </c>
      <c r="T1724" s="674"/>
      <c r="U1724" s="9" t="s">
        <v>84</v>
      </c>
      <c r="X1724" s="25"/>
      <c r="Y1724" s="25"/>
      <c r="Z1724" s="25"/>
      <c r="AA1724" s="25"/>
      <c r="AB1724" s="25"/>
      <c r="AC1724" s="25"/>
      <c r="AD1724" s="25"/>
      <c r="AE1724" s="25"/>
    </row>
    <row r="1725" spans="1:31" ht="12" customHeight="1">
      <c r="A1725" s="6"/>
      <c r="B1725" s="6"/>
      <c r="C1725" s="6"/>
      <c r="D1725" s="6"/>
      <c r="E1725" s="6"/>
      <c r="F1725" s="6"/>
      <c r="G1725" s="6"/>
      <c r="H1725" s="6"/>
      <c r="I1725" s="6"/>
      <c r="J1725" s="6"/>
      <c r="K1725" s="6"/>
      <c r="L1725" s="6"/>
      <c r="M1725" s="6"/>
      <c r="N1725" s="6"/>
      <c r="O1725" s="6"/>
      <c r="P1725" s="6"/>
      <c r="Q1725" s="6"/>
      <c r="R1725" s="6"/>
      <c r="S1725" s="6"/>
      <c r="T1725" s="6"/>
      <c r="U1725" s="6"/>
      <c r="X1725" s="25"/>
      <c r="Y1725" s="25"/>
      <c r="Z1725" s="25"/>
      <c r="AA1725" s="25"/>
      <c r="AB1725" s="25"/>
      <c r="AC1725" s="25"/>
      <c r="AD1725" s="25"/>
      <c r="AE1725" s="25"/>
    </row>
    <row r="1726" spans="1:31" ht="22.5" customHeight="1">
      <c r="A1726" s="685" t="s">
        <v>5</v>
      </c>
      <c r="B1726" s="688" t="s">
        <v>226</v>
      </c>
      <c r="C1726" s="692" t="s">
        <v>0</v>
      </c>
      <c r="D1726" s="683" t="s">
        <v>220</v>
      </c>
      <c r="E1726" s="684"/>
      <c r="F1726" s="683" t="s">
        <v>198</v>
      </c>
      <c r="G1726" s="684"/>
      <c r="H1726" s="683" t="s">
        <v>297</v>
      </c>
      <c r="I1726" s="684"/>
      <c r="J1726" s="683" t="s">
        <v>27</v>
      </c>
      <c r="K1726" s="684"/>
      <c r="L1726" s="681" t="s">
        <v>199</v>
      </c>
      <c r="M1726" s="682"/>
      <c r="N1726" s="681" t="s">
        <v>45</v>
      </c>
      <c r="O1726" s="682"/>
      <c r="P1726" s="681" t="s">
        <v>28</v>
      </c>
      <c r="Q1726" s="682"/>
      <c r="R1726" s="683" t="s">
        <v>201</v>
      </c>
      <c r="S1726" s="684"/>
      <c r="T1726" s="156" t="s">
        <v>1</v>
      </c>
      <c r="U1726" s="157" t="s">
        <v>2</v>
      </c>
      <c r="X1726" s="25"/>
      <c r="Y1726" s="25"/>
      <c r="Z1726" s="25"/>
      <c r="AA1726" s="25"/>
      <c r="AB1726" s="25"/>
      <c r="AC1726" s="25"/>
      <c r="AD1726" s="25"/>
      <c r="AE1726" s="25"/>
    </row>
    <row r="1727" spans="1:31">
      <c r="A1727" s="686"/>
      <c r="B1727" s="689"/>
      <c r="C1727" s="693"/>
      <c r="D1727" s="1" t="s">
        <v>3</v>
      </c>
      <c r="E1727" s="3" t="s">
        <v>4</v>
      </c>
      <c r="F1727" s="1" t="s">
        <v>3</v>
      </c>
      <c r="G1727" s="3" t="s">
        <v>4</v>
      </c>
      <c r="H1727" s="1" t="s">
        <v>3</v>
      </c>
      <c r="I1727" s="3" t="s">
        <v>4</v>
      </c>
      <c r="J1727" s="1" t="s">
        <v>3</v>
      </c>
      <c r="K1727" s="3" t="s">
        <v>4</v>
      </c>
      <c r="L1727" s="1" t="s">
        <v>3</v>
      </c>
      <c r="M1727" s="3" t="s">
        <v>4</v>
      </c>
      <c r="N1727" s="1" t="s">
        <v>3</v>
      </c>
      <c r="O1727" s="3" t="s">
        <v>4</v>
      </c>
      <c r="P1727" s="1" t="s">
        <v>3</v>
      </c>
      <c r="Q1727" s="3" t="s">
        <v>4</v>
      </c>
      <c r="R1727" s="1" t="s">
        <v>3</v>
      </c>
      <c r="S1727" s="3" t="s">
        <v>4</v>
      </c>
      <c r="T1727" s="7"/>
      <c r="U1727" s="8"/>
      <c r="X1727" s="25"/>
      <c r="Y1727" s="25"/>
      <c r="Z1727" s="25"/>
      <c r="AA1727" s="25"/>
      <c r="AB1727" s="25"/>
      <c r="AC1727" s="25"/>
      <c r="AD1727" s="25"/>
      <c r="AE1727" s="25"/>
    </row>
    <row r="1728" spans="1:31">
      <c r="A1728" s="687"/>
      <c r="B1728" s="690"/>
      <c r="C1728" s="694"/>
      <c r="D1728" s="2" t="str">
        <f>IF(表示変換!$N$5="","",表示変換!$N$5)</f>
        <v>sec</v>
      </c>
      <c r="E1728" s="4" t="s">
        <v>202</v>
      </c>
      <c r="F1728" s="2" t="str">
        <f>IF(表示変換!$O$5="","",表示変換!$O$5)</f>
        <v>sec</v>
      </c>
      <c r="G1728" s="4" t="s">
        <v>202</v>
      </c>
      <c r="H1728" s="2" t="str">
        <f>IF(表示変換!$P$5="","",表示変換!$P$5)</f>
        <v>m</v>
      </c>
      <c r="I1728" s="4" t="s">
        <v>202</v>
      </c>
      <c r="J1728" s="2" t="str">
        <f>IF(表示変換!$Q$5="","",表示変換!$Q$5)</f>
        <v>cm</v>
      </c>
      <c r="K1728" s="4" t="s">
        <v>202</v>
      </c>
      <c r="L1728" s="2" t="str">
        <f>IF(表示変換!$R$5="","",表示変換!$R$5)</f>
        <v>cm</v>
      </c>
      <c r="M1728" s="4" t="s">
        <v>202</v>
      </c>
      <c r="N1728" s="2" t="str">
        <f>IF(表示変換!$S$5="","",表示変換!$S$5)</f>
        <v>m</v>
      </c>
      <c r="O1728" s="4" t="s">
        <v>202</v>
      </c>
      <c r="P1728" s="2" t="str">
        <f>IF(表示変換!$T$5="","",表示変換!$T$5)</f>
        <v>回</v>
      </c>
      <c r="Q1728" s="4" t="s">
        <v>202</v>
      </c>
      <c r="R1728" s="2" t="str">
        <f>IF(表示変換!$U$5="","",表示変換!$U$5)</f>
        <v>m</v>
      </c>
      <c r="S1728" s="4" t="s">
        <v>202</v>
      </c>
      <c r="T1728" s="2" t="s">
        <v>203</v>
      </c>
      <c r="U1728" s="5" t="s">
        <v>204</v>
      </c>
      <c r="X1728" s="26" t="s">
        <v>205</v>
      </c>
      <c r="Y1728" s="26" t="s">
        <v>206</v>
      </c>
      <c r="Z1728" s="26" t="s">
        <v>276</v>
      </c>
      <c r="AA1728" s="26" t="s">
        <v>24</v>
      </c>
      <c r="AB1728" s="26" t="s">
        <v>207</v>
      </c>
      <c r="AC1728" s="26" t="s">
        <v>208</v>
      </c>
      <c r="AD1728" s="26" t="s">
        <v>209</v>
      </c>
      <c r="AE1728" s="11" t="s">
        <v>210</v>
      </c>
    </row>
    <row r="1729" spans="1:31">
      <c r="A1729" s="17" t="str">
        <f>IF(入力!$C$4="","",入力!$C$4)</f>
        <v>2016.01.01</v>
      </c>
      <c r="B1729" s="20">
        <f>IF(表示変換!A48="","",表示変換!A48)</f>
        <v>43</v>
      </c>
      <c r="C1729" s="18" t="str">
        <f>IF(表示変換!B48="","",表示変換!B48)</f>
        <v/>
      </c>
      <c r="D1729" s="21" t="str">
        <f>IF(特定項目一覧_60!G48="","",特定項目一覧_60!G48)</f>
        <v/>
      </c>
      <c r="E1729" s="27" t="str">
        <f>IF(特定項目一覧_60!H48="","",特定項目一覧_60!H48)</f>
        <v/>
      </c>
      <c r="F1729" s="21" t="str">
        <f>IF(特定項目一覧_60!I48="","",特定項目一覧_60!I48)</f>
        <v/>
      </c>
      <c r="G1729" s="22" t="str">
        <f>IF(特定項目一覧_60!J48="","",特定項目一覧_60!J48)</f>
        <v/>
      </c>
      <c r="H1729" s="29" t="str">
        <f>IF(特定項目一覧_60!K48="","",特定項目一覧_60!K48)</f>
        <v/>
      </c>
      <c r="I1729" s="27" t="str">
        <f>IF(特定項目一覧_60!L48="","",特定項目一覧_60!L48)</f>
        <v/>
      </c>
      <c r="J1729" s="20" t="str">
        <f>IF(特定項目一覧_60!M48="","",特定項目一覧_60!M48)</f>
        <v/>
      </c>
      <c r="K1729" s="22" t="str">
        <f>IF(特定項目一覧_60!N48="","",特定項目一覧_60!N48)</f>
        <v/>
      </c>
      <c r="L1729" s="28" t="str">
        <f>IF(特定項目一覧_60!O48="","",特定項目一覧_60!O48)</f>
        <v/>
      </c>
      <c r="M1729" s="27" t="str">
        <f>IF(特定項目一覧_60!P48="","",特定項目一覧_60!P48)</f>
        <v/>
      </c>
      <c r="N1729" s="21" t="str">
        <f>IF(特定項目一覧_60!Q48="","",特定項目一覧_60!Q48)</f>
        <v/>
      </c>
      <c r="O1729" s="22" t="str">
        <f>IF(特定項目一覧_60!R48="","",特定項目一覧_60!R48)</f>
        <v/>
      </c>
      <c r="P1729" s="28" t="str">
        <f>IF(特定項目一覧_60!S48="","",特定項目一覧_60!S48)</f>
        <v/>
      </c>
      <c r="Q1729" s="27" t="str">
        <f>IF(特定項目一覧_60!T48="","",特定項目一覧_60!T48)</f>
        <v/>
      </c>
      <c r="R1729" s="20" t="str">
        <f>IF(特定項目一覧_60!U48="","",特定項目一覧_60!U48)</f>
        <v/>
      </c>
      <c r="S1729" s="22" t="str">
        <f>IF(特定項目一覧_60!V48="","",特定項目一覧_60!V48)</f>
        <v/>
      </c>
      <c r="T1729" s="28" t="str">
        <f>IF(特定項目一覧_60!W48="","",特定項目一覧_60!W48)</f>
        <v/>
      </c>
      <c r="U1729" s="22" t="str">
        <f>IF(特定項目一覧_60!X48="","",特定項目一覧_60!X48)</f>
        <v/>
      </c>
      <c r="W1729" s="19" t="str">
        <f>IF(入力!$C$4="","",入力!$C$4)</f>
        <v>2016.01.01</v>
      </c>
      <c r="X1729" s="30" t="str">
        <f>E1729</f>
        <v/>
      </c>
      <c r="Y1729" s="30" t="str">
        <f>G1729</f>
        <v/>
      </c>
      <c r="Z1729" s="30" t="str">
        <f>I1729</f>
        <v/>
      </c>
      <c r="AA1729" s="30" t="str">
        <f>K1729</f>
        <v/>
      </c>
      <c r="AB1729" s="30" t="str">
        <f>M1729</f>
        <v/>
      </c>
      <c r="AC1729" s="30" t="str">
        <f>O1729</f>
        <v/>
      </c>
      <c r="AD1729" s="30" t="str">
        <f>Q1729</f>
        <v/>
      </c>
      <c r="AE1729" s="30" t="str">
        <f>S1729</f>
        <v/>
      </c>
    </row>
    <row r="1730" spans="1:31">
      <c r="A1730" s="66"/>
      <c r="B1730" s="67"/>
      <c r="C1730" s="68"/>
      <c r="D1730" s="69"/>
      <c r="E1730" s="70"/>
      <c r="F1730" s="71"/>
      <c r="G1730" s="72"/>
      <c r="H1730" s="73"/>
      <c r="I1730" s="70"/>
      <c r="J1730" s="71"/>
      <c r="K1730" s="72"/>
      <c r="L1730" s="69"/>
      <c r="M1730" s="70"/>
      <c r="N1730" s="71"/>
      <c r="O1730" s="72"/>
      <c r="P1730" s="69"/>
      <c r="Q1730" s="70"/>
      <c r="R1730" s="67"/>
      <c r="S1730" s="72"/>
      <c r="T1730" s="73"/>
      <c r="U1730" s="72"/>
      <c r="W1730" s="19"/>
      <c r="X1730" s="23"/>
      <c r="Y1730" s="23"/>
      <c r="Z1730" s="23"/>
      <c r="AA1730" s="23"/>
      <c r="AB1730" s="23"/>
      <c r="AC1730" s="23"/>
      <c r="AD1730" s="23"/>
      <c r="AE1730" s="23"/>
    </row>
    <row r="1731" spans="1:31">
      <c r="A1731" s="74"/>
      <c r="B1731" s="67"/>
      <c r="C1731" s="72"/>
      <c r="D1731" s="71"/>
      <c r="E1731" s="72"/>
      <c r="F1731" s="71"/>
      <c r="G1731" s="72"/>
      <c r="H1731" s="67"/>
      <c r="I1731" s="72"/>
      <c r="J1731" s="71"/>
      <c r="K1731" s="72"/>
      <c r="L1731" s="71"/>
      <c r="M1731" s="72"/>
      <c r="N1731" s="71"/>
      <c r="O1731" s="72"/>
      <c r="P1731" s="71"/>
      <c r="Q1731" s="72"/>
      <c r="R1731" s="67"/>
      <c r="S1731" s="72"/>
      <c r="T1731" s="67"/>
      <c r="U1731" s="72"/>
      <c r="W1731" s="19"/>
      <c r="X1731" s="23"/>
      <c r="Y1731" s="23"/>
      <c r="Z1731" s="23"/>
      <c r="AA1731" s="23"/>
      <c r="AB1731" s="23"/>
      <c r="AC1731" s="23"/>
      <c r="AD1731" s="23"/>
      <c r="AE1731" s="23"/>
    </row>
    <row r="1732" spans="1:31">
      <c r="A1732" s="74"/>
      <c r="B1732" s="75"/>
      <c r="C1732" s="76"/>
      <c r="D1732" s="71"/>
      <c r="E1732" s="70"/>
      <c r="F1732" s="71"/>
      <c r="G1732" s="72"/>
      <c r="H1732" s="73"/>
      <c r="I1732" s="70"/>
      <c r="J1732" s="71"/>
      <c r="K1732" s="72"/>
      <c r="L1732" s="69"/>
      <c r="M1732" s="70"/>
      <c r="N1732" s="71"/>
      <c r="O1732" s="72"/>
      <c r="P1732" s="69"/>
      <c r="Q1732" s="70"/>
      <c r="R1732" s="67"/>
      <c r="S1732" s="72"/>
      <c r="T1732" s="73"/>
      <c r="U1732" s="72"/>
      <c r="X1732" s="25"/>
      <c r="Y1732" s="25"/>
      <c r="Z1732" s="25"/>
      <c r="AA1732" s="25"/>
      <c r="AB1732" s="25"/>
      <c r="AC1732" s="25"/>
      <c r="AD1732" s="25"/>
      <c r="AE1732" s="25"/>
    </row>
    <row r="1733" spans="1:31">
      <c r="A1733" s="66"/>
      <c r="B1733" s="67"/>
      <c r="C1733" s="68"/>
      <c r="D1733" s="69"/>
      <c r="E1733" s="70"/>
      <c r="F1733" s="71"/>
      <c r="G1733" s="72"/>
      <c r="H1733" s="73"/>
      <c r="I1733" s="70"/>
      <c r="J1733" s="71"/>
      <c r="K1733" s="72"/>
      <c r="L1733" s="69"/>
      <c r="M1733" s="70"/>
      <c r="N1733" s="71"/>
      <c r="O1733" s="72"/>
      <c r="P1733" s="69"/>
      <c r="Q1733" s="70"/>
      <c r="R1733" s="67"/>
      <c r="S1733" s="72"/>
      <c r="T1733" s="73"/>
      <c r="U1733" s="72"/>
      <c r="X1733" s="25"/>
      <c r="Y1733" s="25"/>
      <c r="Z1733" s="25"/>
      <c r="AA1733" s="25"/>
      <c r="AB1733" s="25"/>
      <c r="AC1733" s="25"/>
      <c r="AD1733" s="25"/>
      <c r="AE1733" s="25"/>
    </row>
    <row r="1734" spans="1:31">
      <c r="A1734" s="74"/>
      <c r="B1734" s="67"/>
      <c r="C1734" s="72"/>
      <c r="D1734" s="71"/>
      <c r="E1734" s="72"/>
      <c r="F1734" s="71"/>
      <c r="G1734" s="72"/>
      <c r="H1734" s="67"/>
      <c r="I1734" s="72"/>
      <c r="J1734" s="71"/>
      <c r="K1734" s="72"/>
      <c r="L1734" s="71"/>
      <c r="M1734" s="72"/>
      <c r="N1734" s="71"/>
      <c r="O1734" s="72"/>
      <c r="P1734" s="71"/>
      <c r="Q1734" s="72"/>
      <c r="R1734" s="67"/>
      <c r="S1734" s="72"/>
      <c r="T1734" s="67"/>
      <c r="U1734" s="72"/>
      <c r="X1734" s="25"/>
      <c r="Y1734" s="25"/>
      <c r="Z1734" s="25"/>
      <c r="AA1734" s="25"/>
      <c r="AB1734" s="25"/>
      <c r="AC1734" s="25"/>
      <c r="AD1734" s="25"/>
      <c r="AE1734" s="25"/>
    </row>
    <row r="1735" spans="1:31">
      <c r="A1735" s="66"/>
      <c r="B1735" s="67"/>
      <c r="C1735" s="68"/>
      <c r="D1735" s="69"/>
      <c r="E1735" s="70"/>
      <c r="F1735" s="71"/>
      <c r="G1735" s="72"/>
      <c r="H1735" s="73"/>
      <c r="I1735" s="70"/>
      <c r="J1735" s="71"/>
      <c r="K1735" s="72"/>
      <c r="L1735" s="69"/>
      <c r="M1735" s="70"/>
      <c r="N1735" s="71"/>
      <c r="O1735" s="72"/>
      <c r="P1735" s="69"/>
      <c r="Q1735" s="70"/>
      <c r="R1735" s="67"/>
      <c r="S1735" s="72"/>
      <c r="T1735" s="73"/>
      <c r="U1735" s="72"/>
      <c r="X1735" s="25"/>
      <c r="Y1735" s="25"/>
      <c r="Z1735" s="25"/>
      <c r="AA1735" s="25"/>
      <c r="AB1735" s="25"/>
      <c r="AC1735" s="25"/>
      <c r="AD1735" s="25"/>
      <c r="AE1735" s="25"/>
    </row>
    <row r="1736" spans="1:31">
      <c r="A1736" s="66"/>
      <c r="B1736" s="67"/>
      <c r="C1736" s="68"/>
      <c r="D1736" s="69"/>
      <c r="E1736" s="70"/>
      <c r="F1736" s="71"/>
      <c r="G1736" s="72"/>
      <c r="H1736" s="73"/>
      <c r="I1736" s="70"/>
      <c r="J1736" s="71"/>
      <c r="K1736" s="72"/>
      <c r="L1736" s="69"/>
      <c r="M1736" s="70"/>
      <c r="N1736" s="71"/>
      <c r="O1736" s="72"/>
      <c r="P1736" s="69"/>
      <c r="Q1736" s="70"/>
      <c r="R1736" s="67"/>
      <c r="S1736" s="72"/>
      <c r="T1736" s="73"/>
      <c r="U1736" s="72"/>
      <c r="X1736" s="25"/>
      <c r="Y1736" s="25"/>
      <c r="Z1736" s="25"/>
      <c r="AA1736" s="25"/>
      <c r="AB1736" s="25"/>
      <c r="AC1736" s="25"/>
      <c r="AD1736" s="25"/>
      <c r="AE1736" s="25"/>
    </row>
    <row r="1737" spans="1:31">
      <c r="A1737" s="66"/>
      <c r="B1737" s="67"/>
      <c r="C1737" s="68"/>
      <c r="D1737" s="69"/>
      <c r="E1737" s="70"/>
      <c r="F1737" s="71"/>
      <c r="G1737" s="72"/>
      <c r="H1737" s="73"/>
      <c r="I1737" s="70"/>
      <c r="J1737" s="71"/>
      <c r="K1737" s="72"/>
      <c r="L1737" s="69"/>
      <c r="M1737" s="70"/>
      <c r="N1737" s="71"/>
      <c r="O1737" s="72"/>
      <c r="P1737" s="69"/>
      <c r="Q1737" s="70"/>
      <c r="R1737" s="67"/>
      <c r="S1737" s="72"/>
      <c r="T1737" s="73"/>
      <c r="U1737" s="72"/>
      <c r="X1737" s="25"/>
      <c r="Y1737" s="25"/>
      <c r="Z1737" s="25"/>
      <c r="AA1737" s="25"/>
      <c r="AB1737" s="25"/>
      <c r="AC1737" s="25"/>
      <c r="AD1737" s="25"/>
      <c r="AE1737" s="25"/>
    </row>
    <row r="1738" spans="1:31">
      <c r="A1738" s="66"/>
      <c r="B1738" s="67"/>
      <c r="C1738" s="68"/>
      <c r="D1738" s="69"/>
      <c r="E1738" s="70"/>
      <c r="F1738" s="71"/>
      <c r="G1738" s="72"/>
      <c r="H1738" s="73"/>
      <c r="I1738" s="70"/>
      <c r="J1738" s="71"/>
      <c r="K1738" s="72"/>
      <c r="L1738" s="69"/>
      <c r="M1738" s="70"/>
      <c r="N1738" s="71"/>
      <c r="O1738" s="72"/>
      <c r="P1738" s="69"/>
      <c r="Q1738" s="70"/>
      <c r="R1738" s="67"/>
      <c r="S1738" s="72"/>
      <c r="T1738" s="73"/>
      <c r="U1738" s="72"/>
      <c r="X1738" s="25"/>
      <c r="Y1738" s="25"/>
      <c r="Z1738" s="25"/>
      <c r="AA1738" s="25"/>
      <c r="AB1738" s="25"/>
      <c r="AC1738" s="25"/>
      <c r="AD1738" s="25"/>
      <c r="AE1738" s="25"/>
    </row>
    <row r="1739" spans="1:31">
      <c r="A1739" s="6"/>
      <c r="B1739" s="6"/>
      <c r="C1739" s="6"/>
      <c r="D1739" s="6"/>
      <c r="E1739" s="6"/>
      <c r="F1739" s="6"/>
      <c r="G1739" s="6"/>
      <c r="H1739" s="6"/>
      <c r="I1739" s="6"/>
      <c r="J1739" s="6"/>
      <c r="K1739" s="6"/>
      <c r="L1739" s="6"/>
      <c r="M1739" s="6"/>
      <c r="N1739" s="6"/>
      <c r="O1739" s="6"/>
      <c r="P1739" s="6"/>
      <c r="Q1739" s="6"/>
      <c r="R1739" s="6"/>
      <c r="S1739" s="6"/>
      <c r="T1739" s="6"/>
      <c r="U1739" s="6"/>
      <c r="X1739" s="25"/>
      <c r="Y1739" s="25"/>
      <c r="Z1739" s="25"/>
      <c r="AA1739" s="25"/>
      <c r="AB1739" s="25"/>
      <c r="AC1739" s="25"/>
      <c r="AD1739" s="25"/>
      <c r="AE1739" s="25"/>
    </row>
    <row r="1740" spans="1:31">
      <c r="A1740" s="6"/>
      <c r="B1740" s="6"/>
      <c r="C1740" s="6"/>
      <c r="D1740" s="6"/>
      <c r="E1740" s="6"/>
      <c r="F1740" s="6"/>
      <c r="G1740" s="6"/>
      <c r="H1740" s="6"/>
      <c r="I1740" s="6"/>
      <c r="J1740" s="6"/>
      <c r="K1740" s="6"/>
      <c r="L1740" s="6"/>
      <c r="M1740" s="6"/>
      <c r="N1740" s="6"/>
      <c r="O1740" s="6"/>
      <c r="P1740" s="6"/>
      <c r="Q1740" s="6"/>
      <c r="R1740" s="6"/>
      <c r="S1740" s="6"/>
      <c r="T1740" s="6"/>
      <c r="U1740" s="6"/>
      <c r="X1740" s="25"/>
      <c r="Y1740" s="25"/>
      <c r="Z1740" s="25"/>
      <c r="AA1740" s="25"/>
      <c r="AB1740" s="25"/>
      <c r="AC1740" s="25"/>
      <c r="AD1740" s="25"/>
      <c r="AE1740" s="25"/>
    </row>
    <row r="1741" spans="1:31">
      <c r="A1741" s="6"/>
      <c r="B1741" s="6"/>
      <c r="C1741" s="6"/>
      <c r="D1741" s="6"/>
      <c r="E1741" s="6"/>
      <c r="F1741" s="6"/>
      <c r="G1741" s="6"/>
      <c r="H1741" s="6"/>
      <c r="I1741" s="6"/>
      <c r="J1741" s="6"/>
      <c r="K1741" s="6"/>
      <c r="L1741" s="6"/>
      <c r="M1741" s="6"/>
      <c r="N1741" s="6"/>
      <c r="O1741" s="6"/>
      <c r="P1741" s="6"/>
      <c r="Q1741" s="6"/>
      <c r="R1741" s="6"/>
      <c r="S1741" s="6"/>
      <c r="T1741" s="6"/>
      <c r="U1741" s="6"/>
      <c r="X1741" s="25"/>
      <c r="Y1741" s="25"/>
      <c r="Z1741" s="25"/>
      <c r="AA1741" s="25"/>
      <c r="AB1741" s="25"/>
      <c r="AC1741" s="25"/>
      <c r="AD1741" s="25"/>
      <c r="AE1741" s="25"/>
    </row>
    <row r="1742" spans="1:31">
      <c r="A1742" s="6"/>
      <c r="B1742" s="6"/>
      <c r="C1742" s="6"/>
      <c r="D1742" s="6"/>
      <c r="E1742" s="6"/>
      <c r="F1742" s="6"/>
      <c r="G1742" s="6"/>
      <c r="H1742" s="6"/>
      <c r="I1742" s="6"/>
      <c r="J1742" s="6"/>
      <c r="K1742" s="6"/>
      <c r="L1742" s="6"/>
      <c r="M1742" s="6"/>
      <c r="N1742" s="6"/>
      <c r="O1742" s="6"/>
      <c r="P1742" s="6"/>
      <c r="Q1742" s="6"/>
      <c r="R1742" s="6"/>
      <c r="S1742" s="6"/>
      <c r="T1742" s="6"/>
      <c r="U1742" s="6"/>
      <c r="X1742" s="12" t="s">
        <v>21</v>
      </c>
      <c r="Y1742" s="12" t="s">
        <v>214</v>
      </c>
      <c r="Z1742" s="12" t="s">
        <v>22</v>
      </c>
      <c r="AA1742" s="25"/>
      <c r="AB1742" s="25"/>
      <c r="AC1742" s="25"/>
      <c r="AD1742" s="25"/>
      <c r="AE1742" s="25"/>
    </row>
    <row r="1743" spans="1:31">
      <c r="A1743" s="6"/>
      <c r="B1743" s="6"/>
      <c r="C1743" s="6"/>
      <c r="D1743" s="6"/>
      <c r="E1743" s="6"/>
      <c r="F1743" s="6"/>
      <c r="G1743" s="6"/>
      <c r="H1743" s="6"/>
      <c r="I1743" s="6"/>
      <c r="J1743" s="6"/>
      <c r="K1743" s="6"/>
      <c r="L1743" s="6"/>
      <c r="M1743" s="6"/>
      <c r="N1743" s="6"/>
      <c r="O1743" s="6"/>
      <c r="P1743" s="6"/>
      <c r="Q1743" s="6"/>
      <c r="R1743" s="6"/>
      <c r="S1743" s="6"/>
      <c r="T1743" s="6"/>
      <c r="U1743" s="6"/>
      <c r="W1743" s="19" t="str">
        <f>IF(入力!$C$4="","",入力!$C$4)</f>
        <v>2016.01.01</v>
      </c>
      <c r="X1743" s="24" t="str">
        <f>IF(特定項目一覧_60!AL48="","",特定項目一覧_60!AL48)</f>
        <v/>
      </c>
      <c r="Y1743" s="31" t="str">
        <f>IF(特定項目一覧_60!AK48="","",特定項目一覧_60!AK48)</f>
        <v/>
      </c>
      <c r="Z1743" s="32" t="str">
        <f>IF(特定項目一覧_60!AM48="","",特定項目一覧_60!AM48)</f>
        <v/>
      </c>
      <c r="AA1743" s="25"/>
      <c r="AB1743" s="25"/>
      <c r="AC1743" s="25"/>
      <c r="AD1743" s="25"/>
      <c r="AE1743" s="25"/>
    </row>
    <row r="1744" spans="1:31">
      <c r="A1744" s="6"/>
      <c r="B1744" s="6"/>
      <c r="C1744" s="6"/>
      <c r="D1744" s="6"/>
      <c r="E1744" s="6"/>
      <c r="F1744" s="6"/>
      <c r="G1744" s="6"/>
      <c r="H1744" s="6"/>
      <c r="I1744" s="6"/>
      <c r="J1744" s="6"/>
      <c r="K1744" s="6"/>
      <c r="L1744" s="6"/>
      <c r="M1744" s="6"/>
      <c r="N1744" s="6"/>
      <c r="O1744" s="6"/>
      <c r="P1744" s="6"/>
      <c r="Q1744" s="6"/>
      <c r="R1744" s="6"/>
      <c r="S1744" s="6"/>
      <c r="T1744" s="6"/>
      <c r="U1744" s="6"/>
      <c r="W1744" s="19"/>
      <c r="X1744" s="24"/>
      <c r="Y1744" s="24"/>
      <c r="Z1744" s="24"/>
      <c r="AA1744" s="25"/>
      <c r="AB1744" s="25"/>
      <c r="AC1744" s="25"/>
      <c r="AD1744" s="25"/>
      <c r="AE1744" s="25"/>
    </row>
    <row r="1745" spans="1:31">
      <c r="A1745" s="6"/>
      <c r="B1745" s="6"/>
      <c r="C1745" s="6"/>
      <c r="D1745" s="6"/>
      <c r="E1745" s="6"/>
      <c r="F1745" s="6"/>
      <c r="G1745" s="6"/>
      <c r="H1745" s="6"/>
      <c r="I1745" s="6"/>
      <c r="J1745" s="6"/>
      <c r="K1745" s="6"/>
      <c r="L1745" s="6"/>
      <c r="M1745" s="6"/>
      <c r="N1745" s="6"/>
      <c r="O1745" s="6"/>
      <c r="P1745" s="6"/>
      <c r="Q1745" s="6"/>
      <c r="R1745" s="6"/>
      <c r="S1745" s="6"/>
      <c r="T1745" s="6"/>
      <c r="U1745" s="6"/>
      <c r="W1745" s="19"/>
      <c r="X1745" s="34"/>
      <c r="Y1745" s="34"/>
      <c r="Z1745" s="35"/>
      <c r="AA1745" s="25"/>
      <c r="AB1745" s="25"/>
      <c r="AC1745" s="25"/>
      <c r="AD1745" s="25"/>
      <c r="AE1745" s="25"/>
    </row>
    <row r="1746" spans="1:31">
      <c r="A1746" s="6"/>
      <c r="B1746" s="6"/>
      <c r="C1746" s="6"/>
      <c r="D1746" s="6"/>
      <c r="E1746" s="6"/>
      <c r="F1746" s="6"/>
      <c r="G1746" s="6"/>
      <c r="H1746" s="6"/>
      <c r="I1746" s="6"/>
      <c r="J1746" s="6"/>
      <c r="K1746" s="6"/>
      <c r="L1746" s="6"/>
      <c r="M1746" s="6"/>
      <c r="N1746" s="6"/>
      <c r="O1746" s="6"/>
      <c r="P1746" s="6"/>
      <c r="Q1746" s="6"/>
      <c r="R1746" s="6"/>
      <c r="S1746" s="6"/>
      <c r="T1746" s="6"/>
      <c r="U1746" s="6"/>
      <c r="X1746" s="25"/>
      <c r="Y1746" s="25"/>
      <c r="Z1746" s="25"/>
      <c r="AA1746" s="25"/>
      <c r="AB1746" s="25"/>
      <c r="AC1746" s="25"/>
      <c r="AD1746" s="25"/>
      <c r="AE1746" s="25"/>
    </row>
    <row r="1747" spans="1:31">
      <c r="A1747" s="6"/>
      <c r="B1747" s="6"/>
      <c r="C1747" s="6"/>
      <c r="D1747" s="6"/>
      <c r="E1747" s="6"/>
      <c r="F1747" s="6"/>
      <c r="G1747" s="6"/>
      <c r="H1747" s="6"/>
      <c r="I1747" s="6"/>
      <c r="J1747" s="6"/>
      <c r="K1747" s="6"/>
      <c r="L1747" s="6"/>
      <c r="M1747" s="6"/>
      <c r="N1747" s="6"/>
      <c r="O1747" s="6"/>
      <c r="P1747" s="6"/>
      <c r="Q1747" s="6"/>
      <c r="R1747" s="6"/>
      <c r="S1747" s="6"/>
      <c r="T1747" s="6"/>
      <c r="U1747" s="6"/>
      <c r="X1747" s="25"/>
      <c r="Y1747" s="25"/>
      <c r="Z1747" s="25"/>
      <c r="AA1747" s="25"/>
      <c r="AB1747" s="25"/>
      <c r="AC1747" s="25"/>
      <c r="AD1747" s="25"/>
      <c r="AE1747" s="25"/>
    </row>
    <row r="1748" spans="1:31">
      <c r="A1748" s="6"/>
      <c r="B1748" s="6"/>
      <c r="C1748" s="6"/>
      <c r="D1748" s="6"/>
      <c r="E1748" s="6"/>
      <c r="F1748" s="6"/>
      <c r="G1748" s="6"/>
      <c r="H1748" s="6"/>
      <c r="I1748" s="6"/>
      <c r="J1748" s="6"/>
      <c r="K1748" s="6"/>
      <c r="L1748" s="6"/>
      <c r="M1748" s="6"/>
      <c r="N1748" s="6"/>
      <c r="O1748" s="6"/>
      <c r="P1748" s="6"/>
      <c r="Q1748" s="6"/>
      <c r="R1748" s="6"/>
      <c r="S1748" s="6"/>
      <c r="T1748" s="6"/>
      <c r="U1748" s="6"/>
      <c r="X1748" s="25"/>
      <c r="Y1748" s="25"/>
      <c r="Z1748" s="25"/>
      <c r="AA1748" s="25"/>
      <c r="AB1748" s="25"/>
      <c r="AC1748" s="25"/>
      <c r="AD1748" s="25"/>
      <c r="AE1748" s="25"/>
    </row>
    <row r="1749" spans="1:31">
      <c r="A1749" s="6"/>
      <c r="B1749" s="6"/>
      <c r="C1749" s="6"/>
      <c r="D1749" s="6"/>
      <c r="E1749" s="6"/>
      <c r="F1749" s="6"/>
      <c r="G1749" s="6"/>
      <c r="H1749" s="6"/>
      <c r="I1749" s="6"/>
      <c r="J1749" s="6"/>
      <c r="K1749" s="6"/>
      <c r="L1749" s="6"/>
      <c r="M1749" s="6"/>
      <c r="N1749" s="6"/>
      <c r="O1749" s="6"/>
      <c r="P1749" s="6"/>
      <c r="Q1749" s="6"/>
      <c r="R1749" s="6"/>
      <c r="S1749" s="6"/>
      <c r="T1749" s="6"/>
      <c r="U1749" s="6"/>
      <c r="X1749" s="25"/>
      <c r="Y1749" s="25"/>
      <c r="Z1749" s="25"/>
      <c r="AA1749" s="25"/>
      <c r="AB1749" s="25"/>
      <c r="AC1749" s="25"/>
      <c r="AD1749" s="25"/>
      <c r="AE1749" s="25"/>
    </row>
    <row r="1750" spans="1:31">
      <c r="A1750" s="6"/>
      <c r="B1750" s="6"/>
      <c r="C1750" s="6"/>
      <c r="D1750" s="6"/>
      <c r="E1750" s="6"/>
      <c r="F1750" s="6"/>
      <c r="G1750" s="6"/>
      <c r="H1750" s="6"/>
      <c r="I1750" s="6"/>
      <c r="J1750" s="6"/>
      <c r="K1750" s="6"/>
      <c r="L1750" s="6"/>
      <c r="M1750" s="6"/>
      <c r="N1750" s="6"/>
      <c r="O1750" s="6"/>
      <c r="P1750" s="6"/>
      <c r="Q1750" s="6"/>
      <c r="R1750" s="6"/>
      <c r="S1750" s="6"/>
      <c r="T1750" s="6"/>
      <c r="U1750" s="6"/>
      <c r="X1750" s="25"/>
      <c r="Y1750" s="25"/>
      <c r="Z1750" s="25"/>
      <c r="AA1750" s="25"/>
      <c r="AB1750" s="25"/>
      <c r="AC1750" s="25"/>
      <c r="AD1750" s="25"/>
      <c r="AE1750" s="25"/>
    </row>
    <row r="1751" spans="1:31">
      <c r="A1751" s="6"/>
      <c r="B1751" s="6"/>
      <c r="C1751" s="6"/>
      <c r="D1751" s="6"/>
      <c r="E1751" s="6"/>
      <c r="F1751" s="6"/>
      <c r="G1751" s="6"/>
      <c r="H1751" s="6"/>
      <c r="I1751" s="6"/>
      <c r="J1751" s="6"/>
      <c r="K1751" s="6"/>
      <c r="L1751" s="6"/>
      <c r="M1751" s="6"/>
      <c r="N1751" s="6"/>
      <c r="O1751" s="6"/>
      <c r="P1751" s="6"/>
      <c r="Q1751" s="6"/>
      <c r="R1751" s="6"/>
      <c r="S1751" s="6"/>
      <c r="T1751" s="6"/>
      <c r="U1751" s="6"/>
      <c r="X1751" s="25"/>
      <c r="Y1751" s="25"/>
      <c r="Z1751" s="25"/>
      <c r="AA1751" s="25"/>
      <c r="AB1751" s="25"/>
      <c r="AC1751" s="25"/>
      <c r="AD1751" s="25"/>
      <c r="AE1751" s="25"/>
    </row>
    <row r="1752" spans="1:31">
      <c r="A1752" s="6"/>
      <c r="B1752" s="6"/>
      <c r="C1752" s="6"/>
      <c r="D1752" s="6"/>
      <c r="E1752" s="6"/>
      <c r="F1752" s="6"/>
      <c r="G1752" s="6"/>
      <c r="H1752" s="6"/>
      <c r="I1752" s="6"/>
      <c r="J1752" s="6"/>
      <c r="K1752" s="6"/>
      <c r="L1752" s="6"/>
      <c r="M1752" s="6"/>
      <c r="N1752" s="6"/>
      <c r="O1752" s="6"/>
      <c r="P1752" s="6"/>
      <c r="Q1752" s="6"/>
      <c r="R1752" s="6"/>
      <c r="S1752" s="6"/>
      <c r="T1752" s="6"/>
      <c r="U1752" s="6"/>
      <c r="X1752" s="25"/>
      <c r="Y1752" s="25"/>
      <c r="Z1752" s="25"/>
      <c r="AA1752" s="25"/>
      <c r="AB1752" s="25"/>
      <c r="AC1752" s="25"/>
      <c r="AD1752" s="25"/>
      <c r="AE1752" s="25"/>
    </row>
    <row r="1753" spans="1:31">
      <c r="A1753" s="6"/>
      <c r="B1753" s="6"/>
      <c r="C1753" s="6"/>
      <c r="D1753" s="6"/>
      <c r="E1753" s="6"/>
      <c r="F1753" s="6"/>
      <c r="G1753" s="6"/>
      <c r="H1753" s="6"/>
      <c r="I1753" s="6"/>
      <c r="J1753" s="6"/>
      <c r="K1753" s="6"/>
      <c r="L1753" s="6"/>
      <c r="M1753" s="6"/>
      <c r="N1753" s="6"/>
      <c r="O1753" s="6"/>
      <c r="P1753" s="6"/>
      <c r="Q1753" s="6"/>
      <c r="R1753" s="6"/>
      <c r="S1753" s="6"/>
      <c r="T1753" s="6"/>
      <c r="U1753" s="6"/>
      <c r="X1753" s="25"/>
      <c r="Y1753" s="25"/>
      <c r="Z1753" s="25"/>
      <c r="AA1753" s="25"/>
      <c r="AB1753" s="25"/>
      <c r="AC1753" s="25"/>
      <c r="AD1753" s="25"/>
      <c r="AE1753" s="25"/>
    </row>
    <row r="1754" spans="1:31">
      <c r="A1754" s="6"/>
      <c r="B1754" s="6"/>
      <c r="C1754" s="6"/>
      <c r="D1754" s="6"/>
      <c r="E1754" s="6"/>
      <c r="F1754" s="6"/>
      <c r="G1754" s="6"/>
      <c r="H1754" s="6"/>
      <c r="I1754" s="6"/>
      <c r="J1754" s="6"/>
      <c r="K1754" s="6"/>
      <c r="L1754" s="6"/>
      <c r="M1754" s="6"/>
      <c r="N1754" s="6"/>
      <c r="O1754" s="6"/>
      <c r="P1754" s="6"/>
      <c r="Q1754" s="6"/>
      <c r="R1754" s="6"/>
      <c r="S1754" s="6"/>
      <c r="T1754" s="6"/>
      <c r="U1754" s="6"/>
      <c r="X1754" s="25"/>
      <c r="Y1754" s="25"/>
      <c r="Z1754" s="25"/>
      <c r="AA1754" s="25"/>
      <c r="AB1754" s="25"/>
      <c r="AC1754" s="25"/>
      <c r="AD1754" s="25"/>
      <c r="AE1754" s="25"/>
    </row>
    <row r="1755" spans="1:31">
      <c r="A1755" s="6"/>
      <c r="B1755" s="6"/>
      <c r="C1755" s="6"/>
      <c r="D1755" s="6"/>
      <c r="E1755" s="6"/>
      <c r="F1755" s="6"/>
      <c r="G1755" s="6"/>
      <c r="H1755" s="6"/>
      <c r="I1755" s="6"/>
      <c r="J1755" s="6"/>
      <c r="K1755" s="6"/>
      <c r="L1755" s="6"/>
      <c r="M1755" s="6"/>
      <c r="N1755" s="6"/>
      <c r="O1755" s="6"/>
      <c r="P1755" s="6"/>
      <c r="Q1755" s="6"/>
      <c r="R1755" s="6"/>
      <c r="S1755" s="6"/>
      <c r="T1755" s="6"/>
      <c r="U1755" s="6"/>
      <c r="X1755" s="25"/>
      <c r="Y1755" s="25"/>
      <c r="Z1755" s="25"/>
      <c r="AA1755" s="25"/>
      <c r="AB1755" s="25"/>
      <c r="AC1755" s="25"/>
      <c r="AD1755" s="25"/>
      <c r="AE1755" s="25"/>
    </row>
    <row r="1756" spans="1:31">
      <c r="A1756" s="6"/>
      <c r="B1756" s="6"/>
      <c r="C1756" s="6"/>
      <c r="D1756" s="6"/>
      <c r="E1756" s="6"/>
      <c r="F1756" s="6"/>
      <c r="G1756" s="6"/>
      <c r="H1756" s="6"/>
      <c r="I1756" s="6"/>
      <c r="J1756" s="6"/>
      <c r="K1756" s="6"/>
      <c r="L1756" s="6"/>
      <c r="M1756" s="6"/>
      <c r="N1756" s="6"/>
      <c r="O1756" s="6"/>
      <c r="P1756" s="6"/>
      <c r="Q1756" s="6"/>
      <c r="R1756" s="6"/>
      <c r="S1756" s="6"/>
      <c r="T1756" s="6"/>
      <c r="U1756" s="6"/>
      <c r="X1756" s="459" t="s">
        <v>270</v>
      </c>
      <c r="Y1756" s="25"/>
      <c r="Z1756" s="25"/>
      <c r="AA1756" s="25"/>
      <c r="AB1756" s="25"/>
      <c r="AC1756" s="25"/>
      <c r="AD1756" s="25"/>
      <c r="AE1756" s="25"/>
    </row>
    <row r="1757" spans="1:31">
      <c r="X1757" s="458" t="str">
        <f>IF(全体項目一覧_60!AN136="","",全体項目一覧_60!AN136)</f>
        <v/>
      </c>
      <c r="Y1757" s="25"/>
      <c r="Z1757" s="25"/>
      <c r="AA1757" s="25"/>
      <c r="AB1757" s="25"/>
      <c r="AC1757" s="25"/>
      <c r="AD1757" s="25"/>
      <c r="AE1757" s="25"/>
    </row>
    <row r="1758" spans="1:31">
      <c r="X1758" s="25"/>
      <c r="Y1758" s="25"/>
      <c r="Z1758" s="25"/>
      <c r="AA1758" s="25"/>
      <c r="AB1758" s="25"/>
      <c r="AC1758" s="25"/>
      <c r="AD1758" s="25"/>
      <c r="AE1758" s="25"/>
    </row>
    <row r="1759" spans="1:31">
      <c r="X1759" s="25"/>
      <c r="Y1759" s="25"/>
      <c r="Z1759" s="25"/>
      <c r="AA1759" s="25"/>
      <c r="AB1759" s="25"/>
      <c r="AC1759" s="25"/>
      <c r="AD1759" s="25"/>
      <c r="AE1759" s="25"/>
    </row>
    <row r="1760" spans="1:31">
      <c r="A1760" s="675"/>
      <c r="B1760" s="676"/>
      <c r="C1760" s="676"/>
      <c r="D1760" s="676"/>
      <c r="E1760" s="676"/>
      <c r="F1760" s="676"/>
      <c r="G1760" s="676"/>
      <c r="H1760" s="676"/>
      <c r="I1760" s="676"/>
      <c r="J1760" s="676"/>
      <c r="K1760" s="677"/>
      <c r="L1760" s="12" t="s">
        <v>18</v>
      </c>
      <c r="M1760" s="669" t="s">
        <v>29</v>
      </c>
      <c r="N1760" s="669"/>
      <c r="O1760" s="669"/>
      <c r="P1760" s="669"/>
      <c r="Q1760" s="669"/>
      <c r="R1760" s="669"/>
      <c r="S1760" s="669"/>
      <c r="T1760" s="670" t="s">
        <v>269</v>
      </c>
      <c r="U1760" s="670"/>
      <c r="X1760" s="12"/>
      <c r="Y1760" s="150"/>
      <c r="Z1760" s="150"/>
      <c r="AA1760" s="150"/>
      <c r="AB1760" s="150"/>
      <c r="AC1760" s="150"/>
      <c r="AD1760" s="150"/>
      <c r="AE1760" s="150"/>
    </row>
    <row r="1761" spans="1:31">
      <c r="A1761" s="678"/>
      <c r="B1761" s="679"/>
      <c r="C1761" s="679"/>
      <c r="D1761" s="679"/>
      <c r="E1761" s="679"/>
      <c r="F1761" s="679"/>
      <c r="G1761" s="679"/>
      <c r="H1761" s="679"/>
      <c r="I1761" s="679"/>
      <c r="J1761" s="679"/>
      <c r="K1761" s="680"/>
      <c r="L1761" s="12" t="s">
        <v>18</v>
      </c>
      <c r="M1761" s="665" t="s">
        <v>30</v>
      </c>
      <c r="N1761" s="665"/>
      <c r="O1761" s="665"/>
      <c r="P1761" s="665"/>
      <c r="Q1761" s="665"/>
      <c r="R1761" s="665"/>
      <c r="S1761" s="665"/>
      <c r="T1761" s="666" t="str">
        <f>X1757</f>
        <v/>
      </c>
      <c r="U1761" s="667"/>
      <c r="X1761" s="12"/>
      <c r="Y1761" s="151"/>
      <c r="Z1761" s="151"/>
      <c r="AA1761" s="151"/>
      <c r="AB1761" s="151"/>
      <c r="AC1761" s="151"/>
      <c r="AD1761" s="151"/>
      <c r="AE1761" s="151"/>
    </row>
    <row r="1762" spans="1:31" ht="14.25">
      <c r="A1762" s="691" t="str">
        <f>$A$40</f>
        <v>フォーマット作成者　：　Komuro Consulting Group　小室匡史</v>
      </c>
      <c r="B1762" s="691"/>
      <c r="C1762" s="691"/>
      <c r="D1762" s="691"/>
      <c r="E1762" s="691"/>
      <c r="F1762" s="691"/>
      <c r="G1762" s="691"/>
      <c r="H1762" s="691"/>
      <c r="I1762" s="691"/>
      <c r="J1762" s="691"/>
      <c r="K1762" s="691"/>
      <c r="L1762" s="414" t="s">
        <v>18</v>
      </c>
      <c r="M1762" s="668" t="s">
        <v>90</v>
      </c>
      <c r="N1762" s="668"/>
      <c r="O1762" s="668"/>
      <c r="P1762" s="668"/>
      <c r="Q1762" s="668"/>
      <c r="R1762" s="668"/>
      <c r="S1762" s="668"/>
      <c r="T1762" s="667"/>
      <c r="U1762" s="667"/>
      <c r="X1762" s="12"/>
      <c r="Y1762" s="152"/>
      <c r="Z1762" s="152"/>
      <c r="AA1762" s="152"/>
      <c r="AB1762" s="152"/>
      <c r="AC1762" s="152"/>
      <c r="AD1762" s="152"/>
      <c r="AE1762" s="152"/>
    </row>
    <row r="1764" spans="1:31" ht="30" customHeight="1">
      <c r="A1764" s="671" t="str">
        <f>$A$1</f>
        <v>●●チームバレーボール体力指数　レーダーチャート</v>
      </c>
      <c r="B1764" s="671"/>
      <c r="C1764" s="671"/>
      <c r="D1764" s="671"/>
      <c r="E1764" s="671"/>
      <c r="F1764" s="671"/>
      <c r="G1764" s="671"/>
      <c r="H1764" s="671"/>
      <c r="I1764" s="671"/>
      <c r="J1764" s="671"/>
      <c r="K1764" s="671"/>
      <c r="L1764" s="671"/>
      <c r="M1764" s="671"/>
      <c r="N1764" s="671"/>
      <c r="O1764" s="671"/>
      <c r="P1764" s="671"/>
      <c r="Q1764" s="671"/>
      <c r="R1764" s="671"/>
      <c r="S1764" s="671"/>
      <c r="T1764" s="671"/>
      <c r="U1764" s="671"/>
      <c r="X1764" s="25"/>
      <c r="Y1764" s="25"/>
      <c r="Z1764" s="25"/>
      <c r="AA1764" s="25"/>
      <c r="AB1764" s="25"/>
      <c r="AC1764" s="25"/>
      <c r="AD1764" s="25"/>
      <c r="AE1764" s="25"/>
    </row>
    <row r="1765" spans="1:31" ht="22.5" customHeight="1">
      <c r="A1765" s="385" t="s">
        <v>10</v>
      </c>
      <c r="B1765" s="672" t="str">
        <f>IF(表示変換!B49="","",表示変換!B49)</f>
        <v/>
      </c>
      <c r="C1765" s="672"/>
      <c r="D1765" s="9"/>
      <c r="E1765" s="385" t="s">
        <v>11</v>
      </c>
      <c r="F1765" s="673" t="str">
        <f>IF(表示変換!I49="","",表示変換!I49)</f>
        <v/>
      </c>
      <c r="G1765" s="673"/>
      <c r="H1765" s="386" t="s">
        <v>215</v>
      </c>
      <c r="I1765" s="14"/>
      <c r="J1765" s="386" t="s">
        <v>13</v>
      </c>
      <c r="K1765" s="673" t="str">
        <f>IF(表示変換!J49="","",表示変換!J49)</f>
        <v/>
      </c>
      <c r="L1765" s="673"/>
      <c r="M1765" s="385" t="s">
        <v>211</v>
      </c>
      <c r="N1765" s="6"/>
      <c r="O1765" s="672" t="s">
        <v>15</v>
      </c>
      <c r="P1765" s="672"/>
      <c r="Q1765" s="672" t="str">
        <f>IF(表示変換!H49="","",表示変換!H49)</f>
        <v/>
      </c>
      <c r="R1765" s="672"/>
      <c r="S1765" s="674" t="str">
        <f>IF(入力!$C$4="","",入力!$C$4)</f>
        <v>2016.01.01</v>
      </c>
      <c r="T1765" s="674"/>
      <c r="U1765" s="9" t="s">
        <v>84</v>
      </c>
      <c r="X1765" s="25"/>
      <c r="Y1765" s="25"/>
      <c r="Z1765" s="25"/>
      <c r="AA1765" s="25"/>
      <c r="AB1765" s="25"/>
      <c r="AC1765" s="25"/>
      <c r="AD1765" s="25"/>
      <c r="AE1765" s="25"/>
    </row>
    <row r="1766" spans="1:31" ht="12" customHeight="1">
      <c r="A1766" s="6"/>
      <c r="B1766" s="6"/>
      <c r="C1766" s="6"/>
      <c r="D1766" s="6"/>
      <c r="E1766" s="6"/>
      <c r="F1766" s="6"/>
      <c r="G1766" s="6"/>
      <c r="H1766" s="6"/>
      <c r="I1766" s="6"/>
      <c r="J1766" s="6"/>
      <c r="K1766" s="6"/>
      <c r="L1766" s="6"/>
      <c r="M1766" s="6"/>
      <c r="N1766" s="6"/>
      <c r="O1766" s="6"/>
      <c r="P1766" s="6"/>
      <c r="Q1766" s="6"/>
      <c r="R1766" s="6"/>
      <c r="S1766" s="6"/>
      <c r="T1766" s="6"/>
      <c r="U1766" s="6"/>
      <c r="X1766" s="25"/>
      <c r="Y1766" s="25"/>
      <c r="Z1766" s="25"/>
      <c r="AA1766" s="25"/>
      <c r="AB1766" s="25"/>
      <c r="AC1766" s="25"/>
      <c r="AD1766" s="25"/>
      <c r="AE1766" s="25"/>
    </row>
    <row r="1767" spans="1:31" ht="22.5" customHeight="1">
      <c r="A1767" s="685" t="s">
        <v>5</v>
      </c>
      <c r="B1767" s="688" t="s">
        <v>6</v>
      </c>
      <c r="C1767" s="692" t="s">
        <v>0</v>
      </c>
      <c r="D1767" s="683" t="s">
        <v>220</v>
      </c>
      <c r="E1767" s="684"/>
      <c r="F1767" s="683" t="s">
        <v>198</v>
      </c>
      <c r="G1767" s="684"/>
      <c r="H1767" s="683" t="s">
        <v>297</v>
      </c>
      <c r="I1767" s="684"/>
      <c r="J1767" s="683" t="s">
        <v>27</v>
      </c>
      <c r="K1767" s="684"/>
      <c r="L1767" s="681" t="s">
        <v>199</v>
      </c>
      <c r="M1767" s="682"/>
      <c r="N1767" s="681" t="s">
        <v>200</v>
      </c>
      <c r="O1767" s="682"/>
      <c r="P1767" s="681" t="s">
        <v>28</v>
      </c>
      <c r="Q1767" s="682"/>
      <c r="R1767" s="683" t="s">
        <v>201</v>
      </c>
      <c r="S1767" s="684"/>
      <c r="T1767" s="156" t="s">
        <v>1</v>
      </c>
      <c r="U1767" s="157" t="s">
        <v>2</v>
      </c>
      <c r="X1767" s="25"/>
      <c r="Y1767" s="25"/>
      <c r="Z1767" s="25"/>
      <c r="AA1767" s="25"/>
      <c r="AB1767" s="25"/>
      <c r="AC1767" s="25"/>
      <c r="AD1767" s="25"/>
      <c r="AE1767" s="25"/>
    </row>
    <row r="1768" spans="1:31">
      <c r="A1768" s="686"/>
      <c r="B1768" s="689"/>
      <c r="C1768" s="693"/>
      <c r="D1768" s="1" t="s">
        <v>3</v>
      </c>
      <c r="E1768" s="3" t="s">
        <v>4</v>
      </c>
      <c r="F1768" s="1" t="s">
        <v>3</v>
      </c>
      <c r="G1768" s="3" t="s">
        <v>4</v>
      </c>
      <c r="H1768" s="1" t="s">
        <v>3</v>
      </c>
      <c r="I1768" s="3" t="s">
        <v>4</v>
      </c>
      <c r="J1768" s="1" t="s">
        <v>3</v>
      </c>
      <c r="K1768" s="3" t="s">
        <v>4</v>
      </c>
      <c r="L1768" s="1" t="s">
        <v>3</v>
      </c>
      <c r="M1768" s="3" t="s">
        <v>4</v>
      </c>
      <c r="N1768" s="1" t="s">
        <v>3</v>
      </c>
      <c r="O1768" s="3" t="s">
        <v>4</v>
      </c>
      <c r="P1768" s="1" t="s">
        <v>3</v>
      </c>
      <c r="Q1768" s="3" t="s">
        <v>4</v>
      </c>
      <c r="R1768" s="1" t="s">
        <v>3</v>
      </c>
      <c r="S1768" s="3" t="s">
        <v>4</v>
      </c>
      <c r="T1768" s="7"/>
      <c r="U1768" s="8"/>
      <c r="X1768" s="25"/>
      <c r="Y1768" s="25"/>
      <c r="Z1768" s="25"/>
      <c r="AA1768" s="25"/>
      <c r="AB1768" s="25"/>
      <c r="AC1768" s="25"/>
      <c r="AD1768" s="25"/>
      <c r="AE1768" s="25"/>
    </row>
    <row r="1769" spans="1:31">
      <c r="A1769" s="687"/>
      <c r="B1769" s="690"/>
      <c r="C1769" s="694"/>
      <c r="D1769" s="2" t="str">
        <f>IF(表示変換!$N$5="","",表示変換!$N$5)</f>
        <v>sec</v>
      </c>
      <c r="E1769" s="4" t="s">
        <v>202</v>
      </c>
      <c r="F1769" s="2" t="str">
        <f>IF(表示変換!$O$5="","",表示変換!$O$5)</f>
        <v>sec</v>
      </c>
      <c r="G1769" s="4" t="s">
        <v>202</v>
      </c>
      <c r="H1769" s="2" t="str">
        <f>IF(表示変換!$P$5="","",表示変換!$P$5)</f>
        <v>m</v>
      </c>
      <c r="I1769" s="4" t="s">
        <v>202</v>
      </c>
      <c r="J1769" s="2" t="str">
        <f>IF(表示変換!$Q$5="","",表示変換!$Q$5)</f>
        <v>cm</v>
      </c>
      <c r="K1769" s="4" t="s">
        <v>202</v>
      </c>
      <c r="L1769" s="2" t="str">
        <f>IF(表示変換!$R$5="","",表示変換!$R$5)</f>
        <v>cm</v>
      </c>
      <c r="M1769" s="4" t="s">
        <v>202</v>
      </c>
      <c r="N1769" s="2" t="str">
        <f>IF(表示変換!$S$5="","",表示変換!$S$5)</f>
        <v>m</v>
      </c>
      <c r="O1769" s="4" t="s">
        <v>202</v>
      </c>
      <c r="P1769" s="2" t="str">
        <f>IF(表示変換!$T$5="","",表示変換!$T$5)</f>
        <v>回</v>
      </c>
      <c r="Q1769" s="4" t="s">
        <v>202</v>
      </c>
      <c r="R1769" s="2" t="str">
        <f>IF(表示変換!$U$5="","",表示変換!$U$5)</f>
        <v>m</v>
      </c>
      <c r="S1769" s="4" t="s">
        <v>202</v>
      </c>
      <c r="T1769" s="2" t="s">
        <v>203</v>
      </c>
      <c r="U1769" s="5" t="s">
        <v>204</v>
      </c>
      <c r="X1769" s="26" t="s">
        <v>205</v>
      </c>
      <c r="Y1769" s="26" t="s">
        <v>206</v>
      </c>
      <c r="Z1769" s="26" t="s">
        <v>276</v>
      </c>
      <c r="AA1769" s="26" t="s">
        <v>24</v>
      </c>
      <c r="AB1769" s="26" t="s">
        <v>207</v>
      </c>
      <c r="AC1769" s="26" t="s">
        <v>208</v>
      </c>
      <c r="AD1769" s="26" t="s">
        <v>209</v>
      </c>
      <c r="AE1769" s="11" t="s">
        <v>210</v>
      </c>
    </row>
    <row r="1770" spans="1:31">
      <c r="A1770" s="17" t="str">
        <f>IF(入力!$C$4="","",入力!$C$4)</f>
        <v>2016.01.01</v>
      </c>
      <c r="B1770" s="20">
        <f>IF(表示変換!A49="","",表示変換!A49)</f>
        <v>44</v>
      </c>
      <c r="C1770" s="18" t="str">
        <f>IF(表示変換!B49="","",表示変換!B49)</f>
        <v/>
      </c>
      <c r="D1770" s="21" t="str">
        <f>IF(特定項目一覧_60!G49="","",特定項目一覧_60!G49)</f>
        <v/>
      </c>
      <c r="E1770" s="27" t="str">
        <f>IF(特定項目一覧_60!H49="","",特定項目一覧_60!H49)</f>
        <v/>
      </c>
      <c r="F1770" s="21" t="str">
        <f>IF(特定項目一覧_60!I49="","",特定項目一覧_60!I49)</f>
        <v/>
      </c>
      <c r="G1770" s="22" t="str">
        <f>IF(特定項目一覧_60!J49="","",特定項目一覧_60!J49)</f>
        <v/>
      </c>
      <c r="H1770" s="29" t="str">
        <f>IF(特定項目一覧_60!K49="","",特定項目一覧_60!K49)</f>
        <v/>
      </c>
      <c r="I1770" s="27" t="str">
        <f>IF(特定項目一覧_60!L49="","",特定項目一覧_60!L49)</f>
        <v/>
      </c>
      <c r="J1770" s="20" t="str">
        <f>IF(特定項目一覧_60!M49="","",特定項目一覧_60!M49)</f>
        <v/>
      </c>
      <c r="K1770" s="22" t="str">
        <f>IF(特定項目一覧_60!N49="","",特定項目一覧_60!N49)</f>
        <v/>
      </c>
      <c r="L1770" s="28" t="str">
        <f>IF(特定項目一覧_60!O49="","",特定項目一覧_60!O49)</f>
        <v/>
      </c>
      <c r="M1770" s="27" t="str">
        <f>IF(特定項目一覧_60!P49="","",特定項目一覧_60!P49)</f>
        <v/>
      </c>
      <c r="N1770" s="21" t="str">
        <f>IF(特定項目一覧_60!Q49="","",特定項目一覧_60!Q49)</f>
        <v/>
      </c>
      <c r="O1770" s="22" t="str">
        <f>IF(特定項目一覧_60!R49="","",特定項目一覧_60!R49)</f>
        <v/>
      </c>
      <c r="P1770" s="28" t="str">
        <f>IF(特定項目一覧_60!S49="","",特定項目一覧_60!S49)</f>
        <v/>
      </c>
      <c r="Q1770" s="27" t="str">
        <f>IF(特定項目一覧_60!T49="","",特定項目一覧_60!T49)</f>
        <v/>
      </c>
      <c r="R1770" s="20" t="str">
        <f>IF(特定項目一覧_60!U49="","",特定項目一覧_60!U49)</f>
        <v/>
      </c>
      <c r="S1770" s="22" t="str">
        <f>IF(特定項目一覧_60!V49="","",特定項目一覧_60!V49)</f>
        <v/>
      </c>
      <c r="T1770" s="28" t="str">
        <f>IF(特定項目一覧_60!W49="","",特定項目一覧_60!W49)</f>
        <v/>
      </c>
      <c r="U1770" s="22" t="str">
        <f>IF(特定項目一覧_60!X49="","",特定項目一覧_60!X49)</f>
        <v/>
      </c>
      <c r="W1770" s="19" t="str">
        <f>IF(入力!$C$4="","",入力!$C$4)</f>
        <v>2016.01.01</v>
      </c>
      <c r="X1770" s="30" t="str">
        <f>E1770</f>
        <v/>
      </c>
      <c r="Y1770" s="30" t="str">
        <f>G1770</f>
        <v/>
      </c>
      <c r="Z1770" s="30" t="str">
        <f>I1770</f>
        <v/>
      </c>
      <c r="AA1770" s="30" t="str">
        <f>K1770</f>
        <v/>
      </c>
      <c r="AB1770" s="30" t="str">
        <f>M1770</f>
        <v/>
      </c>
      <c r="AC1770" s="30" t="str">
        <f>O1770</f>
        <v/>
      </c>
      <c r="AD1770" s="30" t="str">
        <f>Q1770</f>
        <v/>
      </c>
      <c r="AE1770" s="30" t="str">
        <f>S1770</f>
        <v/>
      </c>
    </row>
    <row r="1771" spans="1:31">
      <c r="A1771" s="66"/>
      <c r="B1771" s="67"/>
      <c r="C1771" s="68"/>
      <c r="D1771" s="69"/>
      <c r="E1771" s="70"/>
      <c r="F1771" s="71"/>
      <c r="G1771" s="72"/>
      <c r="H1771" s="73"/>
      <c r="I1771" s="70"/>
      <c r="J1771" s="71"/>
      <c r="K1771" s="72"/>
      <c r="L1771" s="69"/>
      <c r="M1771" s="70"/>
      <c r="N1771" s="71"/>
      <c r="O1771" s="72"/>
      <c r="P1771" s="69"/>
      <c r="Q1771" s="70"/>
      <c r="R1771" s="67"/>
      <c r="S1771" s="72"/>
      <c r="T1771" s="73"/>
      <c r="U1771" s="72"/>
      <c r="W1771" s="19"/>
      <c r="X1771" s="23"/>
      <c r="Y1771" s="23"/>
      <c r="Z1771" s="23"/>
      <c r="AA1771" s="23"/>
      <c r="AB1771" s="23"/>
      <c r="AC1771" s="23"/>
      <c r="AD1771" s="23"/>
      <c r="AE1771" s="23"/>
    </row>
    <row r="1772" spans="1:31">
      <c r="A1772" s="74"/>
      <c r="B1772" s="67"/>
      <c r="C1772" s="72"/>
      <c r="D1772" s="71"/>
      <c r="E1772" s="72"/>
      <c r="F1772" s="71"/>
      <c r="G1772" s="72"/>
      <c r="H1772" s="67"/>
      <c r="I1772" s="72"/>
      <c r="J1772" s="71"/>
      <c r="K1772" s="72"/>
      <c r="L1772" s="71"/>
      <c r="M1772" s="72"/>
      <c r="N1772" s="71"/>
      <c r="O1772" s="72"/>
      <c r="P1772" s="71"/>
      <c r="Q1772" s="72"/>
      <c r="R1772" s="67"/>
      <c r="S1772" s="72"/>
      <c r="T1772" s="67"/>
      <c r="U1772" s="72"/>
      <c r="W1772" s="19"/>
      <c r="X1772" s="23"/>
      <c r="Y1772" s="23"/>
      <c r="Z1772" s="23"/>
      <c r="AA1772" s="23"/>
      <c r="AB1772" s="23"/>
      <c r="AC1772" s="23"/>
      <c r="AD1772" s="23"/>
      <c r="AE1772" s="23"/>
    </row>
    <row r="1773" spans="1:31">
      <c r="A1773" s="74"/>
      <c r="B1773" s="75"/>
      <c r="C1773" s="76"/>
      <c r="D1773" s="71"/>
      <c r="E1773" s="70"/>
      <c r="F1773" s="71"/>
      <c r="G1773" s="72"/>
      <c r="H1773" s="73"/>
      <c r="I1773" s="70"/>
      <c r="J1773" s="71"/>
      <c r="K1773" s="72"/>
      <c r="L1773" s="69"/>
      <c r="M1773" s="70"/>
      <c r="N1773" s="71"/>
      <c r="O1773" s="72"/>
      <c r="P1773" s="69"/>
      <c r="Q1773" s="70"/>
      <c r="R1773" s="67"/>
      <c r="S1773" s="72"/>
      <c r="T1773" s="73"/>
      <c r="U1773" s="72"/>
      <c r="X1773" s="25"/>
      <c r="Y1773" s="25"/>
      <c r="Z1773" s="25"/>
      <c r="AA1773" s="25"/>
      <c r="AB1773" s="25"/>
      <c r="AC1773" s="25"/>
      <c r="AD1773" s="25"/>
      <c r="AE1773" s="25"/>
    </row>
    <row r="1774" spans="1:31">
      <c r="A1774" s="66"/>
      <c r="B1774" s="67"/>
      <c r="C1774" s="68"/>
      <c r="D1774" s="69"/>
      <c r="E1774" s="70"/>
      <c r="F1774" s="71"/>
      <c r="G1774" s="72"/>
      <c r="H1774" s="73"/>
      <c r="I1774" s="70"/>
      <c r="J1774" s="71"/>
      <c r="K1774" s="72"/>
      <c r="L1774" s="69"/>
      <c r="M1774" s="70"/>
      <c r="N1774" s="71"/>
      <c r="O1774" s="72"/>
      <c r="P1774" s="69"/>
      <c r="Q1774" s="70"/>
      <c r="R1774" s="67"/>
      <c r="S1774" s="72"/>
      <c r="T1774" s="73"/>
      <c r="U1774" s="72"/>
      <c r="X1774" s="25"/>
      <c r="Y1774" s="25"/>
      <c r="Z1774" s="25"/>
      <c r="AA1774" s="25"/>
      <c r="AB1774" s="25"/>
      <c r="AC1774" s="25"/>
      <c r="AD1774" s="25"/>
      <c r="AE1774" s="25"/>
    </row>
    <row r="1775" spans="1:31">
      <c r="A1775" s="74"/>
      <c r="B1775" s="67"/>
      <c r="C1775" s="72"/>
      <c r="D1775" s="71"/>
      <c r="E1775" s="72"/>
      <c r="F1775" s="71"/>
      <c r="G1775" s="72"/>
      <c r="H1775" s="67"/>
      <c r="I1775" s="72"/>
      <c r="J1775" s="71"/>
      <c r="K1775" s="72"/>
      <c r="L1775" s="71"/>
      <c r="M1775" s="72"/>
      <c r="N1775" s="71"/>
      <c r="O1775" s="72"/>
      <c r="P1775" s="71"/>
      <c r="Q1775" s="72"/>
      <c r="R1775" s="67"/>
      <c r="S1775" s="72"/>
      <c r="T1775" s="67"/>
      <c r="U1775" s="72"/>
      <c r="X1775" s="25"/>
      <c r="Y1775" s="25"/>
      <c r="Z1775" s="25"/>
      <c r="AA1775" s="25"/>
      <c r="AB1775" s="25"/>
      <c r="AC1775" s="25"/>
      <c r="AD1775" s="25"/>
      <c r="AE1775" s="25"/>
    </row>
    <row r="1776" spans="1:31">
      <c r="A1776" s="66"/>
      <c r="B1776" s="67"/>
      <c r="C1776" s="68"/>
      <c r="D1776" s="69"/>
      <c r="E1776" s="70"/>
      <c r="F1776" s="71"/>
      <c r="G1776" s="72"/>
      <c r="H1776" s="73"/>
      <c r="I1776" s="70"/>
      <c r="J1776" s="71"/>
      <c r="K1776" s="72"/>
      <c r="L1776" s="69"/>
      <c r="M1776" s="70"/>
      <c r="N1776" s="71"/>
      <c r="O1776" s="72"/>
      <c r="P1776" s="69"/>
      <c r="Q1776" s="70"/>
      <c r="R1776" s="67"/>
      <c r="S1776" s="72"/>
      <c r="T1776" s="73"/>
      <c r="U1776" s="72"/>
      <c r="X1776" s="25"/>
      <c r="Y1776" s="25"/>
      <c r="Z1776" s="25"/>
      <c r="AA1776" s="25"/>
      <c r="AB1776" s="25"/>
      <c r="AC1776" s="25"/>
      <c r="AD1776" s="25"/>
      <c r="AE1776" s="25"/>
    </row>
    <row r="1777" spans="1:31">
      <c r="A1777" s="66"/>
      <c r="B1777" s="67"/>
      <c r="C1777" s="68"/>
      <c r="D1777" s="69"/>
      <c r="E1777" s="70"/>
      <c r="F1777" s="71"/>
      <c r="G1777" s="72"/>
      <c r="H1777" s="73"/>
      <c r="I1777" s="70"/>
      <c r="J1777" s="71"/>
      <c r="K1777" s="72"/>
      <c r="L1777" s="69"/>
      <c r="M1777" s="70"/>
      <c r="N1777" s="71"/>
      <c r="O1777" s="72"/>
      <c r="P1777" s="69"/>
      <c r="Q1777" s="70"/>
      <c r="R1777" s="67"/>
      <c r="S1777" s="72"/>
      <c r="T1777" s="73"/>
      <c r="U1777" s="72"/>
      <c r="X1777" s="25"/>
      <c r="Y1777" s="25"/>
      <c r="Z1777" s="25"/>
      <c r="AA1777" s="25"/>
      <c r="AB1777" s="25"/>
      <c r="AC1777" s="25"/>
      <c r="AD1777" s="25"/>
      <c r="AE1777" s="25"/>
    </row>
    <row r="1778" spans="1:31">
      <c r="A1778" s="66"/>
      <c r="B1778" s="67"/>
      <c r="C1778" s="68"/>
      <c r="D1778" s="69"/>
      <c r="E1778" s="70"/>
      <c r="F1778" s="71"/>
      <c r="G1778" s="72"/>
      <c r="H1778" s="73"/>
      <c r="I1778" s="70"/>
      <c r="J1778" s="71"/>
      <c r="K1778" s="72"/>
      <c r="L1778" s="69"/>
      <c r="M1778" s="70"/>
      <c r="N1778" s="71"/>
      <c r="O1778" s="72"/>
      <c r="P1778" s="69"/>
      <c r="Q1778" s="70"/>
      <c r="R1778" s="67"/>
      <c r="S1778" s="72"/>
      <c r="T1778" s="73"/>
      <c r="U1778" s="72"/>
      <c r="X1778" s="25"/>
      <c r="Y1778" s="25"/>
      <c r="Z1778" s="25"/>
      <c r="AA1778" s="25"/>
      <c r="AB1778" s="25"/>
      <c r="AC1778" s="25"/>
      <c r="AD1778" s="25"/>
      <c r="AE1778" s="25"/>
    </row>
    <row r="1779" spans="1:31">
      <c r="A1779" s="66"/>
      <c r="B1779" s="67"/>
      <c r="C1779" s="68"/>
      <c r="D1779" s="69"/>
      <c r="E1779" s="70"/>
      <c r="F1779" s="71"/>
      <c r="G1779" s="72"/>
      <c r="H1779" s="73"/>
      <c r="I1779" s="70"/>
      <c r="J1779" s="71"/>
      <c r="K1779" s="72"/>
      <c r="L1779" s="69"/>
      <c r="M1779" s="70"/>
      <c r="N1779" s="71"/>
      <c r="O1779" s="72"/>
      <c r="P1779" s="69"/>
      <c r="Q1779" s="70"/>
      <c r="R1779" s="67"/>
      <c r="S1779" s="72"/>
      <c r="T1779" s="73"/>
      <c r="U1779" s="72"/>
      <c r="X1779" s="25"/>
      <c r="Y1779" s="25"/>
      <c r="Z1779" s="25"/>
      <c r="AA1779" s="25"/>
      <c r="AB1779" s="25"/>
      <c r="AC1779" s="25"/>
      <c r="AD1779" s="25"/>
      <c r="AE1779" s="25"/>
    </row>
    <row r="1780" spans="1:31">
      <c r="A1780" s="6"/>
      <c r="B1780" s="6"/>
      <c r="C1780" s="6"/>
      <c r="D1780" s="6"/>
      <c r="E1780" s="6"/>
      <c r="F1780" s="6"/>
      <c r="G1780" s="6"/>
      <c r="H1780" s="6"/>
      <c r="I1780" s="6"/>
      <c r="J1780" s="6"/>
      <c r="K1780" s="6"/>
      <c r="L1780" s="6"/>
      <c r="M1780" s="6"/>
      <c r="N1780" s="6"/>
      <c r="O1780" s="6"/>
      <c r="P1780" s="6"/>
      <c r="Q1780" s="6"/>
      <c r="R1780" s="6"/>
      <c r="S1780" s="6"/>
      <c r="T1780" s="6"/>
      <c r="U1780" s="6"/>
      <c r="X1780" s="25"/>
      <c r="Y1780" s="25"/>
      <c r="Z1780" s="25"/>
      <c r="AA1780" s="25"/>
      <c r="AB1780" s="25"/>
      <c r="AC1780" s="25"/>
      <c r="AD1780" s="25"/>
      <c r="AE1780" s="25"/>
    </row>
    <row r="1781" spans="1:31">
      <c r="A1781" s="6"/>
      <c r="B1781" s="6"/>
      <c r="C1781" s="6"/>
      <c r="D1781" s="6"/>
      <c r="E1781" s="6"/>
      <c r="F1781" s="6"/>
      <c r="G1781" s="6"/>
      <c r="H1781" s="6"/>
      <c r="I1781" s="6"/>
      <c r="J1781" s="6"/>
      <c r="K1781" s="6"/>
      <c r="L1781" s="6"/>
      <c r="M1781" s="6"/>
      <c r="N1781" s="6"/>
      <c r="O1781" s="6"/>
      <c r="P1781" s="6"/>
      <c r="Q1781" s="6"/>
      <c r="R1781" s="6"/>
      <c r="S1781" s="6"/>
      <c r="T1781" s="6"/>
      <c r="U1781" s="6"/>
      <c r="X1781" s="25"/>
      <c r="Y1781" s="25"/>
      <c r="Z1781" s="25"/>
      <c r="AA1781" s="25"/>
      <c r="AB1781" s="25"/>
      <c r="AC1781" s="25"/>
      <c r="AD1781" s="25"/>
      <c r="AE1781" s="25"/>
    </row>
    <row r="1782" spans="1:31">
      <c r="A1782" s="6"/>
      <c r="B1782" s="6"/>
      <c r="C1782" s="6"/>
      <c r="D1782" s="6"/>
      <c r="E1782" s="6"/>
      <c r="F1782" s="6"/>
      <c r="G1782" s="6"/>
      <c r="H1782" s="6"/>
      <c r="I1782" s="6"/>
      <c r="J1782" s="6"/>
      <c r="K1782" s="6"/>
      <c r="L1782" s="6"/>
      <c r="M1782" s="6"/>
      <c r="N1782" s="6"/>
      <c r="O1782" s="6"/>
      <c r="P1782" s="6"/>
      <c r="Q1782" s="6"/>
      <c r="R1782" s="6"/>
      <c r="S1782" s="6"/>
      <c r="T1782" s="6"/>
      <c r="U1782" s="6"/>
      <c r="X1782" s="25"/>
      <c r="Y1782" s="25"/>
      <c r="Z1782" s="25"/>
      <c r="AA1782" s="25"/>
      <c r="AB1782" s="25"/>
      <c r="AC1782" s="25"/>
      <c r="AD1782" s="25"/>
      <c r="AE1782" s="25"/>
    </row>
    <row r="1783" spans="1:31">
      <c r="A1783" s="6"/>
      <c r="B1783" s="6"/>
      <c r="C1783" s="6"/>
      <c r="D1783" s="6"/>
      <c r="E1783" s="6"/>
      <c r="F1783" s="6"/>
      <c r="G1783" s="6"/>
      <c r="H1783" s="6"/>
      <c r="I1783" s="6"/>
      <c r="J1783" s="6"/>
      <c r="K1783" s="6"/>
      <c r="L1783" s="6"/>
      <c r="M1783" s="6"/>
      <c r="N1783" s="6"/>
      <c r="O1783" s="6"/>
      <c r="P1783" s="6"/>
      <c r="Q1783" s="6"/>
      <c r="R1783" s="6"/>
      <c r="S1783" s="6"/>
      <c r="T1783" s="6"/>
      <c r="U1783" s="6"/>
      <c r="X1783" s="12" t="s">
        <v>21</v>
      </c>
      <c r="Y1783" s="12" t="s">
        <v>214</v>
      </c>
      <c r="Z1783" s="12" t="s">
        <v>22</v>
      </c>
      <c r="AA1783" s="25"/>
      <c r="AB1783" s="25"/>
      <c r="AC1783" s="25"/>
      <c r="AD1783" s="25"/>
      <c r="AE1783" s="25"/>
    </row>
    <row r="1784" spans="1:31">
      <c r="A1784" s="6"/>
      <c r="B1784" s="6"/>
      <c r="C1784" s="6"/>
      <c r="D1784" s="6"/>
      <c r="E1784" s="6"/>
      <c r="F1784" s="6"/>
      <c r="G1784" s="6"/>
      <c r="H1784" s="6"/>
      <c r="I1784" s="6"/>
      <c r="J1784" s="6"/>
      <c r="K1784" s="6"/>
      <c r="L1784" s="6"/>
      <c r="M1784" s="6"/>
      <c r="N1784" s="6"/>
      <c r="O1784" s="6"/>
      <c r="P1784" s="6"/>
      <c r="Q1784" s="6"/>
      <c r="R1784" s="6"/>
      <c r="S1784" s="6"/>
      <c r="T1784" s="6"/>
      <c r="U1784" s="6"/>
      <c r="W1784" s="19" t="str">
        <f>IF(入力!$C$4="","",入力!$C$4)</f>
        <v>2016.01.01</v>
      </c>
      <c r="X1784" s="24" t="str">
        <f>IF(特定項目一覧_60!AL49="","",特定項目一覧_60!AL49)</f>
        <v/>
      </c>
      <c r="Y1784" s="31" t="str">
        <f>IF(特定項目一覧_60!AK49="","",特定項目一覧_60!AK49)</f>
        <v/>
      </c>
      <c r="Z1784" s="32" t="str">
        <f>IF(特定項目一覧_60!AM49="","",特定項目一覧_60!AM49)</f>
        <v/>
      </c>
      <c r="AA1784" s="25"/>
      <c r="AB1784" s="25"/>
      <c r="AC1784" s="25"/>
      <c r="AD1784" s="25"/>
      <c r="AE1784" s="25"/>
    </row>
    <row r="1785" spans="1:31">
      <c r="A1785" s="6"/>
      <c r="B1785" s="6"/>
      <c r="C1785" s="6"/>
      <c r="D1785" s="6"/>
      <c r="E1785" s="6"/>
      <c r="F1785" s="6"/>
      <c r="G1785" s="6"/>
      <c r="H1785" s="6"/>
      <c r="I1785" s="6"/>
      <c r="J1785" s="6"/>
      <c r="K1785" s="6"/>
      <c r="L1785" s="6"/>
      <c r="M1785" s="6"/>
      <c r="N1785" s="6"/>
      <c r="O1785" s="6"/>
      <c r="P1785" s="6"/>
      <c r="Q1785" s="6"/>
      <c r="R1785" s="6"/>
      <c r="S1785" s="6"/>
      <c r="T1785" s="6"/>
      <c r="U1785" s="6"/>
      <c r="W1785" s="19"/>
      <c r="X1785" s="24"/>
      <c r="Y1785" s="24"/>
      <c r="Z1785" s="24"/>
      <c r="AA1785" s="25"/>
      <c r="AB1785" s="25"/>
      <c r="AC1785" s="25"/>
      <c r="AD1785" s="25"/>
      <c r="AE1785" s="25"/>
    </row>
    <row r="1786" spans="1:31">
      <c r="A1786" s="6"/>
      <c r="B1786" s="6"/>
      <c r="C1786" s="6"/>
      <c r="D1786" s="6"/>
      <c r="E1786" s="6"/>
      <c r="F1786" s="6"/>
      <c r="G1786" s="6"/>
      <c r="H1786" s="6"/>
      <c r="I1786" s="6"/>
      <c r="J1786" s="6"/>
      <c r="K1786" s="6"/>
      <c r="L1786" s="6"/>
      <c r="M1786" s="6"/>
      <c r="N1786" s="6"/>
      <c r="O1786" s="6"/>
      <c r="P1786" s="6"/>
      <c r="Q1786" s="6"/>
      <c r="R1786" s="6"/>
      <c r="S1786" s="6"/>
      <c r="T1786" s="6"/>
      <c r="U1786" s="6"/>
      <c r="W1786" s="19"/>
      <c r="X1786" s="34"/>
      <c r="Y1786" s="34"/>
      <c r="Z1786" s="35"/>
      <c r="AA1786" s="25"/>
      <c r="AB1786" s="25"/>
      <c r="AC1786" s="25"/>
      <c r="AD1786" s="25"/>
      <c r="AE1786" s="25"/>
    </row>
    <row r="1787" spans="1:31">
      <c r="A1787" s="6"/>
      <c r="B1787" s="6"/>
      <c r="C1787" s="6"/>
      <c r="D1787" s="6"/>
      <c r="E1787" s="6"/>
      <c r="F1787" s="6"/>
      <c r="G1787" s="6"/>
      <c r="H1787" s="6"/>
      <c r="I1787" s="6"/>
      <c r="J1787" s="6"/>
      <c r="K1787" s="6"/>
      <c r="L1787" s="6"/>
      <c r="M1787" s="6"/>
      <c r="N1787" s="6"/>
      <c r="O1787" s="6"/>
      <c r="P1787" s="6"/>
      <c r="Q1787" s="6"/>
      <c r="R1787" s="6"/>
      <c r="S1787" s="6"/>
      <c r="T1787" s="6"/>
      <c r="U1787" s="6"/>
      <c r="X1787" s="25"/>
      <c r="Y1787" s="25"/>
      <c r="Z1787" s="25"/>
      <c r="AA1787" s="25"/>
      <c r="AB1787" s="25"/>
      <c r="AC1787" s="25"/>
      <c r="AD1787" s="25"/>
      <c r="AE1787" s="25"/>
    </row>
    <row r="1788" spans="1:31">
      <c r="A1788" s="6"/>
      <c r="B1788" s="6"/>
      <c r="C1788" s="6"/>
      <c r="D1788" s="6"/>
      <c r="E1788" s="6"/>
      <c r="F1788" s="6"/>
      <c r="G1788" s="6"/>
      <c r="H1788" s="6"/>
      <c r="I1788" s="6"/>
      <c r="J1788" s="6"/>
      <c r="K1788" s="6"/>
      <c r="L1788" s="6"/>
      <c r="M1788" s="6"/>
      <c r="N1788" s="6"/>
      <c r="O1788" s="6"/>
      <c r="P1788" s="6"/>
      <c r="Q1788" s="6"/>
      <c r="R1788" s="6"/>
      <c r="S1788" s="6"/>
      <c r="T1788" s="6"/>
      <c r="U1788" s="6"/>
      <c r="X1788" s="25"/>
      <c r="Y1788" s="25"/>
      <c r="Z1788" s="25"/>
      <c r="AA1788" s="25"/>
      <c r="AB1788" s="25"/>
      <c r="AC1788" s="25"/>
      <c r="AD1788" s="25"/>
      <c r="AE1788" s="25"/>
    </row>
    <row r="1789" spans="1:31">
      <c r="A1789" s="6"/>
      <c r="B1789" s="6"/>
      <c r="C1789" s="6"/>
      <c r="D1789" s="6"/>
      <c r="E1789" s="6"/>
      <c r="F1789" s="6"/>
      <c r="G1789" s="6"/>
      <c r="H1789" s="6"/>
      <c r="I1789" s="6"/>
      <c r="J1789" s="6"/>
      <c r="K1789" s="6"/>
      <c r="L1789" s="6"/>
      <c r="M1789" s="6"/>
      <c r="N1789" s="6"/>
      <c r="O1789" s="6"/>
      <c r="P1789" s="6"/>
      <c r="Q1789" s="6"/>
      <c r="R1789" s="6"/>
      <c r="S1789" s="6"/>
      <c r="T1789" s="6"/>
      <c r="U1789" s="6"/>
      <c r="X1789" s="25"/>
      <c r="Y1789" s="25"/>
      <c r="Z1789" s="25"/>
      <c r="AA1789" s="25"/>
      <c r="AB1789" s="25"/>
      <c r="AC1789" s="25"/>
      <c r="AD1789" s="25"/>
      <c r="AE1789" s="25"/>
    </row>
    <row r="1790" spans="1:31">
      <c r="A1790" s="6"/>
      <c r="B1790" s="6"/>
      <c r="C1790" s="6"/>
      <c r="D1790" s="6"/>
      <c r="E1790" s="6"/>
      <c r="F1790" s="6"/>
      <c r="G1790" s="6"/>
      <c r="H1790" s="6"/>
      <c r="I1790" s="6"/>
      <c r="J1790" s="6"/>
      <c r="K1790" s="6"/>
      <c r="L1790" s="6"/>
      <c r="M1790" s="6"/>
      <c r="N1790" s="6"/>
      <c r="O1790" s="6"/>
      <c r="P1790" s="6"/>
      <c r="Q1790" s="6"/>
      <c r="R1790" s="6"/>
      <c r="S1790" s="6"/>
      <c r="T1790" s="6"/>
      <c r="U1790" s="6"/>
      <c r="X1790" s="25"/>
      <c r="Y1790" s="25"/>
      <c r="Z1790" s="25"/>
      <c r="AA1790" s="25"/>
      <c r="AB1790" s="25"/>
      <c r="AC1790" s="25"/>
      <c r="AD1790" s="25"/>
      <c r="AE1790" s="25"/>
    </row>
    <row r="1791" spans="1:31">
      <c r="A1791" s="6"/>
      <c r="B1791" s="6"/>
      <c r="C1791" s="6"/>
      <c r="D1791" s="6"/>
      <c r="E1791" s="6"/>
      <c r="F1791" s="6"/>
      <c r="G1791" s="6"/>
      <c r="H1791" s="6"/>
      <c r="I1791" s="6"/>
      <c r="J1791" s="6"/>
      <c r="K1791" s="6"/>
      <c r="L1791" s="6"/>
      <c r="M1791" s="6"/>
      <c r="N1791" s="6"/>
      <c r="O1791" s="6"/>
      <c r="P1791" s="6"/>
      <c r="Q1791" s="6"/>
      <c r="R1791" s="6"/>
      <c r="S1791" s="6"/>
      <c r="T1791" s="6"/>
      <c r="U1791" s="6"/>
      <c r="X1791" s="25"/>
      <c r="Y1791" s="25"/>
      <c r="Z1791" s="25"/>
      <c r="AA1791" s="25"/>
      <c r="AB1791" s="25"/>
      <c r="AC1791" s="25"/>
      <c r="AD1791" s="25"/>
      <c r="AE1791" s="25"/>
    </row>
    <row r="1792" spans="1:31">
      <c r="A1792" s="6"/>
      <c r="B1792" s="6"/>
      <c r="C1792" s="6"/>
      <c r="D1792" s="6"/>
      <c r="E1792" s="6"/>
      <c r="F1792" s="6"/>
      <c r="G1792" s="6"/>
      <c r="H1792" s="6"/>
      <c r="I1792" s="6"/>
      <c r="J1792" s="6"/>
      <c r="K1792" s="6"/>
      <c r="L1792" s="6"/>
      <c r="M1792" s="6"/>
      <c r="N1792" s="6"/>
      <c r="O1792" s="6"/>
      <c r="P1792" s="6"/>
      <c r="Q1792" s="6"/>
      <c r="R1792" s="6"/>
      <c r="S1792" s="6"/>
      <c r="T1792" s="6"/>
      <c r="U1792" s="6"/>
      <c r="X1792" s="25"/>
      <c r="Y1792" s="25"/>
      <c r="Z1792" s="25"/>
      <c r="AA1792" s="25"/>
      <c r="AB1792" s="25"/>
      <c r="AC1792" s="25"/>
      <c r="AD1792" s="25"/>
      <c r="AE1792" s="25"/>
    </row>
    <row r="1793" spans="1:31">
      <c r="A1793" s="6"/>
      <c r="B1793" s="6"/>
      <c r="C1793" s="6"/>
      <c r="D1793" s="6"/>
      <c r="E1793" s="6"/>
      <c r="F1793" s="6"/>
      <c r="G1793" s="6"/>
      <c r="H1793" s="6"/>
      <c r="I1793" s="6"/>
      <c r="J1793" s="6"/>
      <c r="K1793" s="6"/>
      <c r="L1793" s="6"/>
      <c r="M1793" s="6"/>
      <c r="N1793" s="6"/>
      <c r="O1793" s="6"/>
      <c r="P1793" s="6"/>
      <c r="Q1793" s="6"/>
      <c r="R1793" s="6"/>
      <c r="S1793" s="6"/>
      <c r="T1793" s="6"/>
      <c r="U1793" s="6"/>
      <c r="X1793" s="25"/>
      <c r="Y1793" s="25"/>
      <c r="Z1793" s="25"/>
      <c r="AA1793" s="25"/>
      <c r="AB1793" s="25"/>
      <c r="AC1793" s="25"/>
      <c r="AD1793" s="25"/>
      <c r="AE1793" s="25"/>
    </row>
    <row r="1794" spans="1:31">
      <c r="A1794" s="6"/>
      <c r="B1794" s="6"/>
      <c r="C1794" s="6"/>
      <c r="D1794" s="6"/>
      <c r="E1794" s="6"/>
      <c r="F1794" s="6"/>
      <c r="G1794" s="6"/>
      <c r="H1794" s="6"/>
      <c r="I1794" s="6"/>
      <c r="J1794" s="6"/>
      <c r="K1794" s="6"/>
      <c r="L1794" s="6"/>
      <c r="M1794" s="6"/>
      <c r="N1794" s="6"/>
      <c r="O1794" s="6"/>
      <c r="P1794" s="6"/>
      <c r="Q1794" s="6"/>
      <c r="R1794" s="6"/>
      <c r="S1794" s="6"/>
      <c r="T1794" s="6"/>
      <c r="U1794" s="6"/>
      <c r="X1794" s="25"/>
      <c r="Y1794" s="25"/>
      <c r="Z1794" s="25"/>
      <c r="AA1794" s="25"/>
      <c r="AB1794" s="25"/>
      <c r="AC1794" s="25"/>
      <c r="AD1794" s="25"/>
      <c r="AE1794" s="25"/>
    </row>
    <row r="1795" spans="1:31">
      <c r="A1795" s="6"/>
      <c r="B1795" s="6"/>
      <c r="C1795" s="6"/>
      <c r="D1795" s="6"/>
      <c r="E1795" s="6"/>
      <c r="F1795" s="6"/>
      <c r="G1795" s="6"/>
      <c r="H1795" s="6"/>
      <c r="I1795" s="6"/>
      <c r="J1795" s="6"/>
      <c r="K1795" s="6"/>
      <c r="L1795" s="6"/>
      <c r="M1795" s="6"/>
      <c r="N1795" s="6"/>
      <c r="O1795" s="6"/>
      <c r="P1795" s="6"/>
      <c r="Q1795" s="6"/>
      <c r="R1795" s="6"/>
      <c r="S1795" s="6"/>
      <c r="T1795" s="6"/>
      <c r="U1795" s="6"/>
      <c r="X1795" s="25"/>
      <c r="Y1795" s="25"/>
      <c r="Z1795" s="25"/>
      <c r="AA1795" s="25"/>
      <c r="AB1795" s="25"/>
      <c r="AC1795" s="25"/>
      <c r="AD1795" s="25"/>
      <c r="AE1795" s="25"/>
    </row>
    <row r="1796" spans="1:31">
      <c r="A1796" s="6"/>
      <c r="B1796" s="6"/>
      <c r="C1796" s="6"/>
      <c r="D1796" s="6"/>
      <c r="E1796" s="6"/>
      <c r="F1796" s="6"/>
      <c r="G1796" s="6"/>
      <c r="H1796" s="6"/>
      <c r="I1796" s="6"/>
      <c r="J1796" s="6"/>
      <c r="K1796" s="6"/>
      <c r="L1796" s="6"/>
      <c r="M1796" s="6"/>
      <c r="N1796" s="6"/>
      <c r="O1796" s="6"/>
      <c r="P1796" s="6"/>
      <c r="Q1796" s="6"/>
      <c r="R1796" s="6"/>
      <c r="S1796" s="6"/>
      <c r="T1796" s="6"/>
      <c r="U1796" s="6"/>
      <c r="X1796" s="25"/>
      <c r="Y1796" s="25"/>
      <c r="Z1796" s="25"/>
      <c r="AA1796" s="25"/>
      <c r="AB1796" s="25"/>
      <c r="AC1796" s="25"/>
      <c r="AD1796" s="25"/>
      <c r="AE1796" s="25"/>
    </row>
    <row r="1797" spans="1:31">
      <c r="A1797" s="6"/>
      <c r="B1797" s="6"/>
      <c r="C1797" s="6"/>
      <c r="D1797" s="6"/>
      <c r="E1797" s="6"/>
      <c r="F1797" s="6"/>
      <c r="G1797" s="6"/>
      <c r="H1797" s="6"/>
      <c r="I1797" s="6"/>
      <c r="J1797" s="6"/>
      <c r="K1797" s="6"/>
      <c r="L1797" s="6"/>
      <c r="M1797" s="6"/>
      <c r="N1797" s="6"/>
      <c r="O1797" s="6"/>
      <c r="P1797" s="6"/>
      <c r="Q1797" s="6"/>
      <c r="R1797" s="6"/>
      <c r="S1797" s="6"/>
      <c r="T1797" s="6"/>
      <c r="U1797" s="6"/>
      <c r="X1797" s="459" t="s">
        <v>270</v>
      </c>
      <c r="Y1797" s="25"/>
      <c r="Z1797" s="25"/>
      <c r="AA1797" s="25"/>
      <c r="AB1797" s="25"/>
      <c r="AC1797" s="25"/>
      <c r="AD1797" s="25"/>
      <c r="AE1797" s="25"/>
    </row>
    <row r="1798" spans="1:31">
      <c r="X1798" s="458" t="str">
        <f>IF(全体項目一覧_60!AN137="","",全体項目一覧_60!AN137)</f>
        <v/>
      </c>
      <c r="Y1798" s="25"/>
      <c r="Z1798" s="25"/>
      <c r="AA1798" s="25"/>
      <c r="AB1798" s="25"/>
      <c r="AC1798" s="25"/>
      <c r="AD1798" s="25"/>
      <c r="AE1798" s="25"/>
    </row>
    <row r="1799" spans="1:31">
      <c r="X1799" s="25"/>
      <c r="Y1799" s="25"/>
      <c r="Z1799" s="25"/>
      <c r="AA1799" s="25"/>
      <c r="AB1799" s="25"/>
      <c r="AC1799" s="25"/>
      <c r="AD1799" s="25"/>
      <c r="AE1799" s="25"/>
    </row>
    <row r="1800" spans="1:31">
      <c r="X1800" s="25"/>
      <c r="Y1800" s="25"/>
      <c r="Z1800" s="25"/>
      <c r="AA1800" s="25"/>
      <c r="AB1800" s="25"/>
      <c r="AC1800" s="25"/>
      <c r="AD1800" s="25"/>
      <c r="AE1800" s="25"/>
    </row>
    <row r="1801" spans="1:31">
      <c r="A1801" s="675"/>
      <c r="B1801" s="676"/>
      <c r="C1801" s="676"/>
      <c r="D1801" s="676"/>
      <c r="E1801" s="676"/>
      <c r="F1801" s="676"/>
      <c r="G1801" s="676"/>
      <c r="H1801" s="676"/>
      <c r="I1801" s="676"/>
      <c r="J1801" s="676"/>
      <c r="K1801" s="677"/>
      <c r="L1801" s="12" t="s">
        <v>18</v>
      </c>
      <c r="M1801" s="669" t="s">
        <v>29</v>
      </c>
      <c r="N1801" s="669"/>
      <c r="O1801" s="669"/>
      <c r="P1801" s="669"/>
      <c r="Q1801" s="669"/>
      <c r="R1801" s="669"/>
      <c r="S1801" s="669"/>
      <c r="T1801" s="670" t="s">
        <v>269</v>
      </c>
      <c r="U1801" s="670"/>
      <c r="X1801" s="12"/>
      <c r="Y1801" s="150"/>
      <c r="Z1801" s="150"/>
      <c r="AA1801" s="150"/>
      <c r="AB1801" s="150"/>
      <c r="AC1801" s="150"/>
      <c r="AD1801" s="150"/>
      <c r="AE1801" s="150"/>
    </row>
    <row r="1802" spans="1:31">
      <c r="A1802" s="678"/>
      <c r="B1802" s="679"/>
      <c r="C1802" s="679"/>
      <c r="D1802" s="679"/>
      <c r="E1802" s="679"/>
      <c r="F1802" s="679"/>
      <c r="G1802" s="679"/>
      <c r="H1802" s="679"/>
      <c r="I1802" s="679"/>
      <c r="J1802" s="679"/>
      <c r="K1802" s="680"/>
      <c r="L1802" s="12" t="s">
        <v>18</v>
      </c>
      <c r="M1802" s="665" t="s">
        <v>30</v>
      </c>
      <c r="N1802" s="665"/>
      <c r="O1802" s="665"/>
      <c r="P1802" s="665"/>
      <c r="Q1802" s="665"/>
      <c r="R1802" s="665"/>
      <c r="S1802" s="665"/>
      <c r="T1802" s="666" t="str">
        <f>X1798</f>
        <v/>
      </c>
      <c r="U1802" s="667"/>
      <c r="X1802" s="12"/>
      <c r="Y1802" s="151"/>
      <c r="Z1802" s="151"/>
      <c r="AA1802" s="151"/>
      <c r="AB1802" s="151"/>
      <c r="AC1802" s="151"/>
      <c r="AD1802" s="151"/>
      <c r="AE1802" s="151"/>
    </row>
    <row r="1803" spans="1:31" ht="14.25">
      <c r="A1803" s="691" t="str">
        <f>$A$40</f>
        <v>フォーマット作成者　：　Komuro Consulting Group　小室匡史</v>
      </c>
      <c r="B1803" s="691"/>
      <c r="C1803" s="691"/>
      <c r="D1803" s="691"/>
      <c r="E1803" s="691"/>
      <c r="F1803" s="691"/>
      <c r="G1803" s="691"/>
      <c r="H1803" s="691"/>
      <c r="I1803" s="691"/>
      <c r="J1803" s="691"/>
      <c r="K1803" s="691"/>
      <c r="L1803" s="414" t="s">
        <v>18</v>
      </c>
      <c r="M1803" s="668" t="s">
        <v>90</v>
      </c>
      <c r="N1803" s="668"/>
      <c r="O1803" s="668"/>
      <c r="P1803" s="668"/>
      <c r="Q1803" s="668"/>
      <c r="R1803" s="668"/>
      <c r="S1803" s="668"/>
      <c r="T1803" s="667"/>
      <c r="U1803" s="667"/>
      <c r="X1803" s="12"/>
      <c r="Y1803" s="152"/>
      <c r="Z1803" s="152"/>
      <c r="AA1803" s="152"/>
      <c r="AB1803" s="152"/>
      <c r="AC1803" s="152"/>
      <c r="AD1803" s="152"/>
      <c r="AE1803" s="152"/>
    </row>
    <row r="1805" spans="1:31" ht="30" customHeight="1">
      <c r="A1805" s="671" t="str">
        <f>$A$1</f>
        <v>●●チームバレーボール体力指数　レーダーチャート</v>
      </c>
      <c r="B1805" s="671"/>
      <c r="C1805" s="671"/>
      <c r="D1805" s="671"/>
      <c r="E1805" s="671"/>
      <c r="F1805" s="671"/>
      <c r="G1805" s="671"/>
      <c r="H1805" s="671"/>
      <c r="I1805" s="671"/>
      <c r="J1805" s="671"/>
      <c r="K1805" s="671"/>
      <c r="L1805" s="671"/>
      <c r="M1805" s="671"/>
      <c r="N1805" s="671"/>
      <c r="O1805" s="671"/>
      <c r="P1805" s="671"/>
      <c r="Q1805" s="671"/>
      <c r="R1805" s="671"/>
      <c r="S1805" s="671"/>
      <c r="T1805" s="671"/>
      <c r="U1805" s="671"/>
      <c r="X1805" s="25"/>
      <c r="Y1805" s="25"/>
      <c r="Z1805" s="25"/>
      <c r="AA1805" s="25"/>
      <c r="AB1805" s="25"/>
      <c r="AC1805" s="25"/>
      <c r="AD1805" s="25"/>
      <c r="AE1805" s="25"/>
    </row>
    <row r="1806" spans="1:31" ht="22.5" customHeight="1">
      <c r="A1806" s="385" t="s">
        <v>10</v>
      </c>
      <c r="B1806" s="672" t="str">
        <f>IF(表示変換!B50="","",表示変換!B50)</f>
        <v/>
      </c>
      <c r="C1806" s="672"/>
      <c r="D1806" s="9"/>
      <c r="E1806" s="385" t="s">
        <v>11</v>
      </c>
      <c r="F1806" s="673" t="str">
        <f>IF(表示変換!I50="","",表示変換!I50)</f>
        <v/>
      </c>
      <c r="G1806" s="673"/>
      <c r="H1806" s="386" t="s">
        <v>238</v>
      </c>
      <c r="I1806" s="14"/>
      <c r="J1806" s="386" t="s">
        <v>13</v>
      </c>
      <c r="K1806" s="673" t="str">
        <f>IF(表示変換!J50="","",表示変換!J50)</f>
        <v/>
      </c>
      <c r="L1806" s="673"/>
      <c r="M1806" s="385" t="s">
        <v>224</v>
      </c>
      <c r="N1806" s="6"/>
      <c r="O1806" s="672" t="s">
        <v>239</v>
      </c>
      <c r="P1806" s="672"/>
      <c r="Q1806" s="672" t="str">
        <f>IF(表示変換!H50="","",表示変換!H50)</f>
        <v/>
      </c>
      <c r="R1806" s="672"/>
      <c r="S1806" s="674" t="str">
        <f>IF(入力!$C$4="","",入力!$C$4)</f>
        <v>2016.01.01</v>
      </c>
      <c r="T1806" s="674"/>
      <c r="U1806" s="9" t="s">
        <v>84</v>
      </c>
      <c r="X1806" s="25"/>
      <c r="Y1806" s="25"/>
      <c r="Z1806" s="25"/>
      <c r="AA1806" s="25"/>
      <c r="AB1806" s="25"/>
      <c r="AC1806" s="25"/>
      <c r="AD1806" s="25"/>
      <c r="AE1806" s="25"/>
    </row>
    <row r="1807" spans="1:31" ht="12" customHeight="1">
      <c r="A1807" s="6"/>
      <c r="B1807" s="6"/>
      <c r="C1807" s="6"/>
      <c r="D1807" s="6"/>
      <c r="E1807" s="6"/>
      <c r="F1807" s="6"/>
      <c r="G1807" s="6"/>
      <c r="H1807" s="6"/>
      <c r="I1807" s="6"/>
      <c r="J1807" s="6"/>
      <c r="K1807" s="6"/>
      <c r="L1807" s="6"/>
      <c r="M1807" s="6"/>
      <c r="N1807" s="6"/>
      <c r="O1807" s="6"/>
      <c r="P1807" s="6"/>
      <c r="Q1807" s="6"/>
      <c r="R1807" s="6"/>
      <c r="S1807" s="6"/>
      <c r="T1807" s="6"/>
      <c r="U1807" s="6"/>
      <c r="X1807" s="25"/>
      <c r="Y1807" s="25"/>
      <c r="Z1807" s="25"/>
      <c r="AA1807" s="25"/>
      <c r="AB1807" s="25"/>
      <c r="AC1807" s="25"/>
      <c r="AD1807" s="25"/>
      <c r="AE1807" s="25"/>
    </row>
    <row r="1808" spans="1:31" ht="22.5" customHeight="1">
      <c r="A1808" s="685" t="s">
        <v>5</v>
      </c>
      <c r="B1808" s="688" t="s">
        <v>240</v>
      </c>
      <c r="C1808" s="692" t="s">
        <v>0</v>
      </c>
      <c r="D1808" s="683" t="s">
        <v>241</v>
      </c>
      <c r="E1808" s="684"/>
      <c r="F1808" s="683" t="s">
        <v>198</v>
      </c>
      <c r="G1808" s="684"/>
      <c r="H1808" s="683" t="s">
        <v>297</v>
      </c>
      <c r="I1808" s="684"/>
      <c r="J1808" s="683" t="s">
        <v>27</v>
      </c>
      <c r="K1808" s="684"/>
      <c r="L1808" s="681" t="s">
        <v>242</v>
      </c>
      <c r="M1808" s="682"/>
      <c r="N1808" s="681" t="s">
        <v>243</v>
      </c>
      <c r="O1808" s="682"/>
      <c r="P1808" s="681" t="s">
        <v>28</v>
      </c>
      <c r="Q1808" s="682"/>
      <c r="R1808" s="683" t="s">
        <v>244</v>
      </c>
      <c r="S1808" s="684"/>
      <c r="T1808" s="156" t="s">
        <v>1</v>
      </c>
      <c r="U1808" s="157" t="s">
        <v>2</v>
      </c>
      <c r="X1808" s="25"/>
      <c r="Y1808" s="25"/>
      <c r="Z1808" s="25"/>
      <c r="AA1808" s="25"/>
      <c r="AB1808" s="25"/>
      <c r="AC1808" s="25"/>
      <c r="AD1808" s="25"/>
      <c r="AE1808" s="25"/>
    </row>
    <row r="1809" spans="1:31">
      <c r="A1809" s="686"/>
      <c r="B1809" s="689"/>
      <c r="C1809" s="693"/>
      <c r="D1809" s="1" t="s">
        <v>3</v>
      </c>
      <c r="E1809" s="3" t="s">
        <v>4</v>
      </c>
      <c r="F1809" s="1" t="s">
        <v>3</v>
      </c>
      <c r="G1809" s="3" t="s">
        <v>4</v>
      </c>
      <c r="H1809" s="1" t="s">
        <v>3</v>
      </c>
      <c r="I1809" s="3" t="s">
        <v>4</v>
      </c>
      <c r="J1809" s="1" t="s">
        <v>3</v>
      </c>
      <c r="K1809" s="3" t="s">
        <v>4</v>
      </c>
      <c r="L1809" s="1" t="s">
        <v>3</v>
      </c>
      <c r="M1809" s="3" t="s">
        <v>4</v>
      </c>
      <c r="N1809" s="1" t="s">
        <v>3</v>
      </c>
      <c r="O1809" s="3" t="s">
        <v>4</v>
      </c>
      <c r="P1809" s="1" t="s">
        <v>3</v>
      </c>
      <c r="Q1809" s="3" t="s">
        <v>4</v>
      </c>
      <c r="R1809" s="1" t="s">
        <v>3</v>
      </c>
      <c r="S1809" s="3" t="s">
        <v>4</v>
      </c>
      <c r="T1809" s="7"/>
      <c r="U1809" s="8"/>
      <c r="X1809" s="25"/>
      <c r="Y1809" s="25"/>
      <c r="Z1809" s="25"/>
      <c r="AA1809" s="25"/>
      <c r="AB1809" s="25"/>
      <c r="AC1809" s="25"/>
      <c r="AD1809" s="25"/>
      <c r="AE1809" s="25"/>
    </row>
    <row r="1810" spans="1:31">
      <c r="A1810" s="687"/>
      <c r="B1810" s="690"/>
      <c r="C1810" s="694"/>
      <c r="D1810" s="2" t="str">
        <f>IF(表示変換!$N$5="","",表示変換!$N$5)</f>
        <v>sec</v>
      </c>
      <c r="E1810" s="4" t="s">
        <v>7</v>
      </c>
      <c r="F1810" s="2" t="str">
        <f>IF(表示変換!$O$5="","",表示変換!$O$5)</f>
        <v>sec</v>
      </c>
      <c r="G1810" s="4" t="s">
        <v>202</v>
      </c>
      <c r="H1810" s="2" t="str">
        <f>IF(表示変換!$P$5="","",表示変換!$P$5)</f>
        <v>m</v>
      </c>
      <c r="I1810" s="4" t="s">
        <v>202</v>
      </c>
      <c r="J1810" s="2" t="str">
        <f>IF(表示変換!$Q$5="","",表示変換!$Q$5)</f>
        <v>cm</v>
      </c>
      <c r="K1810" s="4" t="s">
        <v>202</v>
      </c>
      <c r="L1810" s="2" t="str">
        <f>IF(表示変換!$R$5="","",表示変換!$R$5)</f>
        <v>cm</v>
      </c>
      <c r="M1810" s="4" t="s">
        <v>7</v>
      </c>
      <c r="N1810" s="2" t="str">
        <f>IF(表示変換!$S$5="","",表示変換!$S$5)</f>
        <v>m</v>
      </c>
      <c r="O1810" s="4" t="s">
        <v>202</v>
      </c>
      <c r="P1810" s="2" t="str">
        <f>IF(表示変換!$T$5="","",表示変換!$T$5)</f>
        <v>回</v>
      </c>
      <c r="Q1810" s="4" t="s">
        <v>202</v>
      </c>
      <c r="R1810" s="2" t="str">
        <f>IF(表示変換!$U$5="","",表示変換!$U$5)</f>
        <v>m</v>
      </c>
      <c r="S1810" s="4" t="s">
        <v>202</v>
      </c>
      <c r="T1810" s="2" t="s">
        <v>203</v>
      </c>
      <c r="U1810" s="5" t="s">
        <v>204</v>
      </c>
      <c r="X1810" s="26" t="s">
        <v>16</v>
      </c>
      <c r="Y1810" s="26" t="s">
        <v>206</v>
      </c>
      <c r="Z1810" s="26" t="s">
        <v>276</v>
      </c>
      <c r="AA1810" s="26" t="s">
        <v>24</v>
      </c>
      <c r="AB1810" s="26" t="s">
        <v>207</v>
      </c>
      <c r="AC1810" s="26" t="s">
        <v>208</v>
      </c>
      <c r="AD1810" s="26" t="s">
        <v>209</v>
      </c>
      <c r="AE1810" s="11" t="s">
        <v>210</v>
      </c>
    </row>
    <row r="1811" spans="1:31">
      <c r="A1811" s="17" t="str">
        <f>IF(入力!$C$4="","",入力!$C$4)</f>
        <v>2016.01.01</v>
      </c>
      <c r="B1811" s="20">
        <f>IF(表示変換!A50="","",表示変換!A50)</f>
        <v>45</v>
      </c>
      <c r="C1811" s="18" t="str">
        <f>IF(表示変換!B50="","",表示変換!B50)</f>
        <v/>
      </c>
      <c r="D1811" s="21" t="str">
        <f>IF(特定項目一覧_60!G50="","",特定項目一覧_60!G50)</f>
        <v/>
      </c>
      <c r="E1811" s="27" t="str">
        <f>IF(特定項目一覧_60!H50="","",特定項目一覧_60!H50)</f>
        <v/>
      </c>
      <c r="F1811" s="21" t="str">
        <f>IF(特定項目一覧_60!I50="","",特定項目一覧_60!I50)</f>
        <v/>
      </c>
      <c r="G1811" s="22" t="str">
        <f>IF(特定項目一覧_60!J50="","",特定項目一覧_60!J50)</f>
        <v/>
      </c>
      <c r="H1811" s="29" t="str">
        <f>IF(特定項目一覧_60!K50="","",特定項目一覧_60!K50)</f>
        <v/>
      </c>
      <c r="I1811" s="27" t="str">
        <f>IF(特定項目一覧_60!L50="","",特定項目一覧_60!L50)</f>
        <v/>
      </c>
      <c r="J1811" s="20" t="str">
        <f>IF(特定項目一覧_60!M50="","",特定項目一覧_60!M50)</f>
        <v/>
      </c>
      <c r="K1811" s="22" t="str">
        <f>IF(特定項目一覧_60!N50="","",特定項目一覧_60!N50)</f>
        <v/>
      </c>
      <c r="L1811" s="28" t="str">
        <f>IF(特定項目一覧_60!O50="","",特定項目一覧_60!O50)</f>
        <v/>
      </c>
      <c r="M1811" s="27" t="str">
        <f>IF(特定項目一覧_60!P50="","",特定項目一覧_60!P50)</f>
        <v/>
      </c>
      <c r="N1811" s="21" t="str">
        <f>IF(特定項目一覧_60!Q50="","",特定項目一覧_60!Q50)</f>
        <v/>
      </c>
      <c r="O1811" s="22" t="str">
        <f>IF(特定項目一覧_60!R50="","",特定項目一覧_60!R50)</f>
        <v/>
      </c>
      <c r="P1811" s="28" t="str">
        <f>IF(特定項目一覧_60!S50="","",特定項目一覧_60!S50)</f>
        <v/>
      </c>
      <c r="Q1811" s="27" t="str">
        <f>IF(特定項目一覧_60!T50="","",特定項目一覧_60!T50)</f>
        <v/>
      </c>
      <c r="R1811" s="20" t="str">
        <f>IF(特定項目一覧_60!U50="","",特定項目一覧_60!U50)</f>
        <v/>
      </c>
      <c r="S1811" s="22" t="str">
        <f>IF(特定項目一覧_60!V50="","",特定項目一覧_60!V50)</f>
        <v/>
      </c>
      <c r="T1811" s="28" t="str">
        <f>IF(特定項目一覧_60!W50="","",特定項目一覧_60!W50)</f>
        <v/>
      </c>
      <c r="U1811" s="22" t="str">
        <f>IF(特定項目一覧_60!X50="","",特定項目一覧_60!X50)</f>
        <v/>
      </c>
      <c r="W1811" s="19" t="str">
        <f>IF(入力!$C$4="","",入力!$C$4)</f>
        <v>2016.01.01</v>
      </c>
      <c r="X1811" s="30" t="str">
        <f>E1811</f>
        <v/>
      </c>
      <c r="Y1811" s="30" t="str">
        <f>G1811</f>
        <v/>
      </c>
      <c r="Z1811" s="30" t="str">
        <f>I1811</f>
        <v/>
      </c>
      <c r="AA1811" s="30" t="str">
        <f>K1811</f>
        <v/>
      </c>
      <c r="AB1811" s="30" t="str">
        <f>M1811</f>
        <v/>
      </c>
      <c r="AC1811" s="30" t="str">
        <f>O1811</f>
        <v/>
      </c>
      <c r="AD1811" s="30" t="str">
        <f>Q1811</f>
        <v/>
      </c>
      <c r="AE1811" s="30" t="str">
        <f>S1811</f>
        <v/>
      </c>
    </row>
    <row r="1812" spans="1:31">
      <c r="A1812" s="66"/>
      <c r="B1812" s="67"/>
      <c r="C1812" s="68"/>
      <c r="D1812" s="69"/>
      <c r="E1812" s="70"/>
      <c r="F1812" s="71"/>
      <c r="G1812" s="72"/>
      <c r="H1812" s="73"/>
      <c r="I1812" s="70"/>
      <c r="J1812" s="71"/>
      <c r="K1812" s="72"/>
      <c r="L1812" s="69"/>
      <c r="M1812" s="70"/>
      <c r="N1812" s="71"/>
      <c r="O1812" s="72"/>
      <c r="P1812" s="69"/>
      <c r="Q1812" s="70"/>
      <c r="R1812" s="67"/>
      <c r="S1812" s="72"/>
      <c r="T1812" s="73"/>
      <c r="U1812" s="72"/>
      <c r="W1812" s="19"/>
      <c r="X1812" s="23"/>
      <c r="Y1812" s="23"/>
      <c r="Z1812" s="23"/>
      <c r="AA1812" s="23"/>
      <c r="AB1812" s="23"/>
      <c r="AC1812" s="23"/>
      <c r="AD1812" s="23"/>
      <c r="AE1812" s="23"/>
    </row>
    <row r="1813" spans="1:31">
      <c r="A1813" s="74"/>
      <c r="B1813" s="67"/>
      <c r="C1813" s="72"/>
      <c r="D1813" s="71"/>
      <c r="E1813" s="72"/>
      <c r="F1813" s="71"/>
      <c r="G1813" s="72"/>
      <c r="H1813" s="67"/>
      <c r="I1813" s="72"/>
      <c r="J1813" s="71"/>
      <c r="K1813" s="72"/>
      <c r="L1813" s="71"/>
      <c r="M1813" s="72"/>
      <c r="N1813" s="71"/>
      <c r="O1813" s="72"/>
      <c r="P1813" s="71"/>
      <c r="Q1813" s="72"/>
      <c r="R1813" s="67"/>
      <c r="S1813" s="72"/>
      <c r="T1813" s="67"/>
      <c r="U1813" s="72"/>
      <c r="W1813" s="19"/>
      <c r="X1813" s="23"/>
      <c r="Y1813" s="23"/>
      <c r="Z1813" s="23"/>
      <c r="AA1813" s="23"/>
      <c r="AB1813" s="23"/>
      <c r="AC1813" s="23"/>
      <c r="AD1813" s="23"/>
      <c r="AE1813" s="23"/>
    </row>
    <row r="1814" spans="1:31">
      <c r="A1814" s="74"/>
      <c r="B1814" s="75"/>
      <c r="C1814" s="76"/>
      <c r="D1814" s="71"/>
      <c r="E1814" s="70"/>
      <c r="F1814" s="71"/>
      <c r="G1814" s="72"/>
      <c r="H1814" s="73"/>
      <c r="I1814" s="70"/>
      <c r="J1814" s="71"/>
      <c r="K1814" s="72"/>
      <c r="L1814" s="69"/>
      <c r="M1814" s="70"/>
      <c r="N1814" s="71"/>
      <c r="O1814" s="72"/>
      <c r="P1814" s="69"/>
      <c r="Q1814" s="70"/>
      <c r="R1814" s="67"/>
      <c r="S1814" s="72"/>
      <c r="T1814" s="73"/>
      <c r="U1814" s="72"/>
      <c r="X1814" s="25"/>
      <c r="Y1814" s="25"/>
      <c r="Z1814" s="25"/>
      <c r="AA1814" s="25"/>
      <c r="AB1814" s="25"/>
      <c r="AC1814" s="25"/>
      <c r="AD1814" s="25"/>
      <c r="AE1814" s="25"/>
    </row>
    <row r="1815" spans="1:31">
      <c r="A1815" s="66"/>
      <c r="B1815" s="67"/>
      <c r="C1815" s="68"/>
      <c r="D1815" s="69"/>
      <c r="E1815" s="70"/>
      <c r="F1815" s="71"/>
      <c r="G1815" s="72"/>
      <c r="H1815" s="73"/>
      <c r="I1815" s="70"/>
      <c r="J1815" s="71"/>
      <c r="K1815" s="72"/>
      <c r="L1815" s="69"/>
      <c r="M1815" s="70"/>
      <c r="N1815" s="71"/>
      <c r="O1815" s="72"/>
      <c r="P1815" s="69"/>
      <c r="Q1815" s="70"/>
      <c r="R1815" s="67"/>
      <c r="S1815" s="72"/>
      <c r="T1815" s="73"/>
      <c r="U1815" s="72"/>
      <c r="X1815" s="25"/>
      <c r="Y1815" s="25"/>
      <c r="Z1815" s="25"/>
      <c r="AA1815" s="25"/>
      <c r="AB1815" s="25"/>
      <c r="AC1815" s="25"/>
      <c r="AD1815" s="25"/>
      <c r="AE1815" s="25"/>
    </row>
    <row r="1816" spans="1:31">
      <c r="A1816" s="74"/>
      <c r="B1816" s="67"/>
      <c r="C1816" s="72"/>
      <c r="D1816" s="71"/>
      <c r="E1816" s="72"/>
      <c r="F1816" s="71"/>
      <c r="G1816" s="72"/>
      <c r="H1816" s="67"/>
      <c r="I1816" s="72"/>
      <c r="J1816" s="71"/>
      <c r="K1816" s="72"/>
      <c r="L1816" s="71"/>
      <c r="M1816" s="72"/>
      <c r="N1816" s="71"/>
      <c r="O1816" s="72"/>
      <c r="P1816" s="71"/>
      <c r="Q1816" s="72"/>
      <c r="R1816" s="67"/>
      <c r="S1816" s="72"/>
      <c r="T1816" s="67"/>
      <c r="U1816" s="72"/>
      <c r="X1816" s="25"/>
      <c r="Y1816" s="25"/>
      <c r="Z1816" s="25"/>
      <c r="AA1816" s="25"/>
      <c r="AB1816" s="25"/>
      <c r="AC1816" s="25"/>
      <c r="AD1816" s="25"/>
      <c r="AE1816" s="25"/>
    </row>
    <row r="1817" spans="1:31">
      <c r="A1817" s="66"/>
      <c r="B1817" s="67"/>
      <c r="C1817" s="68"/>
      <c r="D1817" s="69"/>
      <c r="E1817" s="70"/>
      <c r="F1817" s="71"/>
      <c r="G1817" s="72"/>
      <c r="H1817" s="73"/>
      <c r="I1817" s="70"/>
      <c r="J1817" s="71"/>
      <c r="K1817" s="72"/>
      <c r="L1817" s="69"/>
      <c r="M1817" s="70"/>
      <c r="N1817" s="71"/>
      <c r="O1817" s="72"/>
      <c r="P1817" s="69"/>
      <c r="Q1817" s="70"/>
      <c r="R1817" s="67"/>
      <c r="S1817" s="72"/>
      <c r="T1817" s="73"/>
      <c r="U1817" s="72"/>
      <c r="X1817" s="25"/>
      <c r="Y1817" s="25"/>
      <c r="Z1817" s="25"/>
      <c r="AA1817" s="25"/>
      <c r="AB1817" s="25"/>
      <c r="AC1817" s="25"/>
      <c r="AD1817" s="25"/>
      <c r="AE1817" s="25"/>
    </row>
    <row r="1818" spans="1:31">
      <c r="A1818" s="66"/>
      <c r="B1818" s="67"/>
      <c r="C1818" s="68"/>
      <c r="D1818" s="69"/>
      <c r="E1818" s="70"/>
      <c r="F1818" s="71"/>
      <c r="G1818" s="72"/>
      <c r="H1818" s="73"/>
      <c r="I1818" s="70"/>
      <c r="J1818" s="71"/>
      <c r="K1818" s="72"/>
      <c r="L1818" s="69"/>
      <c r="M1818" s="70"/>
      <c r="N1818" s="71"/>
      <c r="O1818" s="72"/>
      <c r="P1818" s="69"/>
      <c r="Q1818" s="70"/>
      <c r="R1818" s="67"/>
      <c r="S1818" s="72"/>
      <c r="T1818" s="73"/>
      <c r="U1818" s="72"/>
      <c r="X1818" s="25"/>
      <c r="Y1818" s="25"/>
      <c r="Z1818" s="25"/>
      <c r="AA1818" s="25"/>
      <c r="AB1818" s="25"/>
      <c r="AC1818" s="25"/>
      <c r="AD1818" s="25"/>
      <c r="AE1818" s="25"/>
    </row>
    <row r="1819" spans="1:31">
      <c r="A1819" s="66"/>
      <c r="B1819" s="67"/>
      <c r="C1819" s="68"/>
      <c r="D1819" s="69"/>
      <c r="E1819" s="70"/>
      <c r="F1819" s="71"/>
      <c r="G1819" s="72"/>
      <c r="H1819" s="73"/>
      <c r="I1819" s="70"/>
      <c r="J1819" s="71"/>
      <c r="K1819" s="72"/>
      <c r="L1819" s="69"/>
      <c r="M1819" s="70"/>
      <c r="N1819" s="71"/>
      <c r="O1819" s="72"/>
      <c r="P1819" s="69"/>
      <c r="Q1819" s="70"/>
      <c r="R1819" s="67"/>
      <c r="S1819" s="72"/>
      <c r="T1819" s="73"/>
      <c r="U1819" s="72"/>
      <c r="X1819" s="25"/>
      <c r="Y1819" s="25"/>
      <c r="Z1819" s="25"/>
      <c r="AA1819" s="25"/>
      <c r="AB1819" s="25"/>
      <c r="AC1819" s="25"/>
      <c r="AD1819" s="25"/>
      <c r="AE1819" s="25"/>
    </row>
    <row r="1820" spans="1:31">
      <c r="A1820" s="66"/>
      <c r="B1820" s="67"/>
      <c r="C1820" s="68"/>
      <c r="D1820" s="69"/>
      <c r="E1820" s="70"/>
      <c r="F1820" s="71"/>
      <c r="G1820" s="72"/>
      <c r="H1820" s="73"/>
      <c r="I1820" s="70"/>
      <c r="J1820" s="71"/>
      <c r="K1820" s="72"/>
      <c r="L1820" s="69"/>
      <c r="M1820" s="70"/>
      <c r="N1820" s="71"/>
      <c r="O1820" s="72"/>
      <c r="P1820" s="69"/>
      <c r="Q1820" s="70"/>
      <c r="R1820" s="67"/>
      <c r="S1820" s="72"/>
      <c r="T1820" s="73"/>
      <c r="U1820" s="72"/>
      <c r="X1820" s="25"/>
      <c r="Y1820" s="25"/>
      <c r="Z1820" s="25"/>
      <c r="AA1820" s="25"/>
      <c r="AB1820" s="25"/>
      <c r="AC1820" s="25"/>
      <c r="AD1820" s="25"/>
      <c r="AE1820" s="25"/>
    </row>
    <row r="1821" spans="1:31">
      <c r="A1821" s="6"/>
      <c r="B1821" s="6"/>
      <c r="C1821" s="6"/>
      <c r="D1821" s="6"/>
      <c r="E1821" s="6"/>
      <c r="F1821" s="6"/>
      <c r="G1821" s="6"/>
      <c r="H1821" s="6"/>
      <c r="I1821" s="6"/>
      <c r="J1821" s="6"/>
      <c r="K1821" s="6"/>
      <c r="L1821" s="6"/>
      <c r="M1821" s="6"/>
      <c r="N1821" s="6"/>
      <c r="O1821" s="6"/>
      <c r="P1821" s="6"/>
      <c r="Q1821" s="6"/>
      <c r="R1821" s="6"/>
      <c r="S1821" s="6"/>
      <c r="T1821" s="6"/>
      <c r="U1821" s="6"/>
      <c r="X1821" s="25"/>
      <c r="Y1821" s="25"/>
      <c r="Z1821" s="25"/>
      <c r="AA1821" s="25"/>
      <c r="AB1821" s="25"/>
      <c r="AC1821" s="25"/>
      <c r="AD1821" s="25"/>
      <c r="AE1821" s="25"/>
    </row>
    <row r="1822" spans="1:31">
      <c r="A1822" s="6"/>
      <c r="B1822" s="6"/>
      <c r="C1822" s="6"/>
      <c r="D1822" s="6"/>
      <c r="E1822" s="6"/>
      <c r="F1822" s="6"/>
      <c r="G1822" s="6"/>
      <c r="H1822" s="6"/>
      <c r="I1822" s="6"/>
      <c r="J1822" s="6"/>
      <c r="K1822" s="6"/>
      <c r="L1822" s="6"/>
      <c r="M1822" s="6"/>
      <c r="N1822" s="6"/>
      <c r="O1822" s="6"/>
      <c r="P1822" s="6"/>
      <c r="Q1822" s="6"/>
      <c r="R1822" s="6"/>
      <c r="S1822" s="6"/>
      <c r="T1822" s="6"/>
      <c r="U1822" s="6"/>
      <c r="X1822" s="25"/>
      <c r="Y1822" s="25"/>
      <c r="Z1822" s="25"/>
      <c r="AA1822" s="25"/>
      <c r="AB1822" s="25"/>
      <c r="AC1822" s="25"/>
      <c r="AD1822" s="25"/>
      <c r="AE1822" s="25"/>
    </row>
    <row r="1823" spans="1:31">
      <c r="A1823" s="6"/>
      <c r="B1823" s="6"/>
      <c r="C1823" s="6"/>
      <c r="D1823" s="6"/>
      <c r="E1823" s="6"/>
      <c r="F1823" s="6"/>
      <c r="G1823" s="6"/>
      <c r="H1823" s="6"/>
      <c r="I1823" s="6"/>
      <c r="J1823" s="6"/>
      <c r="K1823" s="6"/>
      <c r="L1823" s="6"/>
      <c r="M1823" s="6"/>
      <c r="N1823" s="6"/>
      <c r="O1823" s="6"/>
      <c r="P1823" s="6"/>
      <c r="Q1823" s="6"/>
      <c r="R1823" s="6"/>
      <c r="S1823" s="6"/>
      <c r="T1823" s="6"/>
      <c r="U1823" s="6"/>
      <c r="X1823" s="25"/>
      <c r="Y1823" s="25"/>
      <c r="Z1823" s="25"/>
      <c r="AA1823" s="25"/>
      <c r="AB1823" s="25"/>
      <c r="AC1823" s="25"/>
      <c r="AD1823" s="25"/>
      <c r="AE1823" s="25"/>
    </row>
    <row r="1824" spans="1:31">
      <c r="A1824" s="6"/>
      <c r="B1824" s="6"/>
      <c r="C1824" s="6"/>
      <c r="D1824" s="6"/>
      <c r="E1824" s="6"/>
      <c r="F1824" s="6"/>
      <c r="G1824" s="6"/>
      <c r="H1824" s="6"/>
      <c r="I1824" s="6"/>
      <c r="J1824" s="6"/>
      <c r="K1824" s="6"/>
      <c r="L1824" s="6"/>
      <c r="M1824" s="6"/>
      <c r="N1824" s="6"/>
      <c r="O1824" s="6"/>
      <c r="P1824" s="6"/>
      <c r="Q1824" s="6"/>
      <c r="R1824" s="6"/>
      <c r="S1824" s="6"/>
      <c r="T1824" s="6"/>
      <c r="U1824" s="6"/>
      <c r="X1824" s="12" t="s">
        <v>21</v>
      </c>
      <c r="Y1824" s="12" t="s">
        <v>214</v>
      </c>
      <c r="Z1824" s="12" t="s">
        <v>22</v>
      </c>
      <c r="AA1824" s="25"/>
      <c r="AB1824" s="25"/>
      <c r="AC1824" s="25"/>
      <c r="AD1824" s="25"/>
      <c r="AE1824" s="25"/>
    </row>
    <row r="1825" spans="1:31">
      <c r="A1825" s="6"/>
      <c r="B1825" s="6"/>
      <c r="C1825" s="6"/>
      <c r="D1825" s="6"/>
      <c r="E1825" s="6"/>
      <c r="F1825" s="6"/>
      <c r="G1825" s="6"/>
      <c r="H1825" s="6"/>
      <c r="I1825" s="6"/>
      <c r="J1825" s="6"/>
      <c r="K1825" s="6"/>
      <c r="L1825" s="6"/>
      <c r="M1825" s="6"/>
      <c r="N1825" s="6"/>
      <c r="O1825" s="6"/>
      <c r="P1825" s="6"/>
      <c r="Q1825" s="6"/>
      <c r="R1825" s="6"/>
      <c r="S1825" s="6"/>
      <c r="T1825" s="6"/>
      <c r="U1825" s="6"/>
      <c r="W1825" s="19" t="str">
        <f>IF(入力!$C$4="","",入力!$C$4)</f>
        <v>2016.01.01</v>
      </c>
      <c r="X1825" s="24" t="str">
        <f>IF(特定項目一覧_60!AL50="","",特定項目一覧_60!AL50)</f>
        <v/>
      </c>
      <c r="Y1825" s="31" t="str">
        <f>IF(特定項目一覧_60!AK50="","",特定項目一覧_60!AK50)</f>
        <v/>
      </c>
      <c r="Z1825" s="32" t="str">
        <f>IF(特定項目一覧_60!AM50="","",特定項目一覧_60!AM50)</f>
        <v/>
      </c>
      <c r="AA1825" s="25"/>
      <c r="AB1825" s="25"/>
      <c r="AC1825" s="25"/>
      <c r="AD1825" s="25"/>
      <c r="AE1825" s="25"/>
    </row>
    <row r="1826" spans="1:31">
      <c r="A1826" s="6"/>
      <c r="B1826" s="6"/>
      <c r="C1826" s="6"/>
      <c r="D1826" s="6"/>
      <c r="E1826" s="6"/>
      <c r="F1826" s="6"/>
      <c r="G1826" s="6"/>
      <c r="H1826" s="6"/>
      <c r="I1826" s="6"/>
      <c r="J1826" s="6"/>
      <c r="K1826" s="6"/>
      <c r="L1826" s="6"/>
      <c r="M1826" s="6"/>
      <c r="N1826" s="6"/>
      <c r="O1826" s="6"/>
      <c r="P1826" s="6"/>
      <c r="Q1826" s="6"/>
      <c r="R1826" s="6"/>
      <c r="S1826" s="6"/>
      <c r="T1826" s="6"/>
      <c r="U1826" s="6"/>
      <c r="W1826" s="19"/>
      <c r="X1826" s="24"/>
      <c r="Y1826" s="24"/>
      <c r="Z1826" s="24"/>
      <c r="AA1826" s="25"/>
      <c r="AB1826" s="25"/>
      <c r="AC1826" s="25"/>
      <c r="AD1826" s="25"/>
      <c r="AE1826" s="25"/>
    </row>
    <row r="1827" spans="1:31">
      <c r="A1827" s="6"/>
      <c r="B1827" s="6"/>
      <c r="C1827" s="6"/>
      <c r="D1827" s="6"/>
      <c r="E1827" s="6"/>
      <c r="F1827" s="6"/>
      <c r="G1827" s="6"/>
      <c r="H1827" s="6"/>
      <c r="I1827" s="6"/>
      <c r="J1827" s="6"/>
      <c r="K1827" s="6"/>
      <c r="L1827" s="6"/>
      <c r="M1827" s="6"/>
      <c r="N1827" s="6"/>
      <c r="O1827" s="6"/>
      <c r="P1827" s="6"/>
      <c r="Q1827" s="6"/>
      <c r="R1827" s="6"/>
      <c r="S1827" s="6"/>
      <c r="T1827" s="6"/>
      <c r="U1827" s="6"/>
      <c r="W1827" s="19"/>
      <c r="X1827" s="34"/>
      <c r="Y1827" s="34"/>
      <c r="Z1827" s="35"/>
      <c r="AA1827" s="25"/>
      <c r="AB1827" s="25"/>
      <c r="AC1827" s="25"/>
      <c r="AD1827" s="25"/>
      <c r="AE1827" s="25"/>
    </row>
    <row r="1828" spans="1:31">
      <c r="A1828" s="6"/>
      <c r="B1828" s="6"/>
      <c r="C1828" s="6"/>
      <c r="D1828" s="6"/>
      <c r="E1828" s="6"/>
      <c r="F1828" s="6"/>
      <c r="G1828" s="6"/>
      <c r="H1828" s="6"/>
      <c r="I1828" s="6"/>
      <c r="J1828" s="6"/>
      <c r="K1828" s="6"/>
      <c r="L1828" s="6"/>
      <c r="M1828" s="6"/>
      <c r="N1828" s="6"/>
      <c r="O1828" s="6"/>
      <c r="P1828" s="6"/>
      <c r="Q1828" s="6"/>
      <c r="R1828" s="6"/>
      <c r="S1828" s="6"/>
      <c r="T1828" s="6"/>
      <c r="U1828" s="6"/>
      <c r="X1828" s="25"/>
      <c r="Y1828" s="25"/>
      <c r="Z1828" s="25"/>
      <c r="AA1828" s="25"/>
      <c r="AB1828" s="25"/>
      <c r="AC1828" s="25"/>
      <c r="AD1828" s="25"/>
      <c r="AE1828" s="25"/>
    </row>
    <row r="1829" spans="1:31">
      <c r="A1829" s="6"/>
      <c r="B1829" s="6"/>
      <c r="C1829" s="6"/>
      <c r="D1829" s="6"/>
      <c r="E1829" s="6"/>
      <c r="F1829" s="6"/>
      <c r="G1829" s="6"/>
      <c r="H1829" s="6"/>
      <c r="I1829" s="6"/>
      <c r="J1829" s="6"/>
      <c r="K1829" s="6"/>
      <c r="L1829" s="6"/>
      <c r="M1829" s="6"/>
      <c r="N1829" s="6"/>
      <c r="O1829" s="6"/>
      <c r="P1829" s="6"/>
      <c r="Q1829" s="6"/>
      <c r="R1829" s="6"/>
      <c r="S1829" s="6"/>
      <c r="T1829" s="6"/>
      <c r="U1829" s="6"/>
      <c r="X1829" s="25"/>
      <c r="Y1829" s="25"/>
      <c r="Z1829" s="25"/>
      <c r="AA1829" s="25"/>
      <c r="AB1829" s="25"/>
      <c r="AC1829" s="25"/>
      <c r="AD1829" s="25"/>
      <c r="AE1829" s="25"/>
    </row>
    <row r="1830" spans="1:31">
      <c r="A1830" s="6"/>
      <c r="B1830" s="6"/>
      <c r="C1830" s="6"/>
      <c r="D1830" s="6"/>
      <c r="E1830" s="6"/>
      <c r="F1830" s="6"/>
      <c r="G1830" s="6"/>
      <c r="H1830" s="6"/>
      <c r="I1830" s="6"/>
      <c r="J1830" s="6"/>
      <c r="K1830" s="6"/>
      <c r="L1830" s="6"/>
      <c r="M1830" s="6"/>
      <c r="N1830" s="6"/>
      <c r="O1830" s="6"/>
      <c r="P1830" s="6"/>
      <c r="Q1830" s="6"/>
      <c r="R1830" s="6"/>
      <c r="S1830" s="6"/>
      <c r="T1830" s="6"/>
      <c r="U1830" s="6"/>
      <c r="X1830" s="25"/>
      <c r="Y1830" s="25"/>
      <c r="Z1830" s="25"/>
      <c r="AA1830" s="25"/>
      <c r="AB1830" s="25"/>
      <c r="AC1830" s="25"/>
      <c r="AD1830" s="25"/>
      <c r="AE1830" s="25"/>
    </row>
    <row r="1831" spans="1:31">
      <c r="A1831" s="6"/>
      <c r="B1831" s="6"/>
      <c r="C1831" s="6"/>
      <c r="D1831" s="6"/>
      <c r="E1831" s="6"/>
      <c r="F1831" s="6"/>
      <c r="G1831" s="6"/>
      <c r="H1831" s="6"/>
      <c r="I1831" s="6"/>
      <c r="J1831" s="6"/>
      <c r="K1831" s="6"/>
      <c r="L1831" s="6"/>
      <c r="M1831" s="6"/>
      <c r="N1831" s="6"/>
      <c r="O1831" s="6"/>
      <c r="P1831" s="6"/>
      <c r="Q1831" s="6"/>
      <c r="R1831" s="6"/>
      <c r="S1831" s="6"/>
      <c r="T1831" s="6"/>
      <c r="U1831" s="6"/>
      <c r="X1831" s="25"/>
      <c r="Y1831" s="25"/>
      <c r="Z1831" s="25"/>
      <c r="AA1831" s="25"/>
      <c r="AB1831" s="25"/>
      <c r="AC1831" s="25"/>
      <c r="AD1831" s="25"/>
      <c r="AE1831" s="25"/>
    </row>
    <row r="1832" spans="1:31">
      <c r="A1832" s="6"/>
      <c r="B1832" s="6"/>
      <c r="C1832" s="6"/>
      <c r="D1832" s="6"/>
      <c r="E1832" s="6"/>
      <c r="F1832" s="6"/>
      <c r="G1832" s="6"/>
      <c r="H1832" s="6"/>
      <c r="I1832" s="6"/>
      <c r="J1832" s="6"/>
      <c r="K1832" s="6"/>
      <c r="L1832" s="6"/>
      <c r="M1832" s="6"/>
      <c r="N1832" s="6"/>
      <c r="O1832" s="6"/>
      <c r="P1832" s="6"/>
      <c r="Q1832" s="6"/>
      <c r="R1832" s="6"/>
      <c r="S1832" s="6"/>
      <c r="T1832" s="6"/>
      <c r="U1832" s="6"/>
      <c r="X1832" s="25"/>
      <c r="Y1832" s="25"/>
      <c r="Z1832" s="25"/>
      <c r="AA1832" s="25"/>
      <c r="AB1832" s="25"/>
      <c r="AC1832" s="25"/>
      <c r="AD1832" s="25"/>
      <c r="AE1832" s="25"/>
    </row>
    <row r="1833" spans="1:31">
      <c r="A1833" s="6"/>
      <c r="B1833" s="6"/>
      <c r="C1833" s="6"/>
      <c r="D1833" s="6"/>
      <c r="E1833" s="6"/>
      <c r="F1833" s="6"/>
      <c r="G1833" s="6"/>
      <c r="H1833" s="6"/>
      <c r="I1833" s="6"/>
      <c r="J1833" s="6"/>
      <c r="K1833" s="6"/>
      <c r="L1833" s="6"/>
      <c r="M1833" s="6"/>
      <c r="N1833" s="6"/>
      <c r="O1833" s="6"/>
      <c r="P1833" s="6"/>
      <c r="Q1833" s="6"/>
      <c r="R1833" s="6"/>
      <c r="S1833" s="6"/>
      <c r="T1833" s="6"/>
      <c r="U1833" s="6"/>
      <c r="X1833" s="25"/>
      <c r="Y1833" s="25"/>
      <c r="Z1833" s="25"/>
      <c r="AA1833" s="25"/>
      <c r="AB1833" s="25"/>
      <c r="AC1833" s="25"/>
      <c r="AD1833" s="25"/>
      <c r="AE1833" s="25"/>
    </row>
    <row r="1834" spans="1:31">
      <c r="A1834" s="6"/>
      <c r="B1834" s="6"/>
      <c r="C1834" s="6"/>
      <c r="D1834" s="6"/>
      <c r="E1834" s="6"/>
      <c r="F1834" s="6"/>
      <c r="G1834" s="6"/>
      <c r="H1834" s="6"/>
      <c r="I1834" s="6"/>
      <c r="J1834" s="6"/>
      <c r="K1834" s="6"/>
      <c r="L1834" s="6"/>
      <c r="M1834" s="6"/>
      <c r="N1834" s="6"/>
      <c r="O1834" s="6"/>
      <c r="P1834" s="6"/>
      <c r="Q1834" s="6"/>
      <c r="R1834" s="6"/>
      <c r="S1834" s="6"/>
      <c r="T1834" s="6"/>
      <c r="U1834" s="6"/>
      <c r="X1834" s="25"/>
      <c r="Y1834" s="25"/>
      <c r="Z1834" s="25"/>
      <c r="AA1834" s="25"/>
      <c r="AB1834" s="25"/>
      <c r="AC1834" s="25"/>
      <c r="AD1834" s="25"/>
      <c r="AE1834" s="25"/>
    </row>
    <row r="1835" spans="1:31">
      <c r="A1835" s="6"/>
      <c r="B1835" s="6"/>
      <c r="C1835" s="6"/>
      <c r="D1835" s="6"/>
      <c r="E1835" s="6"/>
      <c r="F1835" s="6"/>
      <c r="G1835" s="6"/>
      <c r="H1835" s="6"/>
      <c r="I1835" s="6"/>
      <c r="J1835" s="6"/>
      <c r="K1835" s="6"/>
      <c r="L1835" s="6"/>
      <c r="M1835" s="6"/>
      <c r="N1835" s="6"/>
      <c r="O1835" s="6"/>
      <c r="P1835" s="6"/>
      <c r="Q1835" s="6"/>
      <c r="R1835" s="6"/>
      <c r="S1835" s="6"/>
      <c r="T1835" s="6"/>
      <c r="U1835" s="6"/>
      <c r="X1835" s="25"/>
      <c r="Y1835" s="25"/>
      <c r="Z1835" s="25"/>
      <c r="AA1835" s="25"/>
      <c r="AB1835" s="25"/>
      <c r="AC1835" s="25"/>
      <c r="AD1835" s="25"/>
      <c r="AE1835" s="25"/>
    </row>
    <row r="1836" spans="1:31">
      <c r="A1836" s="6"/>
      <c r="B1836" s="6"/>
      <c r="C1836" s="6"/>
      <c r="D1836" s="6"/>
      <c r="E1836" s="6"/>
      <c r="F1836" s="6"/>
      <c r="G1836" s="6"/>
      <c r="H1836" s="6"/>
      <c r="I1836" s="6"/>
      <c r="J1836" s="6"/>
      <c r="K1836" s="6"/>
      <c r="L1836" s="6"/>
      <c r="M1836" s="6"/>
      <c r="N1836" s="6"/>
      <c r="O1836" s="6"/>
      <c r="P1836" s="6"/>
      <c r="Q1836" s="6"/>
      <c r="R1836" s="6"/>
      <c r="S1836" s="6"/>
      <c r="T1836" s="6"/>
      <c r="U1836" s="6"/>
      <c r="X1836" s="25"/>
      <c r="Y1836" s="25"/>
      <c r="Z1836" s="25"/>
      <c r="AA1836" s="25"/>
      <c r="AB1836" s="25"/>
      <c r="AC1836" s="25"/>
      <c r="AD1836" s="25"/>
      <c r="AE1836" s="25"/>
    </row>
    <row r="1837" spans="1:31">
      <c r="A1837" s="6"/>
      <c r="B1837" s="6"/>
      <c r="C1837" s="6"/>
      <c r="D1837" s="6"/>
      <c r="E1837" s="6"/>
      <c r="F1837" s="6"/>
      <c r="G1837" s="6"/>
      <c r="H1837" s="6"/>
      <c r="I1837" s="6"/>
      <c r="J1837" s="6"/>
      <c r="K1837" s="6"/>
      <c r="L1837" s="6"/>
      <c r="M1837" s="6"/>
      <c r="N1837" s="6"/>
      <c r="O1837" s="6"/>
      <c r="P1837" s="6"/>
      <c r="Q1837" s="6"/>
      <c r="R1837" s="6"/>
      <c r="S1837" s="6"/>
      <c r="T1837" s="6"/>
      <c r="U1837" s="6"/>
      <c r="X1837" s="25"/>
      <c r="Y1837" s="25"/>
      <c r="Z1837" s="25"/>
      <c r="AA1837" s="25"/>
      <c r="AB1837" s="25"/>
      <c r="AC1837" s="25"/>
      <c r="AD1837" s="25"/>
      <c r="AE1837" s="25"/>
    </row>
    <row r="1838" spans="1:31">
      <c r="A1838" s="6"/>
      <c r="B1838" s="6"/>
      <c r="C1838" s="6"/>
      <c r="D1838" s="6"/>
      <c r="E1838" s="6"/>
      <c r="F1838" s="6"/>
      <c r="G1838" s="6"/>
      <c r="H1838" s="6"/>
      <c r="I1838" s="6"/>
      <c r="J1838" s="6"/>
      <c r="K1838" s="6"/>
      <c r="L1838" s="6"/>
      <c r="M1838" s="6"/>
      <c r="N1838" s="6"/>
      <c r="O1838" s="6"/>
      <c r="P1838" s="6"/>
      <c r="Q1838" s="6"/>
      <c r="R1838" s="6"/>
      <c r="S1838" s="6"/>
      <c r="T1838" s="6"/>
      <c r="U1838" s="6"/>
      <c r="X1838" s="459" t="s">
        <v>270</v>
      </c>
      <c r="Y1838" s="25"/>
      <c r="Z1838" s="25"/>
      <c r="AA1838" s="25"/>
      <c r="AB1838" s="25"/>
      <c r="AC1838" s="25"/>
      <c r="AD1838" s="25"/>
      <c r="AE1838" s="25"/>
    </row>
    <row r="1839" spans="1:31">
      <c r="X1839" s="458" t="str">
        <f>IF(全体項目一覧_60!AN138="","",全体項目一覧_60!AN138)</f>
        <v/>
      </c>
      <c r="Y1839" s="25"/>
      <c r="Z1839" s="25"/>
      <c r="AA1839" s="25"/>
      <c r="AB1839" s="25"/>
      <c r="AC1839" s="25"/>
      <c r="AD1839" s="25"/>
      <c r="AE1839" s="25"/>
    </row>
    <row r="1840" spans="1:31">
      <c r="X1840" s="25"/>
      <c r="Y1840" s="25"/>
      <c r="Z1840" s="25"/>
      <c r="AA1840" s="25"/>
      <c r="AB1840" s="25"/>
      <c r="AC1840" s="25"/>
      <c r="AD1840" s="25"/>
      <c r="AE1840" s="25"/>
    </row>
    <row r="1841" spans="1:31">
      <c r="X1841" s="25"/>
      <c r="Y1841" s="25"/>
      <c r="Z1841" s="25"/>
      <c r="AA1841" s="25"/>
      <c r="AB1841" s="25"/>
      <c r="AC1841" s="25"/>
      <c r="AD1841" s="25"/>
      <c r="AE1841" s="25"/>
    </row>
    <row r="1842" spans="1:31">
      <c r="A1842" s="675"/>
      <c r="B1842" s="676"/>
      <c r="C1842" s="676"/>
      <c r="D1842" s="676"/>
      <c r="E1842" s="676"/>
      <c r="F1842" s="676"/>
      <c r="G1842" s="676"/>
      <c r="H1842" s="676"/>
      <c r="I1842" s="676"/>
      <c r="J1842" s="676"/>
      <c r="K1842" s="677"/>
      <c r="L1842" s="12" t="s">
        <v>18</v>
      </c>
      <c r="M1842" s="669" t="s">
        <v>29</v>
      </c>
      <c r="N1842" s="669"/>
      <c r="O1842" s="669"/>
      <c r="P1842" s="669"/>
      <c r="Q1842" s="669"/>
      <c r="R1842" s="669"/>
      <c r="S1842" s="669"/>
      <c r="T1842" s="670" t="s">
        <v>269</v>
      </c>
      <c r="U1842" s="670"/>
      <c r="X1842" s="12"/>
      <c r="Y1842" s="150"/>
      <c r="Z1842" s="150"/>
      <c r="AA1842" s="150"/>
      <c r="AB1842" s="150"/>
      <c r="AC1842" s="150"/>
      <c r="AD1842" s="150"/>
      <c r="AE1842" s="150"/>
    </row>
    <row r="1843" spans="1:31">
      <c r="A1843" s="678"/>
      <c r="B1843" s="679"/>
      <c r="C1843" s="679"/>
      <c r="D1843" s="679"/>
      <c r="E1843" s="679"/>
      <c r="F1843" s="679"/>
      <c r="G1843" s="679"/>
      <c r="H1843" s="679"/>
      <c r="I1843" s="679"/>
      <c r="J1843" s="679"/>
      <c r="K1843" s="680"/>
      <c r="L1843" s="12" t="s">
        <v>18</v>
      </c>
      <c r="M1843" s="665" t="s">
        <v>30</v>
      </c>
      <c r="N1843" s="665"/>
      <c r="O1843" s="665"/>
      <c r="P1843" s="665"/>
      <c r="Q1843" s="665"/>
      <c r="R1843" s="665"/>
      <c r="S1843" s="665"/>
      <c r="T1843" s="666" t="str">
        <f>X1839</f>
        <v/>
      </c>
      <c r="U1843" s="667"/>
      <c r="X1843" s="12"/>
      <c r="Y1843" s="151"/>
      <c r="Z1843" s="151"/>
      <c r="AA1843" s="151"/>
      <c r="AB1843" s="151"/>
      <c r="AC1843" s="151"/>
      <c r="AD1843" s="151"/>
      <c r="AE1843" s="151"/>
    </row>
    <row r="1844" spans="1:31" ht="14.25">
      <c r="A1844" s="691" t="str">
        <f>$A$40</f>
        <v>フォーマット作成者　：　Komuro Consulting Group　小室匡史</v>
      </c>
      <c r="B1844" s="691"/>
      <c r="C1844" s="691"/>
      <c r="D1844" s="691"/>
      <c r="E1844" s="691"/>
      <c r="F1844" s="691"/>
      <c r="G1844" s="691"/>
      <c r="H1844" s="691"/>
      <c r="I1844" s="691"/>
      <c r="J1844" s="691"/>
      <c r="K1844" s="691"/>
      <c r="L1844" s="414" t="s">
        <v>18</v>
      </c>
      <c r="M1844" s="668" t="s">
        <v>90</v>
      </c>
      <c r="N1844" s="668"/>
      <c r="O1844" s="668"/>
      <c r="P1844" s="668"/>
      <c r="Q1844" s="668"/>
      <c r="R1844" s="668"/>
      <c r="S1844" s="668"/>
      <c r="T1844" s="667"/>
      <c r="U1844" s="667"/>
      <c r="X1844" s="12"/>
      <c r="Y1844" s="152"/>
      <c r="Z1844" s="152"/>
      <c r="AA1844" s="152"/>
      <c r="AB1844" s="152"/>
      <c r="AC1844" s="152"/>
      <c r="AD1844" s="152"/>
      <c r="AE1844" s="152"/>
    </row>
    <row r="1845" spans="1:31" ht="17.100000000000001" customHeight="1"/>
    <row r="1846" spans="1:31" ht="30" customHeight="1">
      <c r="A1846" s="671" t="str">
        <f>$A$1</f>
        <v>●●チームバレーボール体力指数　レーダーチャート</v>
      </c>
      <c r="B1846" s="671"/>
      <c r="C1846" s="671"/>
      <c r="D1846" s="671"/>
      <c r="E1846" s="671"/>
      <c r="F1846" s="671"/>
      <c r="G1846" s="671"/>
      <c r="H1846" s="671"/>
      <c r="I1846" s="671"/>
      <c r="J1846" s="671"/>
      <c r="K1846" s="671"/>
      <c r="L1846" s="671"/>
      <c r="M1846" s="671"/>
      <c r="N1846" s="671"/>
      <c r="O1846" s="671"/>
      <c r="P1846" s="671"/>
      <c r="Q1846" s="671"/>
      <c r="R1846" s="671"/>
      <c r="S1846" s="671"/>
      <c r="T1846" s="671"/>
      <c r="U1846" s="671"/>
      <c r="X1846" s="25"/>
      <c r="Y1846" s="25"/>
      <c r="Z1846" s="25"/>
      <c r="AA1846" s="25"/>
      <c r="AB1846" s="25"/>
      <c r="AC1846" s="25"/>
      <c r="AD1846" s="25"/>
      <c r="AE1846" s="25"/>
    </row>
    <row r="1847" spans="1:31" ht="22.5" customHeight="1">
      <c r="A1847" s="385" t="s">
        <v>10</v>
      </c>
      <c r="B1847" s="672" t="str">
        <f>IF(表示変換!B51="","",表示変換!B51)</f>
        <v/>
      </c>
      <c r="C1847" s="672"/>
      <c r="D1847" s="9"/>
      <c r="E1847" s="385" t="s">
        <v>11</v>
      </c>
      <c r="F1847" s="673" t="str">
        <f>IF(表示変換!I51="","",表示変換!I51)</f>
        <v/>
      </c>
      <c r="G1847" s="673"/>
      <c r="H1847" s="386" t="s">
        <v>12</v>
      </c>
      <c r="I1847" s="14"/>
      <c r="J1847" s="386" t="s">
        <v>13</v>
      </c>
      <c r="K1847" s="673" t="str">
        <f>IF(表示変換!J51="","",表示変換!J51)</f>
        <v/>
      </c>
      <c r="L1847" s="673"/>
      <c r="M1847" s="385" t="s">
        <v>211</v>
      </c>
      <c r="N1847" s="6"/>
      <c r="O1847" s="672" t="s">
        <v>219</v>
      </c>
      <c r="P1847" s="672"/>
      <c r="Q1847" s="672" t="str">
        <f>IF(表示変換!H51="","",表示変換!H51)</f>
        <v/>
      </c>
      <c r="R1847" s="672"/>
      <c r="S1847" s="674" t="str">
        <f>IF(入力!$C$4="","",入力!$C$4)</f>
        <v>2016.01.01</v>
      </c>
      <c r="T1847" s="674"/>
      <c r="U1847" s="9" t="s">
        <v>84</v>
      </c>
      <c r="X1847" s="25"/>
      <c r="Y1847" s="25"/>
      <c r="Z1847" s="25"/>
      <c r="AA1847" s="25"/>
      <c r="AB1847" s="25"/>
      <c r="AC1847" s="25"/>
      <c r="AD1847" s="25"/>
      <c r="AE1847" s="25"/>
    </row>
    <row r="1848" spans="1:31" ht="12" customHeight="1">
      <c r="A1848" s="6"/>
      <c r="B1848" s="6"/>
      <c r="C1848" s="6"/>
      <c r="D1848" s="6"/>
      <c r="E1848" s="6"/>
      <c r="F1848" s="6"/>
      <c r="G1848" s="6"/>
      <c r="H1848" s="6"/>
      <c r="I1848" s="6"/>
      <c r="J1848" s="6"/>
      <c r="K1848" s="6"/>
      <c r="L1848" s="6"/>
      <c r="M1848" s="6"/>
      <c r="N1848" s="6"/>
      <c r="O1848" s="6"/>
      <c r="P1848" s="6"/>
      <c r="Q1848" s="6"/>
      <c r="R1848" s="6"/>
      <c r="S1848" s="6"/>
      <c r="T1848" s="6"/>
      <c r="U1848" s="6"/>
      <c r="X1848" s="25"/>
      <c r="Y1848" s="25"/>
      <c r="Z1848" s="25"/>
      <c r="AA1848" s="25"/>
      <c r="AB1848" s="25"/>
      <c r="AC1848" s="25"/>
      <c r="AD1848" s="25"/>
      <c r="AE1848" s="25"/>
    </row>
    <row r="1849" spans="1:31" ht="22.5" customHeight="1">
      <c r="A1849" s="685" t="s">
        <v>5</v>
      </c>
      <c r="B1849" s="688" t="s">
        <v>226</v>
      </c>
      <c r="C1849" s="692" t="s">
        <v>0</v>
      </c>
      <c r="D1849" s="683" t="s">
        <v>220</v>
      </c>
      <c r="E1849" s="684"/>
      <c r="F1849" s="683" t="s">
        <v>198</v>
      </c>
      <c r="G1849" s="684"/>
      <c r="H1849" s="683" t="s">
        <v>297</v>
      </c>
      <c r="I1849" s="684"/>
      <c r="J1849" s="683" t="s">
        <v>27</v>
      </c>
      <c r="K1849" s="684"/>
      <c r="L1849" s="681" t="s">
        <v>199</v>
      </c>
      <c r="M1849" s="682"/>
      <c r="N1849" s="681" t="s">
        <v>200</v>
      </c>
      <c r="O1849" s="682"/>
      <c r="P1849" s="681" t="s">
        <v>28</v>
      </c>
      <c r="Q1849" s="682"/>
      <c r="R1849" s="683" t="s">
        <v>201</v>
      </c>
      <c r="S1849" s="684"/>
      <c r="T1849" s="156" t="s">
        <v>1</v>
      </c>
      <c r="U1849" s="157" t="s">
        <v>2</v>
      </c>
      <c r="X1849" s="25"/>
      <c r="Y1849" s="25"/>
      <c r="Z1849" s="25"/>
      <c r="AA1849" s="25"/>
      <c r="AB1849" s="25"/>
      <c r="AC1849" s="25"/>
      <c r="AD1849" s="25"/>
      <c r="AE1849" s="25"/>
    </row>
    <row r="1850" spans="1:31">
      <c r="A1850" s="686"/>
      <c r="B1850" s="689"/>
      <c r="C1850" s="693"/>
      <c r="D1850" s="1" t="s">
        <v>3</v>
      </c>
      <c r="E1850" s="3" t="s">
        <v>4</v>
      </c>
      <c r="F1850" s="1" t="s">
        <v>3</v>
      </c>
      <c r="G1850" s="3" t="s">
        <v>4</v>
      </c>
      <c r="H1850" s="1" t="s">
        <v>3</v>
      </c>
      <c r="I1850" s="3" t="s">
        <v>4</v>
      </c>
      <c r="J1850" s="1" t="s">
        <v>3</v>
      </c>
      <c r="K1850" s="3" t="s">
        <v>4</v>
      </c>
      <c r="L1850" s="1" t="s">
        <v>3</v>
      </c>
      <c r="M1850" s="3" t="s">
        <v>4</v>
      </c>
      <c r="N1850" s="1" t="s">
        <v>3</v>
      </c>
      <c r="O1850" s="3" t="s">
        <v>4</v>
      </c>
      <c r="P1850" s="1" t="s">
        <v>3</v>
      </c>
      <c r="Q1850" s="3" t="s">
        <v>4</v>
      </c>
      <c r="R1850" s="1" t="s">
        <v>3</v>
      </c>
      <c r="S1850" s="3" t="s">
        <v>4</v>
      </c>
      <c r="T1850" s="7"/>
      <c r="U1850" s="8"/>
      <c r="X1850" s="25"/>
      <c r="Y1850" s="25"/>
      <c r="Z1850" s="25"/>
      <c r="AA1850" s="25"/>
      <c r="AB1850" s="25"/>
      <c r="AC1850" s="25"/>
      <c r="AD1850" s="25"/>
      <c r="AE1850" s="25"/>
    </row>
    <row r="1851" spans="1:31">
      <c r="A1851" s="687"/>
      <c r="B1851" s="690"/>
      <c r="C1851" s="694"/>
      <c r="D1851" s="2" t="str">
        <f>IF(表示変換!$N$5="","",表示変換!$N$5)</f>
        <v>sec</v>
      </c>
      <c r="E1851" s="4" t="s">
        <v>202</v>
      </c>
      <c r="F1851" s="2" t="str">
        <f>IF(表示変換!$O$5="","",表示変換!$O$5)</f>
        <v>sec</v>
      </c>
      <c r="G1851" s="4" t="s">
        <v>202</v>
      </c>
      <c r="H1851" s="2" t="str">
        <f>IF(表示変換!$P$5="","",表示変換!$P$5)</f>
        <v>m</v>
      </c>
      <c r="I1851" s="4" t="s">
        <v>202</v>
      </c>
      <c r="J1851" s="2" t="str">
        <f>IF(表示変換!$Q$5="","",表示変換!$Q$5)</f>
        <v>cm</v>
      </c>
      <c r="K1851" s="4" t="s">
        <v>202</v>
      </c>
      <c r="L1851" s="2" t="str">
        <f>IF(表示変換!$R$5="","",表示変換!$R$5)</f>
        <v>cm</v>
      </c>
      <c r="M1851" s="4" t="s">
        <v>202</v>
      </c>
      <c r="N1851" s="2" t="str">
        <f>IF(表示変換!$S$5="","",表示変換!$S$5)</f>
        <v>m</v>
      </c>
      <c r="O1851" s="4" t="s">
        <v>202</v>
      </c>
      <c r="P1851" s="2" t="str">
        <f>IF(表示変換!$T$5="","",表示変換!$T$5)</f>
        <v>回</v>
      </c>
      <c r="Q1851" s="4" t="s">
        <v>202</v>
      </c>
      <c r="R1851" s="2" t="str">
        <f>IF(表示変換!$U$5="","",表示変換!$U$5)</f>
        <v>m</v>
      </c>
      <c r="S1851" s="4" t="s">
        <v>202</v>
      </c>
      <c r="T1851" s="2" t="s">
        <v>203</v>
      </c>
      <c r="U1851" s="5" t="s">
        <v>204</v>
      </c>
      <c r="X1851" s="26" t="s">
        <v>205</v>
      </c>
      <c r="Y1851" s="26" t="s">
        <v>206</v>
      </c>
      <c r="Z1851" s="26" t="s">
        <v>276</v>
      </c>
      <c r="AA1851" s="26" t="s">
        <v>24</v>
      </c>
      <c r="AB1851" s="26" t="s">
        <v>207</v>
      </c>
      <c r="AC1851" s="26" t="s">
        <v>51</v>
      </c>
      <c r="AD1851" s="26" t="s">
        <v>209</v>
      </c>
      <c r="AE1851" s="11" t="s">
        <v>210</v>
      </c>
    </row>
    <row r="1852" spans="1:31">
      <c r="A1852" s="17" t="str">
        <f>IF(入力!$C$4="","",入力!$C$4)</f>
        <v>2016.01.01</v>
      </c>
      <c r="B1852" s="20">
        <f>IF(表示変換!A51="","",表示変換!A51)</f>
        <v>46</v>
      </c>
      <c r="C1852" s="18" t="str">
        <f>IF(表示変換!B51="","",表示変換!B51)</f>
        <v/>
      </c>
      <c r="D1852" s="21" t="str">
        <f>IF(特定項目一覧_60!G51="","",特定項目一覧_60!G51)</f>
        <v/>
      </c>
      <c r="E1852" s="27" t="str">
        <f>IF(特定項目一覧_60!H51="","",特定項目一覧_60!H51)</f>
        <v/>
      </c>
      <c r="F1852" s="21" t="str">
        <f>IF(特定項目一覧_60!I51="","",特定項目一覧_60!I51)</f>
        <v/>
      </c>
      <c r="G1852" s="22" t="str">
        <f>IF(特定項目一覧_60!J51="","",特定項目一覧_60!J51)</f>
        <v/>
      </c>
      <c r="H1852" s="29" t="str">
        <f>IF(特定項目一覧_60!K51="","",特定項目一覧_60!K51)</f>
        <v/>
      </c>
      <c r="I1852" s="27" t="str">
        <f>IF(特定項目一覧_60!L51="","",特定項目一覧_60!L51)</f>
        <v/>
      </c>
      <c r="J1852" s="20" t="str">
        <f>IF(特定項目一覧_60!M51="","",特定項目一覧_60!M51)</f>
        <v/>
      </c>
      <c r="K1852" s="22" t="str">
        <f>IF(特定項目一覧_60!N51="","",特定項目一覧_60!N51)</f>
        <v/>
      </c>
      <c r="L1852" s="28" t="str">
        <f>IF(特定項目一覧_60!O51="","",特定項目一覧_60!O51)</f>
        <v/>
      </c>
      <c r="M1852" s="27" t="str">
        <f>IF(特定項目一覧_60!P51="","",特定項目一覧_60!P51)</f>
        <v/>
      </c>
      <c r="N1852" s="21" t="str">
        <f>IF(特定項目一覧_60!Q51="","",特定項目一覧_60!Q51)</f>
        <v/>
      </c>
      <c r="O1852" s="22" t="str">
        <f>IF(特定項目一覧_60!R51="","",特定項目一覧_60!R51)</f>
        <v/>
      </c>
      <c r="P1852" s="28" t="str">
        <f>IF(特定項目一覧_60!S51="","",特定項目一覧_60!S51)</f>
        <v/>
      </c>
      <c r="Q1852" s="27" t="str">
        <f>IF(特定項目一覧_60!T51="","",特定項目一覧_60!T51)</f>
        <v/>
      </c>
      <c r="R1852" s="20" t="str">
        <f>IF(特定項目一覧_60!U51="","",特定項目一覧_60!U51)</f>
        <v/>
      </c>
      <c r="S1852" s="22" t="str">
        <f>IF(特定項目一覧_60!V51="","",特定項目一覧_60!V51)</f>
        <v/>
      </c>
      <c r="T1852" s="28" t="str">
        <f>IF(特定項目一覧_60!W51="","",特定項目一覧_60!W51)</f>
        <v/>
      </c>
      <c r="U1852" s="22" t="str">
        <f>IF(特定項目一覧_60!X51="","",特定項目一覧_60!X51)</f>
        <v/>
      </c>
      <c r="W1852" s="19" t="str">
        <f>IF(入力!$C$4="","",入力!$C$4)</f>
        <v>2016.01.01</v>
      </c>
      <c r="X1852" s="30" t="str">
        <f>E1852</f>
        <v/>
      </c>
      <c r="Y1852" s="30" t="str">
        <f>G1852</f>
        <v/>
      </c>
      <c r="Z1852" s="30" t="str">
        <f>I1852</f>
        <v/>
      </c>
      <c r="AA1852" s="30" t="str">
        <f>K1852</f>
        <v/>
      </c>
      <c r="AB1852" s="30" t="str">
        <f>M1852</f>
        <v/>
      </c>
      <c r="AC1852" s="30" t="str">
        <f>O1852</f>
        <v/>
      </c>
      <c r="AD1852" s="30" t="str">
        <f>Q1852</f>
        <v/>
      </c>
      <c r="AE1852" s="30" t="str">
        <f>S1852</f>
        <v/>
      </c>
    </row>
    <row r="1853" spans="1:31">
      <c r="A1853" s="66"/>
      <c r="B1853" s="67"/>
      <c r="C1853" s="68"/>
      <c r="D1853" s="69"/>
      <c r="E1853" s="70"/>
      <c r="F1853" s="71"/>
      <c r="G1853" s="72"/>
      <c r="H1853" s="73"/>
      <c r="I1853" s="70"/>
      <c r="J1853" s="71"/>
      <c r="K1853" s="72"/>
      <c r="L1853" s="69"/>
      <c r="M1853" s="70"/>
      <c r="N1853" s="71"/>
      <c r="O1853" s="72"/>
      <c r="P1853" s="69"/>
      <c r="Q1853" s="70"/>
      <c r="R1853" s="67"/>
      <c r="S1853" s="72"/>
      <c r="T1853" s="73"/>
      <c r="U1853" s="72"/>
      <c r="W1853" s="19"/>
      <c r="X1853" s="23"/>
      <c r="Y1853" s="23"/>
      <c r="Z1853" s="23"/>
      <c r="AA1853" s="23"/>
      <c r="AB1853" s="23"/>
      <c r="AC1853" s="23"/>
      <c r="AD1853" s="23"/>
      <c r="AE1853" s="23"/>
    </row>
    <row r="1854" spans="1:31">
      <c r="A1854" s="74"/>
      <c r="B1854" s="67"/>
      <c r="C1854" s="72"/>
      <c r="D1854" s="71"/>
      <c r="E1854" s="72"/>
      <c r="F1854" s="71"/>
      <c r="G1854" s="72"/>
      <c r="H1854" s="67"/>
      <c r="I1854" s="72"/>
      <c r="J1854" s="71"/>
      <c r="K1854" s="72"/>
      <c r="L1854" s="71"/>
      <c r="M1854" s="72"/>
      <c r="N1854" s="71"/>
      <c r="O1854" s="72"/>
      <c r="P1854" s="71"/>
      <c r="Q1854" s="72"/>
      <c r="R1854" s="67"/>
      <c r="S1854" s="72"/>
      <c r="T1854" s="67"/>
      <c r="U1854" s="72"/>
      <c r="W1854" s="19"/>
      <c r="X1854" s="23"/>
      <c r="Y1854" s="23"/>
      <c r="Z1854" s="23"/>
      <c r="AA1854" s="23"/>
      <c r="AB1854" s="23"/>
      <c r="AC1854" s="23"/>
      <c r="AD1854" s="23"/>
      <c r="AE1854" s="23"/>
    </row>
    <row r="1855" spans="1:31">
      <c r="A1855" s="74"/>
      <c r="B1855" s="75"/>
      <c r="C1855" s="76"/>
      <c r="D1855" s="71"/>
      <c r="E1855" s="70"/>
      <c r="F1855" s="71"/>
      <c r="G1855" s="72"/>
      <c r="H1855" s="73"/>
      <c r="I1855" s="70"/>
      <c r="J1855" s="71"/>
      <c r="K1855" s="72"/>
      <c r="L1855" s="69"/>
      <c r="M1855" s="70"/>
      <c r="N1855" s="71"/>
      <c r="O1855" s="72"/>
      <c r="P1855" s="69"/>
      <c r="Q1855" s="70"/>
      <c r="R1855" s="67"/>
      <c r="S1855" s="72"/>
      <c r="T1855" s="73"/>
      <c r="U1855" s="72"/>
      <c r="X1855" s="25"/>
      <c r="Y1855" s="25"/>
      <c r="Z1855" s="25"/>
      <c r="AA1855" s="25"/>
      <c r="AB1855" s="25"/>
      <c r="AC1855" s="25"/>
      <c r="AD1855" s="25"/>
      <c r="AE1855" s="25"/>
    </row>
    <row r="1856" spans="1:31">
      <c r="A1856" s="66"/>
      <c r="B1856" s="67"/>
      <c r="C1856" s="68"/>
      <c r="D1856" s="69"/>
      <c r="E1856" s="70"/>
      <c r="F1856" s="71"/>
      <c r="G1856" s="72"/>
      <c r="H1856" s="73"/>
      <c r="I1856" s="70"/>
      <c r="J1856" s="71"/>
      <c r="K1856" s="72"/>
      <c r="L1856" s="69"/>
      <c r="M1856" s="70"/>
      <c r="N1856" s="71"/>
      <c r="O1856" s="72"/>
      <c r="P1856" s="69"/>
      <c r="Q1856" s="70"/>
      <c r="R1856" s="67"/>
      <c r="S1856" s="72"/>
      <c r="T1856" s="73"/>
      <c r="U1856" s="72"/>
      <c r="X1856" s="25"/>
      <c r="Y1856" s="25"/>
      <c r="Z1856" s="25"/>
      <c r="AA1856" s="25"/>
      <c r="AB1856" s="25"/>
      <c r="AC1856" s="25"/>
      <c r="AD1856" s="25"/>
      <c r="AE1856" s="25"/>
    </row>
    <row r="1857" spans="1:31">
      <c r="A1857" s="74"/>
      <c r="B1857" s="67"/>
      <c r="C1857" s="72"/>
      <c r="D1857" s="71"/>
      <c r="E1857" s="72"/>
      <c r="F1857" s="71"/>
      <c r="G1857" s="72"/>
      <c r="H1857" s="67"/>
      <c r="I1857" s="72"/>
      <c r="J1857" s="71"/>
      <c r="K1857" s="72"/>
      <c r="L1857" s="71"/>
      <c r="M1857" s="72"/>
      <c r="N1857" s="71"/>
      <c r="O1857" s="72"/>
      <c r="P1857" s="71"/>
      <c r="Q1857" s="72"/>
      <c r="R1857" s="67"/>
      <c r="S1857" s="72"/>
      <c r="T1857" s="67"/>
      <c r="U1857" s="72"/>
      <c r="X1857" s="25"/>
      <c r="Y1857" s="25"/>
      <c r="Z1857" s="25"/>
      <c r="AA1857" s="25"/>
      <c r="AB1857" s="25"/>
      <c r="AC1857" s="25"/>
      <c r="AD1857" s="25"/>
      <c r="AE1857" s="25"/>
    </row>
    <row r="1858" spans="1:31">
      <c r="A1858" s="66"/>
      <c r="B1858" s="67"/>
      <c r="C1858" s="68"/>
      <c r="D1858" s="69"/>
      <c r="E1858" s="70"/>
      <c r="F1858" s="71"/>
      <c r="G1858" s="72"/>
      <c r="H1858" s="73"/>
      <c r="I1858" s="70"/>
      <c r="J1858" s="71"/>
      <c r="K1858" s="72"/>
      <c r="L1858" s="69"/>
      <c r="M1858" s="70"/>
      <c r="N1858" s="71"/>
      <c r="O1858" s="72"/>
      <c r="P1858" s="69"/>
      <c r="Q1858" s="70"/>
      <c r="R1858" s="67"/>
      <c r="S1858" s="72"/>
      <c r="T1858" s="73"/>
      <c r="U1858" s="72"/>
      <c r="X1858" s="25"/>
      <c r="Y1858" s="25"/>
      <c r="Z1858" s="25"/>
      <c r="AA1858" s="25"/>
      <c r="AB1858" s="25"/>
      <c r="AC1858" s="25"/>
      <c r="AD1858" s="25"/>
      <c r="AE1858" s="25"/>
    </row>
    <row r="1859" spans="1:31">
      <c r="A1859" s="66"/>
      <c r="B1859" s="67"/>
      <c r="C1859" s="68"/>
      <c r="D1859" s="69"/>
      <c r="E1859" s="70"/>
      <c r="F1859" s="71"/>
      <c r="G1859" s="72"/>
      <c r="H1859" s="73"/>
      <c r="I1859" s="70"/>
      <c r="J1859" s="71"/>
      <c r="K1859" s="72"/>
      <c r="L1859" s="69"/>
      <c r="M1859" s="70"/>
      <c r="N1859" s="71"/>
      <c r="O1859" s="72"/>
      <c r="P1859" s="69"/>
      <c r="Q1859" s="70"/>
      <c r="R1859" s="67"/>
      <c r="S1859" s="72"/>
      <c r="T1859" s="73"/>
      <c r="U1859" s="72"/>
      <c r="X1859" s="25"/>
      <c r="Y1859" s="25"/>
      <c r="Z1859" s="25"/>
      <c r="AA1859" s="25"/>
      <c r="AB1859" s="25"/>
      <c r="AC1859" s="25"/>
      <c r="AD1859" s="25"/>
      <c r="AE1859" s="25"/>
    </row>
    <row r="1860" spans="1:31">
      <c r="A1860" s="66"/>
      <c r="B1860" s="67"/>
      <c r="C1860" s="68"/>
      <c r="D1860" s="69"/>
      <c r="E1860" s="70"/>
      <c r="F1860" s="71"/>
      <c r="G1860" s="72"/>
      <c r="H1860" s="73"/>
      <c r="I1860" s="70"/>
      <c r="J1860" s="71"/>
      <c r="K1860" s="72"/>
      <c r="L1860" s="69"/>
      <c r="M1860" s="70"/>
      <c r="N1860" s="71"/>
      <c r="O1860" s="72"/>
      <c r="P1860" s="69"/>
      <c r="Q1860" s="70"/>
      <c r="R1860" s="67"/>
      <c r="S1860" s="72"/>
      <c r="T1860" s="73"/>
      <c r="U1860" s="72"/>
      <c r="X1860" s="25"/>
      <c r="Y1860" s="25"/>
      <c r="Z1860" s="25"/>
      <c r="AA1860" s="25"/>
      <c r="AB1860" s="25"/>
      <c r="AC1860" s="25"/>
      <c r="AD1860" s="25"/>
      <c r="AE1860" s="25"/>
    </row>
    <row r="1861" spans="1:31">
      <c r="A1861" s="66"/>
      <c r="B1861" s="67"/>
      <c r="C1861" s="68"/>
      <c r="D1861" s="69"/>
      <c r="E1861" s="70"/>
      <c r="F1861" s="71"/>
      <c r="G1861" s="72"/>
      <c r="H1861" s="73"/>
      <c r="I1861" s="70"/>
      <c r="J1861" s="71"/>
      <c r="K1861" s="72"/>
      <c r="L1861" s="69"/>
      <c r="M1861" s="70"/>
      <c r="N1861" s="71"/>
      <c r="O1861" s="72"/>
      <c r="P1861" s="69"/>
      <c r="Q1861" s="70"/>
      <c r="R1861" s="67"/>
      <c r="S1861" s="72"/>
      <c r="T1861" s="73"/>
      <c r="U1861" s="72"/>
      <c r="X1861" s="25"/>
      <c r="Y1861" s="25"/>
      <c r="Z1861" s="25"/>
      <c r="AA1861" s="25"/>
      <c r="AB1861" s="25"/>
      <c r="AC1861" s="25"/>
      <c r="AD1861" s="25"/>
      <c r="AE1861" s="25"/>
    </row>
    <row r="1862" spans="1:31">
      <c r="A1862" s="6"/>
      <c r="B1862" s="6"/>
      <c r="C1862" s="6"/>
      <c r="D1862" s="6"/>
      <c r="E1862" s="6"/>
      <c r="F1862" s="6"/>
      <c r="G1862" s="6"/>
      <c r="H1862" s="6"/>
      <c r="I1862" s="6"/>
      <c r="J1862" s="6"/>
      <c r="K1862" s="6"/>
      <c r="L1862" s="6"/>
      <c r="M1862" s="6"/>
      <c r="N1862" s="6"/>
      <c r="O1862" s="6"/>
      <c r="P1862" s="6"/>
      <c r="Q1862" s="6"/>
      <c r="R1862" s="6"/>
      <c r="S1862" s="6"/>
      <c r="T1862" s="6"/>
      <c r="U1862" s="6"/>
      <c r="X1862" s="25"/>
      <c r="Y1862" s="25"/>
      <c r="Z1862" s="25"/>
      <c r="AA1862" s="25"/>
      <c r="AB1862" s="25"/>
      <c r="AC1862" s="25"/>
      <c r="AD1862" s="25"/>
      <c r="AE1862" s="25"/>
    </row>
    <row r="1863" spans="1:31">
      <c r="A1863" s="6"/>
      <c r="B1863" s="6"/>
      <c r="C1863" s="6"/>
      <c r="D1863" s="6"/>
      <c r="E1863" s="6"/>
      <c r="F1863" s="6"/>
      <c r="G1863" s="6"/>
      <c r="H1863" s="6"/>
      <c r="I1863" s="6"/>
      <c r="J1863" s="6"/>
      <c r="K1863" s="6"/>
      <c r="L1863" s="6"/>
      <c r="M1863" s="6"/>
      <c r="N1863" s="6"/>
      <c r="O1863" s="6"/>
      <c r="P1863" s="6"/>
      <c r="Q1863" s="6"/>
      <c r="R1863" s="6"/>
      <c r="S1863" s="6"/>
      <c r="T1863" s="6"/>
      <c r="U1863" s="6"/>
      <c r="X1863" s="25"/>
      <c r="Y1863" s="25"/>
      <c r="Z1863" s="25"/>
      <c r="AA1863" s="25"/>
      <c r="AB1863" s="25"/>
      <c r="AC1863" s="25"/>
      <c r="AD1863" s="25"/>
      <c r="AE1863" s="25"/>
    </row>
    <row r="1864" spans="1:31">
      <c r="A1864" s="6"/>
      <c r="B1864" s="6"/>
      <c r="C1864" s="6"/>
      <c r="D1864" s="6"/>
      <c r="E1864" s="6"/>
      <c r="F1864" s="6"/>
      <c r="G1864" s="6"/>
      <c r="H1864" s="6"/>
      <c r="I1864" s="6"/>
      <c r="J1864" s="6"/>
      <c r="K1864" s="6"/>
      <c r="L1864" s="6"/>
      <c r="M1864" s="6"/>
      <c r="N1864" s="6"/>
      <c r="O1864" s="6"/>
      <c r="P1864" s="6"/>
      <c r="Q1864" s="6"/>
      <c r="R1864" s="6"/>
      <c r="S1864" s="6"/>
      <c r="T1864" s="6"/>
      <c r="U1864" s="6"/>
      <c r="X1864" s="25"/>
      <c r="Y1864" s="25"/>
      <c r="Z1864" s="25"/>
      <c r="AA1864" s="25"/>
      <c r="AB1864" s="25"/>
      <c r="AC1864" s="25"/>
      <c r="AD1864" s="25"/>
      <c r="AE1864" s="25"/>
    </row>
    <row r="1865" spans="1:31">
      <c r="A1865" s="6"/>
      <c r="B1865" s="6"/>
      <c r="C1865" s="6"/>
      <c r="D1865" s="6"/>
      <c r="E1865" s="6"/>
      <c r="F1865" s="6"/>
      <c r="G1865" s="6"/>
      <c r="H1865" s="6"/>
      <c r="I1865" s="6"/>
      <c r="J1865" s="6"/>
      <c r="K1865" s="6"/>
      <c r="L1865" s="6"/>
      <c r="M1865" s="6"/>
      <c r="N1865" s="6"/>
      <c r="O1865" s="6"/>
      <c r="P1865" s="6"/>
      <c r="Q1865" s="6"/>
      <c r="R1865" s="6"/>
      <c r="S1865" s="6"/>
      <c r="T1865" s="6"/>
      <c r="U1865" s="6"/>
      <c r="X1865" s="12" t="s">
        <v>21</v>
      </c>
      <c r="Y1865" s="12" t="s">
        <v>214</v>
      </c>
      <c r="Z1865" s="12" t="s">
        <v>22</v>
      </c>
      <c r="AA1865" s="25"/>
      <c r="AB1865" s="25"/>
      <c r="AC1865" s="25"/>
      <c r="AD1865" s="25"/>
      <c r="AE1865" s="25"/>
    </row>
    <row r="1866" spans="1:31">
      <c r="A1866" s="6"/>
      <c r="B1866" s="6"/>
      <c r="C1866" s="6"/>
      <c r="D1866" s="6"/>
      <c r="E1866" s="6"/>
      <c r="F1866" s="6"/>
      <c r="G1866" s="6"/>
      <c r="H1866" s="6"/>
      <c r="I1866" s="6"/>
      <c r="J1866" s="6"/>
      <c r="K1866" s="6"/>
      <c r="L1866" s="6"/>
      <c r="M1866" s="6"/>
      <c r="N1866" s="6"/>
      <c r="O1866" s="6"/>
      <c r="P1866" s="6"/>
      <c r="Q1866" s="6"/>
      <c r="R1866" s="6"/>
      <c r="S1866" s="6"/>
      <c r="T1866" s="6"/>
      <c r="U1866" s="6"/>
      <c r="W1866" s="19" t="str">
        <f>IF(入力!$C$4="","",入力!$C$4)</f>
        <v>2016.01.01</v>
      </c>
      <c r="X1866" s="24" t="str">
        <f>IF(特定項目一覧_60!AL51="","",特定項目一覧_60!AL51)</f>
        <v/>
      </c>
      <c r="Y1866" s="31" t="str">
        <f>IF(特定項目一覧_60!AK51="","",特定項目一覧_60!AK51)</f>
        <v/>
      </c>
      <c r="Z1866" s="32" t="str">
        <f>IF(特定項目一覧_60!AM51="","",特定項目一覧_60!AM51)</f>
        <v/>
      </c>
      <c r="AA1866" s="25"/>
      <c r="AB1866" s="25"/>
      <c r="AC1866" s="25"/>
      <c r="AD1866" s="25"/>
      <c r="AE1866" s="25"/>
    </row>
    <row r="1867" spans="1:31">
      <c r="A1867" s="6"/>
      <c r="B1867" s="6"/>
      <c r="C1867" s="6"/>
      <c r="D1867" s="6"/>
      <c r="E1867" s="6"/>
      <c r="F1867" s="6"/>
      <c r="G1867" s="6"/>
      <c r="H1867" s="6"/>
      <c r="I1867" s="6"/>
      <c r="J1867" s="6"/>
      <c r="K1867" s="6"/>
      <c r="L1867" s="6"/>
      <c r="M1867" s="6"/>
      <c r="N1867" s="6"/>
      <c r="O1867" s="6"/>
      <c r="P1867" s="6"/>
      <c r="Q1867" s="6"/>
      <c r="R1867" s="6"/>
      <c r="S1867" s="6"/>
      <c r="T1867" s="6"/>
      <c r="U1867" s="6"/>
      <c r="W1867" s="19"/>
      <c r="X1867" s="24"/>
      <c r="Y1867" s="24"/>
      <c r="Z1867" s="24"/>
      <c r="AA1867" s="25"/>
      <c r="AB1867" s="25"/>
      <c r="AC1867" s="25"/>
      <c r="AD1867" s="25"/>
      <c r="AE1867" s="25"/>
    </row>
    <row r="1868" spans="1:31">
      <c r="A1868" s="6"/>
      <c r="B1868" s="6"/>
      <c r="C1868" s="6"/>
      <c r="D1868" s="6"/>
      <c r="E1868" s="6"/>
      <c r="F1868" s="6"/>
      <c r="G1868" s="6"/>
      <c r="H1868" s="6"/>
      <c r="I1868" s="6"/>
      <c r="J1868" s="6"/>
      <c r="K1868" s="6"/>
      <c r="L1868" s="6"/>
      <c r="M1868" s="6"/>
      <c r="N1868" s="6"/>
      <c r="O1868" s="6"/>
      <c r="P1868" s="6"/>
      <c r="Q1868" s="6"/>
      <c r="R1868" s="6"/>
      <c r="S1868" s="6"/>
      <c r="T1868" s="6"/>
      <c r="U1868" s="6"/>
      <c r="W1868" s="19"/>
      <c r="X1868" s="34"/>
      <c r="Y1868" s="34"/>
      <c r="Z1868" s="35"/>
      <c r="AA1868" s="25"/>
      <c r="AB1868" s="25"/>
      <c r="AC1868" s="25"/>
      <c r="AD1868" s="25"/>
      <c r="AE1868" s="25"/>
    </row>
    <row r="1869" spans="1:31">
      <c r="A1869" s="6"/>
      <c r="B1869" s="6"/>
      <c r="C1869" s="6"/>
      <c r="D1869" s="6"/>
      <c r="E1869" s="6"/>
      <c r="F1869" s="6"/>
      <c r="G1869" s="6"/>
      <c r="H1869" s="6"/>
      <c r="I1869" s="6"/>
      <c r="J1869" s="6"/>
      <c r="K1869" s="6"/>
      <c r="L1869" s="6"/>
      <c r="M1869" s="6"/>
      <c r="N1869" s="6"/>
      <c r="O1869" s="6"/>
      <c r="P1869" s="6"/>
      <c r="Q1869" s="6"/>
      <c r="R1869" s="6"/>
      <c r="S1869" s="6"/>
      <c r="T1869" s="6"/>
      <c r="U1869" s="6"/>
      <c r="X1869" s="25"/>
      <c r="Y1869" s="25"/>
      <c r="Z1869" s="25"/>
      <c r="AA1869" s="25"/>
      <c r="AB1869" s="25"/>
      <c r="AC1869" s="25"/>
      <c r="AD1869" s="25"/>
      <c r="AE1869" s="25"/>
    </row>
    <row r="1870" spans="1:31">
      <c r="A1870" s="6"/>
      <c r="B1870" s="6"/>
      <c r="C1870" s="6"/>
      <c r="D1870" s="6"/>
      <c r="E1870" s="6"/>
      <c r="F1870" s="6"/>
      <c r="G1870" s="6"/>
      <c r="H1870" s="6"/>
      <c r="I1870" s="6"/>
      <c r="J1870" s="6"/>
      <c r="K1870" s="6"/>
      <c r="L1870" s="6"/>
      <c r="M1870" s="6"/>
      <c r="N1870" s="6"/>
      <c r="O1870" s="6"/>
      <c r="P1870" s="6"/>
      <c r="Q1870" s="6"/>
      <c r="R1870" s="6"/>
      <c r="S1870" s="6"/>
      <c r="T1870" s="6"/>
      <c r="U1870" s="6"/>
      <c r="X1870" s="25"/>
      <c r="Y1870" s="25"/>
      <c r="Z1870" s="25"/>
      <c r="AA1870" s="25"/>
      <c r="AB1870" s="25"/>
      <c r="AC1870" s="25"/>
      <c r="AD1870" s="25"/>
      <c r="AE1870" s="25"/>
    </row>
    <row r="1871" spans="1:31">
      <c r="A1871" s="6"/>
      <c r="B1871" s="6"/>
      <c r="C1871" s="6"/>
      <c r="D1871" s="6"/>
      <c r="E1871" s="6"/>
      <c r="F1871" s="6"/>
      <c r="G1871" s="6"/>
      <c r="H1871" s="6"/>
      <c r="I1871" s="6"/>
      <c r="J1871" s="6"/>
      <c r="K1871" s="6"/>
      <c r="L1871" s="6"/>
      <c r="M1871" s="6"/>
      <c r="N1871" s="6"/>
      <c r="O1871" s="6"/>
      <c r="P1871" s="6"/>
      <c r="Q1871" s="6"/>
      <c r="R1871" s="6"/>
      <c r="S1871" s="6"/>
      <c r="T1871" s="6"/>
      <c r="U1871" s="6"/>
      <c r="X1871" s="25"/>
      <c r="Y1871" s="25"/>
      <c r="Z1871" s="25"/>
      <c r="AA1871" s="25"/>
      <c r="AB1871" s="25"/>
      <c r="AC1871" s="25"/>
      <c r="AD1871" s="25"/>
      <c r="AE1871" s="25"/>
    </row>
    <row r="1872" spans="1:31">
      <c r="A1872" s="6"/>
      <c r="B1872" s="6"/>
      <c r="C1872" s="6"/>
      <c r="D1872" s="6"/>
      <c r="E1872" s="6"/>
      <c r="F1872" s="6"/>
      <c r="G1872" s="6"/>
      <c r="H1872" s="6"/>
      <c r="I1872" s="6"/>
      <c r="J1872" s="6"/>
      <c r="K1872" s="6"/>
      <c r="L1872" s="6"/>
      <c r="M1872" s="6"/>
      <c r="N1872" s="6"/>
      <c r="O1872" s="6"/>
      <c r="P1872" s="6"/>
      <c r="Q1872" s="6"/>
      <c r="R1872" s="6"/>
      <c r="S1872" s="6"/>
      <c r="T1872" s="6"/>
      <c r="U1872" s="6"/>
      <c r="X1872" s="25"/>
      <c r="Y1872" s="25"/>
      <c r="Z1872" s="25"/>
      <c r="AA1872" s="25"/>
      <c r="AB1872" s="25"/>
      <c r="AC1872" s="25"/>
      <c r="AD1872" s="25"/>
      <c r="AE1872" s="25"/>
    </row>
    <row r="1873" spans="1:31">
      <c r="A1873" s="6"/>
      <c r="B1873" s="6"/>
      <c r="C1873" s="6"/>
      <c r="D1873" s="6"/>
      <c r="E1873" s="6"/>
      <c r="F1873" s="6"/>
      <c r="G1873" s="6"/>
      <c r="H1873" s="6"/>
      <c r="I1873" s="6"/>
      <c r="J1873" s="6"/>
      <c r="K1873" s="6"/>
      <c r="L1873" s="6"/>
      <c r="M1873" s="6"/>
      <c r="N1873" s="6"/>
      <c r="O1873" s="6"/>
      <c r="P1873" s="6"/>
      <c r="Q1873" s="6"/>
      <c r="R1873" s="6"/>
      <c r="S1873" s="6"/>
      <c r="T1873" s="6"/>
      <c r="U1873" s="6"/>
      <c r="X1873" s="25"/>
      <c r="Y1873" s="25"/>
      <c r="Z1873" s="25"/>
      <c r="AA1873" s="25"/>
      <c r="AB1873" s="25"/>
      <c r="AC1873" s="25"/>
      <c r="AD1873" s="25"/>
      <c r="AE1873" s="25"/>
    </row>
    <row r="1874" spans="1:31">
      <c r="A1874" s="6"/>
      <c r="B1874" s="6"/>
      <c r="C1874" s="6"/>
      <c r="D1874" s="6"/>
      <c r="E1874" s="6"/>
      <c r="F1874" s="6"/>
      <c r="G1874" s="6"/>
      <c r="H1874" s="6"/>
      <c r="I1874" s="6"/>
      <c r="J1874" s="6"/>
      <c r="K1874" s="6"/>
      <c r="L1874" s="6"/>
      <c r="M1874" s="6"/>
      <c r="N1874" s="6"/>
      <c r="O1874" s="6"/>
      <c r="P1874" s="6"/>
      <c r="Q1874" s="6"/>
      <c r="R1874" s="6"/>
      <c r="S1874" s="6"/>
      <c r="T1874" s="6"/>
      <c r="U1874" s="6"/>
      <c r="X1874" s="25"/>
      <c r="Y1874" s="25"/>
      <c r="Z1874" s="25"/>
      <c r="AA1874" s="25"/>
      <c r="AB1874" s="25"/>
      <c r="AC1874" s="25"/>
      <c r="AD1874" s="25"/>
      <c r="AE1874" s="25"/>
    </row>
    <row r="1875" spans="1:31">
      <c r="A1875" s="6"/>
      <c r="B1875" s="6"/>
      <c r="C1875" s="6"/>
      <c r="D1875" s="6"/>
      <c r="E1875" s="6"/>
      <c r="F1875" s="6"/>
      <c r="G1875" s="6"/>
      <c r="H1875" s="6"/>
      <c r="I1875" s="6"/>
      <c r="J1875" s="6"/>
      <c r="K1875" s="6"/>
      <c r="L1875" s="6"/>
      <c r="M1875" s="6"/>
      <c r="N1875" s="6"/>
      <c r="O1875" s="6"/>
      <c r="P1875" s="6"/>
      <c r="Q1875" s="6"/>
      <c r="R1875" s="6"/>
      <c r="S1875" s="6"/>
      <c r="T1875" s="6"/>
      <c r="U1875" s="6"/>
      <c r="X1875" s="25"/>
      <c r="Y1875" s="25"/>
      <c r="Z1875" s="25"/>
      <c r="AA1875" s="25"/>
      <c r="AB1875" s="25"/>
      <c r="AC1875" s="25"/>
      <c r="AD1875" s="25"/>
      <c r="AE1875" s="25"/>
    </row>
    <row r="1876" spans="1:31">
      <c r="A1876" s="6"/>
      <c r="B1876" s="6"/>
      <c r="C1876" s="6"/>
      <c r="D1876" s="6"/>
      <c r="E1876" s="6"/>
      <c r="F1876" s="6"/>
      <c r="G1876" s="6"/>
      <c r="H1876" s="6"/>
      <c r="I1876" s="6"/>
      <c r="J1876" s="6"/>
      <c r="K1876" s="6"/>
      <c r="L1876" s="6"/>
      <c r="M1876" s="6"/>
      <c r="N1876" s="6"/>
      <c r="O1876" s="6"/>
      <c r="P1876" s="6"/>
      <c r="Q1876" s="6"/>
      <c r="R1876" s="6"/>
      <c r="S1876" s="6"/>
      <c r="T1876" s="6"/>
      <c r="U1876" s="6"/>
      <c r="X1876" s="25"/>
      <c r="Y1876" s="25"/>
      <c r="Z1876" s="25"/>
      <c r="AA1876" s="25"/>
      <c r="AB1876" s="25"/>
      <c r="AC1876" s="25"/>
      <c r="AD1876" s="25"/>
      <c r="AE1876" s="25"/>
    </row>
    <row r="1877" spans="1:31">
      <c r="A1877" s="6"/>
      <c r="B1877" s="6"/>
      <c r="C1877" s="6"/>
      <c r="D1877" s="6"/>
      <c r="E1877" s="6"/>
      <c r="F1877" s="6"/>
      <c r="G1877" s="6"/>
      <c r="H1877" s="6"/>
      <c r="I1877" s="6"/>
      <c r="J1877" s="6"/>
      <c r="K1877" s="6"/>
      <c r="L1877" s="6"/>
      <c r="M1877" s="6"/>
      <c r="N1877" s="6"/>
      <c r="O1877" s="6"/>
      <c r="P1877" s="6"/>
      <c r="Q1877" s="6"/>
      <c r="R1877" s="6"/>
      <c r="S1877" s="6"/>
      <c r="T1877" s="6"/>
      <c r="U1877" s="6"/>
      <c r="X1877" s="25"/>
      <c r="Y1877" s="25"/>
      <c r="Z1877" s="25"/>
      <c r="AA1877" s="25"/>
      <c r="AB1877" s="25"/>
      <c r="AC1877" s="25"/>
      <c r="AD1877" s="25"/>
      <c r="AE1877" s="25"/>
    </row>
    <row r="1878" spans="1:31">
      <c r="A1878" s="6"/>
      <c r="B1878" s="6"/>
      <c r="C1878" s="6"/>
      <c r="D1878" s="6"/>
      <c r="E1878" s="6"/>
      <c r="F1878" s="6"/>
      <c r="G1878" s="6"/>
      <c r="H1878" s="6"/>
      <c r="I1878" s="6"/>
      <c r="J1878" s="6"/>
      <c r="K1878" s="6"/>
      <c r="L1878" s="6"/>
      <c r="M1878" s="6"/>
      <c r="N1878" s="6"/>
      <c r="O1878" s="6"/>
      <c r="P1878" s="6"/>
      <c r="Q1878" s="6"/>
      <c r="R1878" s="6"/>
      <c r="S1878" s="6"/>
      <c r="T1878" s="6"/>
      <c r="U1878" s="6"/>
      <c r="X1878" s="25"/>
      <c r="Y1878" s="25"/>
      <c r="Z1878" s="25"/>
      <c r="AA1878" s="25"/>
      <c r="AB1878" s="25"/>
      <c r="AC1878" s="25"/>
      <c r="AD1878" s="25"/>
      <c r="AE1878" s="25"/>
    </row>
    <row r="1879" spans="1:31">
      <c r="A1879" s="6"/>
      <c r="B1879" s="6"/>
      <c r="C1879" s="6"/>
      <c r="D1879" s="6"/>
      <c r="E1879" s="6"/>
      <c r="F1879" s="6"/>
      <c r="G1879" s="6"/>
      <c r="H1879" s="6"/>
      <c r="I1879" s="6"/>
      <c r="J1879" s="6"/>
      <c r="K1879" s="6"/>
      <c r="L1879" s="6"/>
      <c r="M1879" s="6"/>
      <c r="N1879" s="6"/>
      <c r="O1879" s="6"/>
      <c r="P1879" s="6"/>
      <c r="Q1879" s="6"/>
      <c r="R1879" s="6"/>
      <c r="S1879" s="6"/>
      <c r="T1879" s="6"/>
      <c r="U1879" s="6"/>
      <c r="X1879" s="459" t="s">
        <v>270</v>
      </c>
      <c r="Y1879" s="25"/>
      <c r="Z1879" s="25"/>
      <c r="AA1879" s="25"/>
      <c r="AB1879" s="25"/>
      <c r="AC1879" s="25"/>
      <c r="AD1879" s="25"/>
      <c r="AE1879" s="25"/>
    </row>
    <row r="1880" spans="1:31">
      <c r="X1880" s="458" t="str">
        <f>IF(全体項目一覧_60!AN139="","",全体項目一覧_60!AN139)</f>
        <v/>
      </c>
      <c r="Y1880" s="25"/>
      <c r="Z1880" s="25"/>
      <c r="AA1880" s="25"/>
      <c r="AB1880" s="25"/>
      <c r="AC1880" s="25"/>
      <c r="AD1880" s="25"/>
      <c r="AE1880" s="25"/>
    </row>
    <row r="1881" spans="1:31">
      <c r="X1881" s="25"/>
      <c r="Y1881" s="25"/>
      <c r="Z1881" s="25"/>
      <c r="AA1881" s="25"/>
      <c r="AB1881" s="25"/>
      <c r="AC1881" s="25"/>
      <c r="AD1881" s="25"/>
      <c r="AE1881" s="25"/>
    </row>
    <row r="1882" spans="1:31">
      <c r="X1882" s="25"/>
      <c r="Y1882" s="25"/>
      <c r="Z1882" s="25"/>
      <c r="AA1882" s="25"/>
      <c r="AB1882" s="25"/>
      <c r="AC1882" s="25"/>
      <c r="AD1882" s="25"/>
      <c r="AE1882" s="25"/>
    </row>
    <row r="1883" spans="1:31">
      <c r="A1883" s="675"/>
      <c r="B1883" s="676"/>
      <c r="C1883" s="676"/>
      <c r="D1883" s="676"/>
      <c r="E1883" s="676"/>
      <c r="F1883" s="676"/>
      <c r="G1883" s="676"/>
      <c r="H1883" s="676"/>
      <c r="I1883" s="676"/>
      <c r="J1883" s="676"/>
      <c r="K1883" s="677"/>
      <c r="L1883" s="12" t="s">
        <v>18</v>
      </c>
      <c r="M1883" s="669" t="s">
        <v>29</v>
      </c>
      <c r="N1883" s="669"/>
      <c r="O1883" s="669"/>
      <c r="P1883" s="669"/>
      <c r="Q1883" s="669"/>
      <c r="R1883" s="669"/>
      <c r="S1883" s="669"/>
      <c r="T1883" s="670" t="s">
        <v>269</v>
      </c>
      <c r="U1883" s="670"/>
      <c r="X1883" s="12"/>
      <c r="Y1883" s="150"/>
      <c r="Z1883" s="150"/>
      <c r="AA1883" s="150"/>
      <c r="AB1883" s="150"/>
      <c r="AC1883" s="150"/>
      <c r="AD1883" s="150"/>
      <c r="AE1883" s="150"/>
    </row>
    <row r="1884" spans="1:31">
      <c r="A1884" s="678"/>
      <c r="B1884" s="679"/>
      <c r="C1884" s="679"/>
      <c r="D1884" s="679"/>
      <c r="E1884" s="679"/>
      <c r="F1884" s="679"/>
      <c r="G1884" s="679"/>
      <c r="H1884" s="679"/>
      <c r="I1884" s="679"/>
      <c r="J1884" s="679"/>
      <c r="K1884" s="680"/>
      <c r="L1884" s="12" t="s">
        <v>18</v>
      </c>
      <c r="M1884" s="665" t="s">
        <v>30</v>
      </c>
      <c r="N1884" s="665"/>
      <c r="O1884" s="665"/>
      <c r="P1884" s="665"/>
      <c r="Q1884" s="665"/>
      <c r="R1884" s="665"/>
      <c r="S1884" s="665"/>
      <c r="T1884" s="666" t="str">
        <f>X1880</f>
        <v/>
      </c>
      <c r="U1884" s="667"/>
      <c r="X1884" s="12"/>
      <c r="Y1884" s="151"/>
      <c r="Z1884" s="151"/>
      <c r="AA1884" s="151"/>
      <c r="AB1884" s="151"/>
      <c r="AC1884" s="151"/>
      <c r="AD1884" s="151"/>
      <c r="AE1884" s="151"/>
    </row>
    <row r="1885" spans="1:31" ht="14.25">
      <c r="A1885" s="691" t="str">
        <f>$A$40</f>
        <v>フォーマット作成者　：　Komuro Consulting Group　小室匡史</v>
      </c>
      <c r="B1885" s="691"/>
      <c r="C1885" s="691"/>
      <c r="D1885" s="691"/>
      <c r="E1885" s="691"/>
      <c r="F1885" s="691"/>
      <c r="G1885" s="691"/>
      <c r="H1885" s="691"/>
      <c r="I1885" s="691"/>
      <c r="J1885" s="691"/>
      <c r="K1885" s="691"/>
      <c r="L1885" s="414" t="s">
        <v>18</v>
      </c>
      <c r="M1885" s="668" t="s">
        <v>90</v>
      </c>
      <c r="N1885" s="668"/>
      <c r="O1885" s="668"/>
      <c r="P1885" s="668"/>
      <c r="Q1885" s="668"/>
      <c r="R1885" s="668"/>
      <c r="S1885" s="668"/>
      <c r="T1885" s="667"/>
      <c r="U1885" s="667"/>
      <c r="X1885" s="12"/>
      <c r="Y1885" s="152"/>
      <c r="Z1885" s="152"/>
      <c r="AA1885" s="152"/>
      <c r="AB1885" s="152"/>
      <c r="AC1885" s="152"/>
      <c r="AD1885" s="152"/>
      <c r="AE1885" s="152"/>
    </row>
    <row r="1887" spans="1:31" ht="30" customHeight="1">
      <c r="A1887" s="671" t="str">
        <f>$A$1</f>
        <v>●●チームバレーボール体力指数　レーダーチャート</v>
      </c>
      <c r="B1887" s="671"/>
      <c r="C1887" s="671"/>
      <c r="D1887" s="671"/>
      <c r="E1887" s="671"/>
      <c r="F1887" s="671"/>
      <c r="G1887" s="671"/>
      <c r="H1887" s="671"/>
      <c r="I1887" s="671"/>
      <c r="J1887" s="671"/>
      <c r="K1887" s="671"/>
      <c r="L1887" s="671"/>
      <c r="M1887" s="671"/>
      <c r="N1887" s="671"/>
      <c r="O1887" s="671"/>
      <c r="P1887" s="671"/>
      <c r="Q1887" s="671"/>
      <c r="R1887" s="671"/>
      <c r="S1887" s="671"/>
      <c r="T1887" s="671"/>
      <c r="U1887" s="671"/>
      <c r="X1887" s="25"/>
      <c r="Y1887" s="25"/>
      <c r="Z1887" s="25"/>
      <c r="AA1887" s="25"/>
      <c r="AB1887" s="25"/>
      <c r="AC1887" s="25"/>
      <c r="AD1887" s="25"/>
      <c r="AE1887" s="25"/>
    </row>
    <row r="1888" spans="1:31" ht="22.5" customHeight="1">
      <c r="A1888" s="385" t="s">
        <v>10</v>
      </c>
      <c r="B1888" s="672" t="str">
        <f>IF(表示変換!B52="","",表示変換!B52)</f>
        <v/>
      </c>
      <c r="C1888" s="672"/>
      <c r="D1888" s="9"/>
      <c r="E1888" s="385" t="s">
        <v>11</v>
      </c>
      <c r="F1888" s="673" t="str">
        <f>IF(表示変換!I52="","",表示変換!I52)</f>
        <v/>
      </c>
      <c r="G1888" s="673"/>
      <c r="H1888" s="386" t="s">
        <v>12</v>
      </c>
      <c r="I1888" s="14"/>
      <c r="J1888" s="386" t="s">
        <v>13</v>
      </c>
      <c r="K1888" s="673" t="str">
        <f>IF(表示変換!J52="","",表示変換!J52)</f>
        <v/>
      </c>
      <c r="L1888" s="673"/>
      <c r="M1888" s="385" t="s">
        <v>211</v>
      </c>
      <c r="N1888" s="6"/>
      <c r="O1888" s="672" t="s">
        <v>219</v>
      </c>
      <c r="P1888" s="672"/>
      <c r="Q1888" s="672" t="str">
        <f>IF(表示変換!H52="","",表示変換!H52)</f>
        <v/>
      </c>
      <c r="R1888" s="672"/>
      <c r="S1888" s="674" t="str">
        <f>IF(入力!$C$4="","",入力!$C$4)</f>
        <v>2016.01.01</v>
      </c>
      <c r="T1888" s="674"/>
      <c r="U1888" s="9" t="s">
        <v>84</v>
      </c>
      <c r="X1888" s="25"/>
      <c r="Y1888" s="25"/>
      <c r="Z1888" s="25"/>
      <c r="AA1888" s="25"/>
      <c r="AB1888" s="25"/>
      <c r="AC1888" s="25"/>
      <c r="AD1888" s="25"/>
      <c r="AE1888" s="25"/>
    </row>
    <row r="1889" spans="1:31" ht="12" customHeight="1">
      <c r="A1889" s="6"/>
      <c r="B1889" s="6"/>
      <c r="C1889" s="6"/>
      <c r="D1889" s="6"/>
      <c r="E1889" s="6"/>
      <c r="F1889" s="6"/>
      <c r="G1889" s="6"/>
      <c r="H1889" s="6"/>
      <c r="I1889" s="6"/>
      <c r="J1889" s="6"/>
      <c r="K1889" s="6"/>
      <c r="L1889" s="6"/>
      <c r="M1889" s="6"/>
      <c r="N1889" s="6"/>
      <c r="O1889" s="6"/>
      <c r="P1889" s="6"/>
      <c r="Q1889" s="6"/>
      <c r="R1889" s="6"/>
      <c r="S1889" s="6"/>
      <c r="T1889" s="6"/>
      <c r="U1889" s="6"/>
      <c r="X1889" s="25"/>
      <c r="Y1889" s="25"/>
      <c r="Z1889" s="25"/>
      <c r="AA1889" s="25"/>
      <c r="AB1889" s="25"/>
      <c r="AC1889" s="25"/>
      <c r="AD1889" s="25"/>
      <c r="AE1889" s="25"/>
    </row>
    <row r="1890" spans="1:31" ht="22.5" customHeight="1">
      <c r="A1890" s="685" t="s">
        <v>5</v>
      </c>
      <c r="B1890" s="688" t="s">
        <v>245</v>
      </c>
      <c r="C1890" s="692" t="s">
        <v>0</v>
      </c>
      <c r="D1890" s="683" t="s">
        <v>220</v>
      </c>
      <c r="E1890" s="684"/>
      <c r="F1890" s="683" t="s">
        <v>231</v>
      </c>
      <c r="G1890" s="684"/>
      <c r="H1890" s="683" t="s">
        <v>297</v>
      </c>
      <c r="I1890" s="684"/>
      <c r="J1890" s="683" t="s">
        <v>27</v>
      </c>
      <c r="K1890" s="684"/>
      <c r="L1890" s="681" t="s">
        <v>199</v>
      </c>
      <c r="M1890" s="682"/>
      <c r="N1890" s="681" t="s">
        <v>222</v>
      </c>
      <c r="O1890" s="682"/>
      <c r="P1890" s="681" t="s">
        <v>28</v>
      </c>
      <c r="Q1890" s="682"/>
      <c r="R1890" s="683" t="s">
        <v>201</v>
      </c>
      <c r="S1890" s="684"/>
      <c r="T1890" s="156" t="s">
        <v>1</v>
      </c>
      <c r="U1890" s="157" t="s">
        <v>2</v>
      </c>
      <c r="X1890" s="25"/>
      <c r="Y1890" s="25"/>
      <c r="Z1890" s="25"/>
      <c r="AA1890" s="25"/>
      <c r="AB1890" s="25"/>
      <c r="AC1890" s="25"/>
      <c r="AD1890" s="25"/>
      <c r="AE1890" s="25"/>
    </row>
    <row r="1891" spans="1:31">
      <c r="A1891" s="686"/>
      <c r="B1891" s="689"/>
      <c r="C1891" s="693"/>
      <c r="D1891" s="1" t="s">
        <v>3</v>
      </c>
      <c r="E1891" s="3" t="s">
        <v>4</v>
      </c>
      <c r="F1891" s="1" t="s">
        <v>3</v>
      </c>
      <c r="G1891" s="3" t="s">
        <v>4</v>
      </c>
      <c r="H1891" s="1" t="s">
        <v>3</v>
      </c>
      <c r="I1891" s="3" t="s">
        <v>4</v>
      </c>
      <c r="J1891" s="1" t="s">
        <v>3</v>
      </c>
      <c r="K1891" s="3" t="s">
        <v>4</v>
      </c>
      <c r="L1891" s="1" t="s">
        <v>3</v>
      </c>
      <c r="M1891" s="3" t="s">
        <v>4</v>
      </c>
      <c r="N1891" s="1" t="s">
        <v>3</v>
      </c>
      <c r="O1891" s="3" t="s">
        <v>4</v>
      </c>
      <c r="P1891" s="1" t="s">
        <v>3</v>
      </c>
      <c r="Q1891" s="3" t="s">
        <v>4</v>
      </c>
      <c r="R1891" s="1" t="s">
        <v>3</v>
      </c>
      <c r="S1891" s="3" t="s">
        <v>4</v>
      </c>
      <c r="T1891" s="7"/>
      <c r="U1891" s="8"/>
      <c r="X1891" s="25"/>
      <c r="Y1891" s="25"/>
      <c r="Z1891" s="25"/>
      <c r="AA1891" s="25"/>
      <c r="AB1891" s="25"/>
      <c r="AC1891" s="25"/>
      <c r="AD1891" s="25"/>
      <c r="AE1891" s="25"/>
    </row>
    <row r="1892" spans="1:31">
      <c r="A1892" s="687"/>
      <c r="B1892" s="690"/>
      <c r="C1892" s="694"/>
      <c r="D1892" s="2" t="str">
        <f>IF(表示変換!$N$5="","",表示変換!$N$5)</f>
        <v>sec</v>
      </c>
      <c r="E1892" s="4" t="s">
        <v>202</v>
      </c>
      <c r="F1892" s="2" t="str">
        <f>IF(表示変換!$O$5="","",表示変換!$O$5)</f>
        <v>sec</v>
      </c>
      <c r="G1892" s="4" t="s">
        <v>7</v>
      </c>
      <c r="H1892" s="2" t="str">
        <f>IF(表示変換!$P$5="","",表示変換!$P$5)</f>
        <v>m</v>
      </c>
      <c r="I1892" s="4" t="s">
        <v>202</v>
      </c>
      <c r="J1892" s="2" t="str">
        <f>IF(表示変換!$Q$5="","",表示変換!$Q$5)</f>
        <v>cm</v>
      </c>
      <c r="K1892" s="4" t="s">
        <v>202</v>
      </c>
      <c r="L1892" s="2" t="str">
        <f>IF(表示変換!$R$5="","",表示変換!$R$5)</f>
        <v>cm</v>
      </c>
      <c r="M1892" s="4" t="s">
        <v>202</v>
      </c>
      <c r="N1892" s="2" t="str">
        <f>IF(表示変換!$S$5="","",表示変換!$S$5)</f>
        <v>m</v>
      </c>
      <c r="O1892" s="4" t="s">
        <v>202</v>
      </c>
      <c r="P1892" s="2" t="str">
        <f>IF(表示変換!$T$5="","",表示変換!$T$5)</f>
        <v>回</v>
      </c>
      <c r="Q1892" s="4" t="s">
        <v>7</v>
      </c>
      <c r="R1892" s="2" t="str">
        <f>IF(表示変換!$U$5="","",表示変換!$U$5)</f>
        <v>m</v>
      </c>
      <c r="S1892" s="4" t="s">
        <v>202</v>
      </c>
      <c r="T1892" s="2" t="s">
        <v>8</v>
      </c>
      <c r="U1892" s="5" t="s">
        <v>204</v>
      </c>
      <c r="X1892" s="26" t="s">
        <v>205</v>
      </c>
      <c r="Y1892" s="26" t="s">
        <v>206</v>
      </c>
      <c r="Z1892" s="26" t="s">
        <v>276</v>
      </c>
      <c r="AA1892" s="26" t="s">
        <v>24</v>
      </c>
      <c r="AB1892" s="26" t="s">
        <v>59</v>
      </c>
      <c r="AC1892" s="26" t="s">
        <v>208</v>
      </c>
      <c r="AD1892" s="26" t="s">
        <v>62</v>
      </c>
      <c r="AE1892" s="11" t="s">
        <v>210</v>
      </c>
    </row>
    <row r="1893" spans="1:31">
      <c r="A1893" s="17" t="str">
        <f>IF(入力!$C$4="","",入力!$C$4)</f>
        <v>2016.01.01</v>
      </c>
      <c r="B1893" s="20">
        <f>IF(表示変換!A52="","",表示変換!A52)</f>
        <v>47</v>
      </c>
      <c r="C1893" s="18" t="str">
        <f>IF(表示変換!B52="","",表示変換!B52)</f>
        <v/>
      </c>
      <c r="D1893" s="21" t="str">
        <f>IF(特定項目一覧_60!G52="","",特定項目一覧_60!G52)</f>
        <v/>
      </c>
      <c r="E1893" s="27" t="str">
        <f>IF(特定項目一覧_60!H52="","",特定項目一覧_60!H52)</f>
        <v/>
      </c>
      <c r="F1893" s="21" t="str">
        <f>IF(特定項目一覧_60!I52="","",特定項目一覧_60!I52)</f>
        <v/>
      </c>
      <c r="G1893" s="22" t="str">
        <f>IF(特定項目一覧_60!J52="","",特定項目一覧_60!J52)</f>
        <v/>
      </c>
      <c r="H1893" s="29" t="str">
        <f>IF(特定項目一覧_60!K52="","",特定項目一覧_60!K52)</f>
        <v/>
      </c>
      <c r="I1893" s="27" t="str">
        <f>IF(特定項目一覧_60!L52="","",特定項目一覧_60!L52)</f>
        <v/>
      </c>
      <c r="J1893" s="20" t="str">
        <f>IF(特定項目一覧_60!M52="","",特定項目一覧_60!M52)</f>
        <v/>
      </c>
      <c r="K1893" s="22" t="str">
        <f>IF(特定項目一覧_60!N52="","",特定項目一覧_60!N52)</f>
        <v/>
      </c>
      <c r="L1893" s="28" t="str">
        <f>IF(特定項目一覧_60!O52="","",特定項目一覧_60!O52)</f>
        <v/>
      </c>
      <c r="M1893" s="27" t="str">
        <f>IF(特定項目一覧_60!P52="","",特定項目一覧_60!P52)</f>
        <v/>
      </c>
      <c r="N1893" s="21" t="str">
        <f>IF(特定項目一覧_60!Q52="","",特定項目一覧_60!Q52)</f>
        <v/>
      </c>
      <c r="O1893" s="22" t="str">
        <f>IF(特定項目一覧_60!R52="","",特定項目一覧_60!R52)</f>
        <v/>
      </c>
      <c r="P1893" s="28" t="str">
        <f>IF(特定項目一覧_60!S52="","",特定項目一覧_60!S52)</f>
        <v/>
      </c>
      <c r="Q1893" s="27" t="str">
        <f>IF(特定項目一覧_60!T52="","",特定項目一覧_60!T52)</f>
        <v/>
      </c>
      <c r="R1893" s="20" t="str">
        <f>IF(特定項目一覧_60!U52="","",特定項目一覧_60!U52)</f>
        <v/>
      </c>
      <c r="S1893" s="22" t="str">
        <f>IF(特定項目一覧_60!V52="","",特定項目一覧_60!V52)</f>
        <v/>
      </c>
      <c r="T1893" s="28" t="str">
        <f>IF(特定項目一覧_60!W52="","",特定項目一覧_60!W52)</f>
        <v/>
      </c>
      <c r="U1893" s="22" t="str">
        <f>IF(特定項目一覧_60!X52="","",特定項目一覧_60!X52)</f>
        <v/>
      </c>
      <c r="W1893" s="19" t="str">
        <f>IF(入力!$C$4="","",入力!$C$4)</f>
        <v>2016.01.01</v>
      </c>
      <c r="X1893" s="30" t="str">
        <f>E1893</f>
        <v/>
      </c>
      <c r="Y1893" s="30" t="str">
        <f>G1893</f>
        <v/>
      </c>
      <c r="Z1893" s="30" t="str">
        <f>I1893</f>
        <v/>
      </c>
      <c r="AA1893" s="30" t="str">
        <f>K1893</f>
        <v/>
      </c>
      <c r="AB1893" s="30" t="str">
        <f>M1893</f>
        <v/>
      </c>
      <c r="AC1893" s="30" t="str">
        <f>O1893</f>
        <v/>
      </c>
      <c r="AD1893" s="30" t="str">
        <f>Q1893</f>
        <v/>
      </c>
      <c r="AE1893" s="30" t="str">
        <f>S1893</f>
        <v/>
      </c>
    </row>
    <row r="1894" spans="1:31">
      <c r="A1894" s="66"/>
      <c r="B1894" s="67"/>
      <c r="C1894" s="68"/>
      <c r="D1894" s="69"/>
      <c r="E1894" s="70"/>
      <c r="F1894" s="71"/>
      <c r="G1894" s="72"/>
      <c r="H1894" s="73"/>
      <c r="I1894" s="70"/>
      <c r="J1894" s="71"/>
      <c r="K1894" s="72"/>
      <c r="L1894" s="69"/>
      <c r="M1894" s="70"/>
      <c r="N1894" s="71"/>
      <c r="O1894" s="72"/>
      <c r="P1894" s="69"/>
      <c r="Q1894" s="70"/>
      <c r="R1894" s="67"/>
      <c r="S1894" s="72"/>
      <c r="T1894" s="73"/>
      <c r="U1894" s="72"/>
      <c r="W1894" s="19"/>
      <c r="X1894" s="23"/>
      <c r="Y1894" s="23"/>
      <c r="Z1894" s="23"/>
      <c r="AA1894" s="23"/>
      <c r="AB1894" s="23"/>
      <c r="AC1894" s="23"/>
      <c r="AD1894" s="23"/>
      <c r="AE1894" s="23"/>
    </row>
    <row r="1895" spans="1:31">
      <c r="A1895" s="74"/>
      <c r="B1895" s="67"/>
      <c r="C1895" s="72"/>
      <c r="D1895" s="71"/>
      <c r="E1895" s="72"/>
      <c r="F1895" s="71"/>
      <c r="G1895" s="72"/>
      <c r="H1895" s="67"/>
      <c r="I1895" s="72"/>
      <c r="J1895" s="71"/>
      <c r="K1895" s="72"/>
      <c r="L1895" s="71"/>
      <c r="M1895" s="72"/>
      <c r="N1895" s="71"/>
      <c r="O1895" s="72"/>
      <c r="P1895" s="71"/>
      <c r="Q1895" s="72"/>
      <c r="R1895" s="67"/>
      <c r="S1895" s="72"/>
      <c r="T1895" s="67"/>
      <c r="U1895" s="72"/>
      <c r="W1895" s="19"/>
      <c r="X1895" s="23"/>
      <c r="Y1895" s="23"/>
      <c r="Z1895" s="23"/>
      <c r="AA1895" s="23"/>
      <c r="AB1895" s="23"/>
      <c r="AC1895" s="23"/>
      <c r="AD1895" s="23"/>
      <c r="AE1895" s="23"/>
    </row>
    <row r="1896" spans="1:31">
      <c r="A1896" s="74"/>
      <c r="B1896" s="75"/>
      <c r="C1896" s="76"/>
      <c r="D1896" s="71"/>
      <c r="E1896" s="70"/>
      <c r="F1896" s="71"/>
      <c r="G1896" s="72"/>
      <c r="H1896" s="73"/>
      <c r="I1896" s="70"/>
      <c r="J1896" s="71"/>
      <c r="K1896" s="72"/>
      <c r="L1896" s="69"/>
      <c r="M1896" s="70"/>
      <c r="N1896" s="71"/>
      <c r="O1896" s="72"/>
      <c r="P1896" s="69"/>
      <c r="Q1896" s="70"/>
      <c r="R1896" s="67"/>
      <c r="S1896" s="72"/>
      <c r="T1896" s="73"/>
      <c r="U1896" s="72"/>
      <c r="X1896" s="25"/>
      <c r="Y1896" s="25"/>
      <c r="Z1896" s="25"/>
      <c r="AA1896" s="25"/>
      <c r="AB1896" s="25"/>
      <c r="AC1896" s="25"/>
      <c r="AD1896" s="25"/>
      <c r="AE1896" s="25"/>
    </row>
    <row r="1897" spans="1:31">
      <c r="A1897" s="66"/>
      <c r="B1897" s="67"/>
      <c r="C1897" s="68"/>
      <c r="D1897" s="69"/>
      <c r="E1897" s="70"/>
      <c r="F1897" s="71"/>
      <c r="G1897" s="72"/>
      <c r="H1897" s="73"/>
      <c r="I1897" s="70"/>
      <c r="J1897" s="71"/>
      <c r="K1897" s="72"/>
      <c r="L1897" s="69"/>
      <c r="M1897" s="70"/>
      <c r="N1897" s="71"/>
      <c r="O1897" s="72"/>
      <c r="P1897" s="69"/>
      <c r="Q1897" s="70"/>
      <c r="R1897" s="67"/>
      <c r="S1897" s="72"/>
      <c r="T1897" s="73"/>
      <c r="U1897" s="72"/>
      <c r="X1897" s="25"/>
      <c r="Y1897" s="25"/>
      <c r="Z1897" s="25"/>
      <c r="AA1897" s="25"/>
      <c r="AB1897" s="25"/>
      <c r="AC1897" s="25"/>
      <c r="AD1897" s="25"/>
      <c r="AE1897" s="25"/>
    </row>
    <row r="1898" spans="1:31">
      <c r="A1898" s="74"/>
      <c r="B1898" s="67"/>
      <c r="C1898" s="72"/>
      <c r="D1898" s="71"/>
      <c r="E1898" s="72"/>
      <c r="F1898" s="71"/>
      <c r="G1898" s="72"/>
      <c r="H1898" s="67"/>
      <c r="I1898" s="72"/>
      <c r="J1898" s="71"/>
      <c r="K1898" s="72"/>
      <c r="L1898" s="71"/>
      <c r="M1898" s="72"/>
      <c r="N1898" s="71"/>
      <c r="O1898" s="72"/>
      <c r="P1898" s="71"/>
      <c r="Q1898" s="72"/>
      <c r="R1898" s="67"/>
      <c r="S1898" s="72"/>
      <c r="T1898" s="67"/>
      <c r="U1898" s="72"/>
      <c r="X1898" s="25"/>
      <c r="Y1898" s="25"/>
      <c r="Z1898" s="25"/>
      <c r="AA1898" s="25"/>
      <c r="AB1898" s="25"/>
      <c r="AC1898" s="25"/>
      <c r="AD1898" s="25"/>
      <c r="AE1898" s="25"/>
    </row>
    <row r="1899" spans="1:31">
      <c r="A1899" s="66"/>
      <c r="B1899" s="67"/>
      <c r="C1899" s="68"/>
      <c r="D1899" s="69"/>
      <c r="E1899" s="70"/>
      <c r="F1899" s="71"/>
      <c r="G1899" s="72"/>
      <c r="H1899" s="73"/>
      <c r="I1899" s="70"/>
      <c r="J1899" s="71"/>
      <c r="K1899" s="72"/>
      <c r="L1899" s="69"/>
      <c r="M1899" s="70"/>
      <c r="N1899" s="71"/>
      <c r="O1899" s="72"/>
      <c r="P1899" s="69"/>
      <c r="Q1899" s="70"/>
      <c r="R1899" s="67"/>
      <c r="S1899" s="72"/>
      <c r="T1899" s="73"/>
      <c r="U1899" s="72"/>
      <c r="X1899" s="25"/>
      <c r="Y1899" s="25"/>
      <c r="Z1899" s="25"/>
      <c r="AA1899" s="25"/>
      <c r="AB1899" s="25"/>
      <c r="AC1899" s="25"/>
      <c r="AD1899" s="25"/>
      <c r="AE1899" s="25"/>
    </row>
    <row r="1900" spans="1:31">
      <c r="A1900" s="66"/>
      <c r="B1900" s="67"/>
      <c r="C1900" s="68"/>
      <c r="D1900" s="69"/>
      <c r="E1900" s="70"/>
      <c r="F1900" s="71"/>
      <c r="G1900" s="72"/>
      <c r="H1900" s="73"/>
      <c r="I1900" s="70"/>
      <c r="J1900" s="71"/>
      <c r="K1900" s="72"/>
      <c r="L1900" s="69"/>
      <c r="M1900" s="70"/>
      <c r="N1900" s="71"/>
      <c r="O1900" s="72"/>
      <c r="P1900" s="69"/>
      <c r="Q1900" s="70"/>
      <c r="R1900" s="67"/>
      <c r="S1900" s="72"/>
      <c r="T1900" s="73"/>
      <c r="U1900" s="72"/>
      <c r="X1900" s="25"/>
      <c r="Y1900" s="25"/>
      <c r="Z1900" s="25"/>
      <c r="AA1900" s="25"/>
      <c r="AB1900" s="25"/>
      <c r="AC1900" s="25"/>
      <c r="AD1900" s="25"/>
      <c r="AE1900" s="25"/>
    </row>
    <row r="1901" spans="1:31">
      <c r="A1901" s="66"/>
      <c r="B1901" s="67"/>
      <c r="C1901" s="68"/>
      <c r="D1901" s="69"/>
      <c r="E1901" s="70"/>
      <c r="F1901" s="71"/>
      <c r="G1901" s="72"/>
      <c r="H1901" s="73"/>
      <c r="I1901" s="70"/>
      <c r="J1901" s="71"/>
      <c r="K1901" s="72"/>
      <c r="L1901" s="69"/>
      <c r="M1901" s="70"/>
      <c r="N1901" s="71"/>
      <c r="O1901" s="72"/>
      <c r="P1901" s="69"/>
      <c r="Q1901" s="70"/>
      <c r="R1901" s="67"/>
      <c r="S1901" s="72"/>
      <c r="T1901" s="73"/>
      <c r="U1901" s="72"/>
      <c r="X1901" s="25"/>
      <c r="Y1901" s="25"/>
      <c r="Z1901" s="25"/>
      <c r="AA1901" s="25"/>
      <c r="AB1901" s="25"/>
      <c r="AC1901" s="25"/>
      <c r="AD1901" s="25"/>
      <c r="AE1901" s="25"/>
    </row>
    <row r="1902" spans="1:31">
      <c r="A1902" s="66"/>
      <c r="B1902" s="67"/>
      <c r="C1902" s="68"/>
      <c r="D1902" s="69"/>
      <c r="E1902" s="70"/>
      <c r="F1902" s="71"/>
      <c r="G1902" s="72"/>
      <c r="H1902" s="73"/>
      <c r="I1902" s="70"/>
      <c r="J1902" s="71"/>
      <c r="K1902" s="72"/>
      <c r="L1902" s="69"/>
      <c r="M1902" s="70"/>
      <c r="N1902" s="71"/>
      <c r="O1902" s="72"/>
      <c r="P1902" s="69"/>
      <c r="Q1902" s="70"/>
      <c r="R1902" s="67"/>
      <c r="S1902" s="72"/>
      <c r="T1902" s="73"/>
      <c r="U1902" s="72"/>
      <c r="X1902" s="25"/>
      <c r="Y1902" s="25"/>
      <c r="Z1902" s="25"/>
      <c r="AA1902" s="25"/>
      <c r="AB1902" s="25"/>
      <c r="AC1902" s="25"/>
      <c r="AD1902" s="25"/>
      <c r="AE1902" s="25"/>
    </row>
    <row r="1903" spans="1:31">
      <c r="A1903" s="6"/>
      <c r="B1903" s="6"/>
      <c r="C1903" s="6"/>
      <c r="D1903" s="6"/>
      <c r="E1903" s="6"/>
      <c r="F1903" s="6"/>
      <c r="G1903" s="6"/>
      <c r="H1903" s="6"/>
      <c r="I1903" s="6"/>
      <c r="J1903" s="6"/>
      <c r="K1903" s="6"/>
      <c r="L1903" s="6"/>
      <c r="M1903" s="6"/>
      <c r="N1903" s="6"/>
      <c r="O1903" s="6"/>
      <c r="P1903" s="6"/>
      <c r="Q1903" s="6"/>
      <c r="R1903" s="6"/>
      <c r="S1903" s="6"/>
      <c r="T1903" s="6"/>
      <c r="U1903" s="6"/>
      <c r="X1903" s="25"/>
      <c r="Y1903" s="25"/>
      <c r="Z1903" s="25"/>
      <c r="AA1903" s="25"/>
      <c r="AB1903" s="25"/>
      <c r="AC1903" s="25"/>
      <c r="AD1903" s="25"/>
      <c r="AE1903" s="25"/>
    </row>
    <row r="1904" spans="1:31">
      <c r="A1904" s="6"/>
      <c r="B1904" s="6"/>
      <c r="C1904" s="6"/>
      <c r="D1904" s="6"/>
      <c r="E1904" s="6"/>
      <c r="F1904" s="6"/>
      <c r="G1904" s="6"/>
      <c r="H1904" s="6"/>
      <c r="I1904" s="6"/>
      <c r="J1904" s="6"/>
      <c r="K1904" s="6"/>
      <c r="L1904" s="6"/>
      <c r="M1904" s="6"/>
      <c r="N1904" s="6"/>
      <c r="O1904" s="6"/>
      <c r="P1904" s="6"/>
      <c r="Q1904" s="6"/>
      <c r="R1904" s="6"/>
      <c r="S1904" s="6"/>
      <c r="T1904" s="6"/>
      <c r="U1904" s="6"/>
      <c r="X1904" s="25"/>
      <c r="Y1904" s="25"/>
      <c r="Z1904" s="25"/>
      <c r="AA1904" s="25"/>
      <c r="AB1904" s="25"/>
      <c r="AC1904" s="25"/>
      <c r="AD1904" s="25"/>
      <c r="AE1904" s="25"/>
    </row>
    <row r="1905" spans="1:31">
      <c r="A1905" s="6"/>
      <c r="B1905" s="6"/>
      <c r="C1905" s="6"/>
      <c r="D1905" s="6"/>
      <c r="E1905" s="6"/>
      <c r="F1905" s="6"/>
      <c r="G1905" s="6"/>
      <c r="H1905" s="6"/>
      <c r="I1905" s="6"/>
      <c r="J1905" s="6"/>
      <c r="K1905" s="6"/>
      <c r="L1905" s="6"/>
      <c r="M1905" s="6"/>
      <c r="N1905" s="6"/>
      <c r="O1905" s="6"/>
      <c r="P1905" s="6"/>
      <c r="Q1905" s="6"/>
      <c r="R1905" s="6"/>
      <c r="S1905" s="6"/>
      <c r="T1905" s="6"/>
      <c r="U1905" s="6"/>
      <c r="X1905" s="25"/>
      <c r="Y1905" s="25"/>
      <c r="Z1905" s="25"/>
      <c r="AA1905" s="25"/>
      <c r="AB1905" s="25"/>
      <c r="AC1905" s="25"/>
      <c r="AD1905" s="25"/>
      <c r="AE1905" s="25"/>
    </row>
    <row r="1906" spans="1:31">
      <c r="A1906" s="6"/>
      <c r="B1906" s="6"/>
      <c r="C1906" s="6"/>
      <c r="D1906" s="6"/>
      <c r="E1906" s="6"/>
      <c r="F1906" s="6"/>
      <c r="G1906" s="6"/>
      <c r="H1906" s="6"/>
      <c r="I1906" s="6"/>
      <c r="J1906" s="6"/>
      <c r="K1906" s="6"/>
      <c r="L1906" s="6"/>
      <c r="M1906" s="6"/>
      <c r="N1906" s="6"/>
      <c r="O1906" s="6"/>
      <c r="P1906" s="6"/>
      <c r="Q1906" s="6"/>
      <c r="R1906" s="6"/>
      <c r="S1906" s="6"/>
      <c r="T1906" s="6"/>
      <c r="U1906" s="6"/>
      <c r="X1906" s="12" t="s">
        <v>21</v>
      </c>
      <c r="Y1906" s="12" t="s">
        <v>214</v>
      </c>
      <c r="Z1906" s="12" t="s">
        <v>22</v>
      </c>
      <c r="AA1906" s="25"/>
      <c r="AB1906" s="25"/>
      <c r="AC1906" s="25"/>
      <c r="AD1906" s="25"/>
      <c r="AE1906" s="25"/>
    </row>
    <row r="1907" spans="1:31">
      <c r="A1907" s="6"/>
      <c r="B1907" s="6"/>
      <c r="C1907" s="6"/>
      <c r="D1907" s="6"/>
      <c r="E1907" s="6"/>
      <c r="F1907" s="6"/>
      <c r="G1907" s="6"/>
      <c r="H1907" s="6"/>
      <c r="I1907" s="6"/>
      <c r="J1907" s="6"/>
      <c r="K1907" s="6"/>
      <c r="L1907" s="6"/>
      <c r="M1907" s="6"/>
      <c r="N1907" s="6"/>
      <c r="O1907" s="6"/>
      <c r="P1907" s="6"/>
      <c r="Q1907" s="6"/>
      <c r="R1907" s="6"/>
      <c r="S1907" s="6"/>
      <c r="T1907" s="6"/>
      <c r="U1907" s="6"/>
      <c r="W1907" s="19" t="str">
        <f>IF(入力!$C$4="","",入力!$C$4)</f>
        <v>2016.01.01</v>
      </c>
      <c r="X1907" s="24" t="str">
        <f>IF(特定項目一覧_60!AL52="","",特定項目一覧_60!AL52)</f>
        <v/>
      </c>
      <c r="Y1907" s="31" t="str">
        <f>IF(特定項目一覧_60!AK52="","",特定項目一覧_60!AK52)</f>
        <v/>
      </c>
      <c r="Z1907" s="32" t="str">
        <f>IF(特定項目一覧_60!AM52="","",特定項目一覧_60!AM52)</f>
        <v/>
      </c>
      <c r="AA1907" s="25"/>
      <c r="AB1907" s="25"/>
      <c r="AC1907" s="25"/>
      <c r="AD1907" s="25"/>
      <c r="AE1907" s="25"/>
    </row>
    <row r="1908" spans="1:31">
      <c r="A1908" s="6"/>
      <c r="B1908" s="6"/>
      <c r="C1908" s="6"/>
      <c r="D1908" s="6"/>
      <c r="E1908" s="6"/>
      <c r="F1908" s="6"/>
      <c r="G1908" s="6"/>
      <c r="H1908" s="6"/>
      <c r="I1908" s="6"/>
      <c r="J1908" s="6"/>
      <c r="K1908" s="6"/>
      <c r="L1908" s="6"/>
      <c r="M1908" s="6"/>
      <c r="N1908" s="6"/>
      <c r="O1908" s="6"/>
      <c r="P1908" s="6"/>
      <c r="Q1908" s="6"/>
      <c r="R1908" s="6"/>
      <c r="S1908" s="6"/>
      <c r="T1908" s="6"/>
      <c r="U1908" s="6"/>
      <c r="W1908" s="19"/>
      <c r="X1908" s="24"/>
      <c r="Y1908" s="24"/>
      <c r="Z1908" s="24"/>
      <c r="AA1908" s="25"/>
      <c r="AB1908" s="25"/>
      <c r="AC1908" s="25"/>
      <c r="AD1908" s="25"/>
      <c r="AE1908" s="25"/>
    </row>
    <row r="1909" spans="1:31">
      <c r="A1909" s="6"/>
      <c r="B1909" s="6"/>
      <c r="C1909" s="6"/>
      <c r="D1909" s="6"/>
      <c r="E1909" s="6"/>
      <c r="F1909" s="6"/>
      <c r="G1909" s="6"/>
      <c r="H1909" s="6"/>
      <c r="I1909" s="6"/>
      <c r="J1909" s="6"/>
      <c r="K1909" s="6"/>
      <c r="L1909" s="6"/>
      <c r="M1909" s="6"/>
      <c r="N1909" s="6"/>
      <c r="O1909" s="6"/>
      <c r="P1909" s="6"/>
      <c r="Q1909" s="6"/>
      <c r="R1909" s="6"/>
      <c r="S1909" s="6"/>
      <c r="T1909" s="6"/>
      <c r="U1909" s="6"/>
      <c r="W1909" s="19"/>
      <c r="X1909" s="34"/>
      <c r="Y1909" s="34"/>
      <c r="Z1909" s="35"/>
      <c r="AA1909" s="25"/>
      <c r="AB1909" s="25"/>
      <c r="AC1909" s="25"/>
      <c r="AD1909" s="25"/>
      <c r="AE1909" s="25"/>
    </row>
    <row r="1910" spans="1:31">
      <c r="A1910" s="6"/>
      <c r="B1910" s="6"/>
      <c r="C1910" s="6"/>
      <c r="D1910" s="6"/>
      <c r="E1910" s="6"/>
      <c r="F1910" s="6"/>
      <c r="G1910" s="6"/>
      <c r="H1910" s="6"/>
      <c r="I1910" s="6"/>
      <c r="J1910" s="6"/>
      <c r="K1910" s="6"/>
      <c r="L1910" s="6"/>
      <c r="M1910" s="6"/>
      <c r="N1910" s="6"/>
      <c r="O1910" s="6"/>
      <c r="P1910" s="6"/>
      <c r="Q1910" s="6"/>
      <c r="R1910" s="6"/>
      <c r="S1910" s="6"/>
      <c r="T1910" s="6"/>
      <c r="U1910" s="6"/>
      <c r="X1910" s="25"/>
      <c r="Y1910" s="25"/>
      <c r="Z1910" s="25"/>
      <c r="AA1910" s="25"/>
      <c r="AB1910" s="25"/>
      <c r="AC1910" s="25"/>
      <c r="AD1910" s="25"/>
      <c r="AE1910" s="25"/>
    </row>
    <row r="1911" spans="1:31">
      <c r="A1911" s="6"/>
      <c r="B1911" s="6"/>
      <c r="C1911" s="6"/>
      <c r="D1911" s="6"/>
      <c r="E1911" s="6"/>
      <c r="F1911" s="6"/>
      <c r="G1911" s="6"/>
      <c r="H1911" s="6"/>
      <c r="I1911" s="6"/>
      <c r="J1911" s="6"/>
      <c r="K1911" s="6"/>
      <c r="L1911" s="6"/>
      <c r="M1911" s="6"/>
      <c r="N1911" s="6"/>
      <c r="O1911" s="6"/>
      <c r="P1911" s="6"/>
      <c r="Q1911" s="6"/>
      <c r="R1911" s="6"/>
      <c r="S1911" s="6"/>
      <c r="T1911" s="6"/>
      <c r="U1911" s="6"/>
      <c r="X1911" s="25"/>
      <c r="Y1911" s="25"/>
      <c r="Z1911" s="25"/>
      <c r="AA1911" s="25"/>
      <c r="AB1911" s="25"/>
      <c r="AC1911" s="25"/>
      <c r="AD1911" s="25"/>
      <c r="AE1911" s="25"/>
    </row>
    <row r="1912" spans="1:31">
      <c r="A1912" s="6"/>
      <c r="B1912" s="6"/>
      <c r="C1912" s="6"/>
      <c r="D1912" s="6"/>
      <c r="E1912" s="6"/>
      <c r="F1912" s="6"/>
      <c r="G1912" s="6"/>
      <c r="H1912" s="6"/>
      <c r="I1912" s="6"/>
      <c r="J1912" s="6"/>
      <c r="K1912" s="6"/>
      <c r="L1912" s="6"/>
      <c r="M1912" s="6"/>
      <c r="N1912" s="6"/>
      <c r="O1912" s="6"/>
      <c r="P1912" s="6"/>
      <c r="Q1912" s="6"/>
      <c r="R1912" s="6"/>
      <c r="S1912" s="6"/>
      <c r="T1912" s="6"/>
      <c r="U1912" s="6"/>
      <c r="X1912" s="25"/>
      <c r="Y1912" s="25"/>
      <c r="Z1912" s="25"/>
      <c r="AA1912" s="25"/>
      <c r="AB1912" s="25"/>
      <c r="AC1912" s="25"/>
      <c r="AD1912" s="25"/>
      <c r="AE1912" s="25"/>
    </row>
    <row r="1913" spans="1:31">
      <c r="A1913" s="6"/>
      <c r="B1913" s="6"/>
      <c r="C1913" s="6"/>
      <c r="D1913" s="6"/>
      <c r="E1913" s="6"/>
      <c r="F1913" s="6"/>
      <c r="G1913" s="6"/>
      <c r="H1913" s="6"/>
      <c r="I1913" s="6"/>
      <c r="J1913" s="6"/>
      <c r="K1913" s="6"/>
      <c r="L1913" s="6"/>
      <c r="M1913" s="6"/>
      <c r="N1913" s="6"/>
      <c r="O1913" s="6"/>
      <c r="P1913" s="6"/>
      <c r="Q1913" s="6"/>
      <c r="R1913" s="6"/>
      <c r="S1913" s="6"/>
      <c r="T1913" s="6"/>
      <c r="U1913" s="6"/>
      <c r="X1913" s="25"/>
      <c r="Y1913" s="25"/>
      <c r="Z1913" s="25"/>
      <c r="AA1913" s="25"/>
      <c r="AB1913" s="25"/>
      <c r="AC1913" s="25"/>
      <c r="AD1913" s="25"/>
      <c r="AE1913" s="25"/>
    </row>
    <row r="1914" spans="1:31">
      <c r="A1914" s="6"/>
      <c r="B1914" s="6"/>
      <c r="C1914" s="6"/>
      <c r="D1914" s="6"/>
      <c r="E1914" s="6"/>
      <c r="F1914" s="6"/>
      <c r="G1914" s="6"/>
      <c r="H1914" s="6"/>
      <c r="I1914" s="6"/>
      <c r="J1914" s="6"/>
      <c r="K1914" s="6"/>
      <c r="L1914" s="6"/>
      <c r="M1914" s="6"/>
      <c r="N1914" s="6"/>
      <c r="O1914" s="6"/>
      <c r="P1914" s="6"/>
      <c r="Q1914" s="6"/>
      <c r="R1914" s="6"/>
      <c r="S1914" s="6"/>
      <c r="T1914" s="6"/>
      <c r="U1914" s="6"/>
      <c r="X1914" s="25"/>
      <c r="Y1914" s="25"/>
      <c r="Z1914" s="25"/>
      <c r="AA1914" s="25"/>
      <c r="AB1914" s="25"/>
      <c r="AC1914" s="25"/>
      <c r="AD1914" s="25"/>
      <c r="AE1914" s="25"/>
    </row>
    <row r="1915" spans="1:31">
      <c r="A1915" s="6"/>
      <c r="B1915" s="6"/>
      <c r="C1915" s="6"/>
      <c r="D1915" s="6"/>
      <c r="E1915" s="6"/>
      <c r="F1915" s="6"/>
      <c r="G1915" s="6"/>
      <c r="H1915" s="6"/>
      <c r="I1915" s="6"/>
      <c r="J1915" s="6"/>
      <c r="K1915" s="6"/>
      <c r="L1915" s="6"/>
      <c r="M1915" s="6"/>
      <c r="N1915" s="6"/>
      <c r="O1915" s="6"/>
      <c r="P1915" s="6"/>
      <c r="Q1915" s="6"/>
      <c r="R1915" s="6"/>
      <c r="S1915" s="6"/>
      <c r="T1915" s="6"/>
      <c r="U1915" s="6"/>
      <c r="X1915" s="25"/>
      <c r="Y1915" s="25"/>
      <c r="Z1915" s="25"/>
      <c r="AA1915" s="25"/>
      <c r="AB1915" s="25"/>
      <c r="AC1915" s="25"/>
      <c r="AD1915" s="25"/>
      <c r="AE1915" s="25"/>
    </row>
    <row r="1916" spans="1:31">
      <c r="A1916" s="6"/>
      <c r="B1916" s="6"/>
      <c r="C1916" s="6"/>
      <c r="D1916" s="6"/>
      <c r="E1916" s="6"/>
      <c r="F1916" s="6"/>
      <c r="G1916" s="6"/>
      <c r="H1916" s="6"/>
      <c r="I1916" s="6"/>
      <c r="J1916" s="6"/>
      <c r="K1916" s="6"/>
      <c r="L1916" s="6"/>
      <c r="M1916" s="6"/>
      <c r="N1916" s="6"/>
      <c r="O1916" s="6"/>
      <c r="P1916" s="6"/>
      <c r="Q1916" s="6"/>
      <c r="R1916" s="6"/>
      <c r="S1916" s="6"/>
      <c r="T1916" s="6"/>
      <c r="U1916" s="6"/>
      <c r="X1916" s="25"/>
      <c r="Y1916" s="25"/>
      <c r="Z1916" s="25"/>
      <c r="AA1916" s="25"/>
      <c r="AB1916" s="25"/>
      <c r="AC1916" s="25"/>
      <c r="AD1916" s="25"/>
      <c r="AE1916" s="25"/>
    </row>
    <row r="1917" spans="1:31">
      <c r="A1917" s="6"/>
      <c r="B1917" s="6"/>
      <c r="C1917" s="6"/>
      <c r="D1917" s="6"/>
      <c r="E1917" s="6"/>
      <c r="F1917" s="6"/>
      <c r="G1917" s="6"/>
      <c r="H1917" s="6"/>
      <c r="I1917" s="6"/>
      <c r="J1917" s="6"/>
      <c r="K1917" s="6"/>
      <c r="L1917" s="6"/>
      <c r="M1917" s="6"/>
      <c r="N1917" s="6"/>
      <c r="O1917" s="6"/>
      <c r="P1917" s="6"/>
      <c r="Q1917" s="6"/>
      <c r="R1917" s="6"/>
      <c r="S1917" s="6"/>
      <c r="T1917" s="6"/>
      <c r="U1917" s="6"/>
      <c r="X1917" s="25"/>
      <c r="Y1917" s="25"/>
      <c r="Z1917" s="25"/>
      <c r="AA1917" s="25"/>
      <c r="AB1917" s="25"/>
      <c r="AC1917" s="25"/>
      <c r="AD1917" s="25"/>
      <c r="AE1917" s="25"/>
    </row>
    <row r="1918" spans="1:31">
      <c r="A1918" s="6"/>
      <c r="B1918" s="6"/>
      <c r="C1918" s="6"/>
      <c r="D1918" s="6"/>
      <c r="E1918" s="6"/>
      <c r="F1918" s="6"/>
      <c r="G1918" s="6"/>
      <c r="H1918" s="6"/>
      <c r="I1918" s="6"/>
      <c r="J1918" s="6"/>
      <c r="K1918" s="6"/>
      <c r="L1918" s="6"/>
      <c r="M1918" s="6"/>
      <c r="N1918" s="6"/>
      <c r="O1918" s="6"/>
      <c r="P1918" s="6"/>
      <c r="Q1918" s="6"/>
      <c r="R1918" s="6"/>
      <c r="S1918" s="6"/>
      <c r="T1918" s="6"/>
      <c r="U1918" s="6"/>
      <c r="X1918" s="25"/>
      <c r="Y1918" s="25"/>
      <c r="Z1918" s="25"/>
      <c r="AA1918" s="25"/>
      <c r="AB1918" s="25"/>
      <c r="AC1918" s="25"/>
      <c r="AD1918" s="25"/>
      <c r="AE1918" s="25"/>
    </row>
    <row r="1919" spans="1:31">
      <c r="A1919" s="6"/>
      <c r="B1919" s="6"/>
      <c r="C1919" s="6"/>
      <c r="D1919" s="6"/>
      <c r="E1919" s="6"/>
      <c r="F1919" s="6"/>
      <c r="G1919" s="6"/>
      <c r="H1919" s="6"/>
      <c r="I1919" s="6"/>
      <c r="J1919" s="6"/>
      <c r="K1919" s="6"/>
      <c r="L1919" s="6"/>
      <c r="M1919" s="6"/>
      <c r="N1919" s="6"/>
      <c r="O1919" s="6"/>
      <c r="P1919" s="6"/>
      <c r="Q1919" s="6"/>
      <c r="R1919" s="6"/>
      <c r="S1919" s="6"/>
      <c r="T1919" s="6"/>
      <c r="U1919" s="6"/>
      <c r="X1919" s="25"/>
      <c r="Y1919" s="25"/>
      <c r="Z1919" s="25"/>
      <c r="AA1919" s="25"/>
      <c r="AB1919" s="25"/>
      <c r="AC1919" s="25"/>
      <c r="AD1919" s="25"/>
      <c r="AE1919" s="25"/>
    </row>
    <row r="1920" spans="1:31">
      <c r="A1920" s="6"/>
      <c r="B1920" s="6"/>
      <c r="C1920" s="6"/>
      <c r="D1920" s="6"/>
      <c r="E1920" s="6"/>
      <c r="F1920" s="6"/>
      <c r="G1920" s="6"/>
      <c r="H1920" s="6"/>
      <c r="I1920" s="6"/>
      <c r="J1920" s="6"/>
      <c r="K1920" s="6"/>
      <c r="L1920" s="6"/>
      <c r="M1920" s="6"/>
      <c r="N1920" s="6"/>
      <c r="O1920" s="6"/>
      <c r="P1920" s="6"/>
      <c r="Q1920" s="6"/>
      <c r="R1920" s="6"/>
      <c r="S1920" s="6"/>
      <c r="T1920" s="6"/>
      <c r="U1920" s="6"/>
      <c r="X1920" s="459" t="s">
        <v>270</v>
      </c>
      <c r="Y1920" s="25"/>
      <c r="Z1920" s="25"/>
      <c r="AA1920" s="25"/>
      <c r="AB1920" s="25"/>
      <c r="AC1920" s="25"/>
      <c r="AD1920" s="25"/>
      <c r="AE1920" s="25"/>
    </row>
    <row r="1921" spans="1:31">
      <c r="X1921" s="458" t="str">
        <f>IF(全体項目一覧_60!AN140="","",全体項目一覧_60!AN140)</f>
        <v/>
      </c>
      <c r="Y1921" s="25"/>
      <c r="Z1921" s="25"/>
      <c r="AA1921" s="25"/>
      <c r="AB1921" s="25"/>
      <c r="AC1921" s="25"/>
      <c r="AD1921" s="25"/>
      <c r="AE1921" s="25"/>
    </row>
    <row r="1922" spans="1:31">
      <c r="X1922" s="25"/>
      <c r="Y1922" s="25"/>
      <c r="Z1922" s="25"/>
      <c r="AA1922" s="25"/>
      <c r="AB1922" s="25"/>
      <c r="AC1922" s="25"/>
      <c r="AD1922" s="25"/>
      <c r="AE1922" s="25"/>
    </row>
    <row r="1923" spans="1:31">
      <c r="X1923" s="25"/>
      <c r="Y1923" s="25"/>
      <c r="Z1923" s="25"/>
      <c r="AA1923" s="25"/>
      <c r="AB1923" s="25"/>
      <c r="AC1923" s="25"/>
      <c r="AD1923" s="25"/>
      <c r="AE1923" s="25"/>
    </row>
    <row r="1924" spans="1:31">
      <c r="A1924" s="675"/>
      <c r="B1924" s="676"/>
      <c r="C1924" s="676"/>
      <c r="D1924" s="676"/>
      <c r="E1924" s="676"/>
      <c r="F1924" s="676"/>
      <c r="G1924" s="676"/>
      <c r="H1924" s="676"/>
      <c r="I1924" s="676"/>
      <c r="J1924" s="676"/>
      <c r="K1924" s="677"/>
      <c r="L1924" s="12" t="s">
        <v>18</v>
      </c>
      <c r="M1924" s="669" t="s">
        <v>29</v>
      </c>
      <c r="N1924" s="669"/>
      <c r="O1924" s="669"/>
      <c r="P1924" s="669"/>
      <c r="Q1924" s="669"/>
      <c r="R1924" s="669"/>
      <c r="S1924" s="669"/>
      <c r="T1924" s="670" t="s">
        <v>269</v>
      </c>
      <c r="U1924" s="670"/>
      <c r="X1924" s="12"/>
      <c r="Y1924" s="150"/>
      <c r="Z1924" s="150"/>
      <c r="AA1924" s="150"/>
      <c r="AB1924" s="150"/>
      <c r="AC1924" s="150"/>
      <c r="AD1924" s="150"/>
      <c r="AE1924" s="150"/>
    </row>
    <row r="1925" spans="1:31">
      <c r="A1925" s="678"/>
      <c r="B1925" s="679"/>
      <c r="C1925" s="679"/>
      <c r="D1925" s="679"/>
      <c r="E1925" s="679"/>
      <c r="F1925" s="679"/>
      <c r="G1925" s="679"/>
      <c r="H1925" s="679"/>
      <c r="I1925" s="679"/>
      <c r="J1925" s="679"/>
      <c r="K1925" s="680"/>
      <c r="L1925" s="12" t="s">
        <v>18</v>
      </c>
      <c r="M1925" s="665" t="s">
        <v>30</v>
      </c>
      <c r="N1925" s="665"/>
      <c r="O1925" s="665"/>
      <c r="P1925" s="665"/>
      <c r="Q1925" s="665"/>
      <c r="R1925" s="665"/>
      <c r="S1925" s="665"/>
      <c r="T1925" s="666" t="str">
        <f>X1921</f>
        <v/>
      </c>
      <c r="U1925" s="667"/>
      <c r="X1925" s="12"/>
      <c r="Y1925" s="151"/>
      <c r="Z1925" s="151"/>
      <c r="AA1925" s="151"/>
      <c r="AB1925" s="151"/>
      <c r="AC1925" s="151"/>
      <c r="AD1925" s="151"/>
      <c r="AE1925" s="151"/>
    </row>
    <row r="1926" spans="1:31" ht="14.25">
      <c r="A1926" s="691" t="str">
        <f>$A$40</f>
        <v>フォーマット作成者　：　Komuro Consulting Group　小室匡史</v>
      </c>
      <c r="B1926" s="691"/>
      <c r="C1926" s="691"/>
      <c r="D1926" s="691"/>
      <c r="E1926" s="691"/>
      <c r="F1926" s="691"/>
      <c r="G1926" s="691"/>
      <c r="H1926" s="691"/>
      <c r="I1926" s="691"/>
      <c r="J1926" s="691"/>
      <c r="K1926" s="691"/>
      <c r="L1926" s="414" t="s">
        <v>18</v>
      </c>
      <c r="M1926" s="668" t="s">
        <v>90</v>
      </c>
      <c r="N1926" s="668"/>
      <c r="O1926" s="668"/>
      <c r="P1926" s="668"/>
      <c r="Q1926" s="668"/>
      <c r="R1926" s="668"/>
      <c r="S1926" s="668"/>
      <c r="T1926" s="667"/>
      <c r="U1926" s="667"/>
      <c r="X1926" s="12"/>
      <c r="Y1926" s="152"/>
      <c r="Z1926" s="152"/>
      <c r="AA1926" s="152"/>
      <c r="AB1926" s="152"/>
      <c r="AC1926" s="152"/>
      <c r="AD1926" s="152"/>
      <c r="AE1926" s="152"/>
    </row>
    <row r="1928" spans="1:31" ht="30" customHeight="1">
      <c r="A1928" s="671" t="str">
        <f>$A$1</f>
        <v>●●チームバレーボール体力指数　レーダーチャート</v>
      </c>
      <c r="B1928" s="671"/>
      <c r="C1928" s="671"/>
      <c r="D1928" s="671"/>
      <c r="E1928" s="671"/>
      <c r="F1928" s="671"/>
      <c r="G1928" s="671"/>
      <c r="H1928" s="671"/>
      <c r="I1928" s="671"/>
      <c r="J1928" s="671"/>
      <c r="K1928" s="671"/>
      <c r="L1928" s="671"/>
      <c r="M1928" s="671"/>
      <c r="N1928" s="671"/>
      <c r="O1928" s="671"/>
      <c r="P1928" s="671"/>
      <c r="Q1928" s="671"/>
      <c r="R1928" s="671"/>
      <c r="S1928" s="671"/>
      <c r="T1928" s="671"/>
      <c r="U1928" s="671"/>
      <c r="X1928" s="25"/>
      <c r="Y1928" s="25"/>
      <c r="Z1928" s="25"/>
      <c r="AA1928" s="25"/>
      <c r="AB1928" s="25"/>
      <c r="AC1928" s="25"/>
      <c r="AD1928" s="25"/>
      <c r="AE1928" s="25"/>
    </row>
    <row r="1929" spans="1:31" ht="22.5" customHeight="1">
      <c r="A1929" s="385" t="s">
        <v>10</v>
      </c>
      <c r="B1929" s="672" t="str">
        <f>IF(表示変換!B53="","",表示変換!B53)</f>
        <v/>
      </c>
      <c r="C1929" s="672"/>
      <c r="D1929" s="9"/>
      <c r="E1929" s="385" t="s">
        <v>11</v>
      </c>
      <c r="F1929" s="673" t="str">
        <f>IF(表示変換!I53="","",表示変換!I53)</f>
        <v/>
      </c>
      <c r="G1929" s="673"/>
      <c r="H1929" s="386" t="s">
        <v>12</v>
      </c>
      <c r="I1929" s="14"/>
      <c r="J1929" s="386" t="s">
        <v>13</v>
      </c>
      <c r="K1929" s="673" t="str">
        <f>IF(表示変換!J53="","",表示変換!J53)</f>
        <v/>
      </c>
      <c r="L1929" s="673"/>
      <c r="M1929" s="385" t="s">
        <v>14</v>
      </c>
      <c r="N1929" s="6"/>
      <c r="O1929" s="672" t="s">
        <v>219</v>
      </c>
      <c r="P1929" s="672"/>
      <c r="Q1929" s="672" t="str">
        <f>IF(表示変換!H53="","",表示変換!H53)</f>
        <v/>
      </c>
      <c r="R1929" s="672"/>
      <c r="S1929" s="674" t="str">
        <f>IF(入力!$C$4="","",入力!$C$4)</f>
        <v>2016.01.01</v>
      </c>
      <c r="T1929" s="674"/>
      <c r="U1929" s="9" t="s">
        <v>84</v>
      </c>
      <c r="X1929" s="25"/>
      <c r="Y1929" s="25"/>
      <c r="Z1929" s="25"/>
      <c r="AA1929" s="25"/>
      <c r="AB1929" s="25"/>
      <c r="AC1929" s="25"/>
      <c r="AD1929" s="25"/>
      <c r="AE1929" s="25"/>
    </row>
    <row r="1930" spans="1:31" ht="12" customHeight="1">
      <c r="A1930" s="6"/>
      <c r="B1930" s="6"/>
      <c r="C1930" s="6"/>
      <c r="D1930" s="6"/>
      <c r="E1930" s="6"/>
      <c r="F1930" s="6"/>
      <c r="G1930" s="6"/>
      <c r="H1930" s="6"/>
      <c r="I1930" s="6"/>
      <c r="J1930" s="6"/>
      <c r="K1930" s="6"/>
      <c r="L1930" s="6"/>
      <c r="M1930" s="6"/>
      <c r="N1930" s="6"/>
      <c r="O1930" s="6"/>
      <c r="P1930" s="6"/>
      <c r="Q1930" s="6"/>
      <c r="R1930" s="6"/>
      <c r="S1930" s="6"/>
      <c r="T1930" s="6"/>
      <c r="U1930" s="6"/>
      <c r="X1930" s="25"/>
      <c r="Y1930" s="25"/>
      <c r="Z1930" s="25"/>
      <c r="AA1930" s="25"/>
      <c r="AB1930" s="25"/>
      <c r="AC1930" s="25"/>
      <c r="AD1930" s="25"/>
      <c r="AE1930" s="25"/>
    </row>
    <row r="1931" spans="1:31" ht="22.5" customHeight="1">
      <c r="A1931" s="685" t="s">
        <v>5</v>
      </c>
      <c r="B1931" s="688" t="s">
        <v>6</v>
      </c>
      <c r="C1931" s="692" t="s">
        <v>0</v>
      </c>
      <c r="D1931" s="683" t="s">
        <v>220</v>
      </c>
      <c r="E1931" s="684"/>
      <c r="F1931" s="683" t="s">
        <v>246</v>
      </c>
      <c r="G1931" s="684"/>
      <c r="H1931" s="683" t="s">
        <v>297</v>
      </c>
      <c r="I1931" s="684"/>
      <c r="J1931" s="683" t="s">
        <v>27</v>
      </c>
      <c r="K1931" s="684"/>
      <c r="L1931" s="681" t="s">
        <v>199</v>
      </c>
      <c r="M1931" s="682"/>
      <c r="N1931" s="681" t="s">
        <v>45</v>
      </c>
      <c r="O1931" s="682"/>
      <c r="P1931" s="681" t="s">
        <v>28</v>
      </c>
      <c r="Q1931" s="682"/>
      <c r="R1931" s="683" t="s">
        <v>201</v>
      </c>
      <c r="S1931" s="684"/>
      <c r="T1931" s="156" t="s">
        <v>1</v>
      </c>
      <c r="U1931" s="157" t="s">
        <v>2</v>
      </c>
      <c r="X1931" s="25"/>
      <c r="Y1931" s="25"/>
      <c r="Z1931" s="25"/>
      <c r="AA1931" s="25"/>
      <c r="AB1931" s="25"/>
      <c r="AC1931" s="25"/>
      <c r="AD1931" s="25"/>
      <c r="AE1931" s="25"/>
    </row>
    <row r="1932" spans="1:31">
      <c r="A1932" s="686"/>
      <c r="B1932" s="689"/>
      <c r="C1932" s="693"/>
      <c r="D1932" s="1" t="s">
        <v>3</v>
      </c>
      <c r="E1932" s="3" t="s">
        <v>4</v>
      </c>
      <c r="F1932" s="1" t="s">
        <v>3</v>
      </c>
      <c r="G1932" s="3" t="s">
        <v>4</v>
      </c>
      <c r="H1932" s="1" t="s">
        <v>3</v>
      </c>
      <c r="I1932" s="3" t="s">
        <v>4</v>
      </c>
      <c r="J1932" s="1" t="s">
        <v>3</v>
      </c>
      <c r="K1932" s="3" t="s">
        <v>4</v>
      </c>
      <c r="L1932" s="1" t="s">
        <v>3</v>
      </c>
      <c r="M1932" s="3" t="s">
        <v>4</v>
      </c>
      <c r="N1932" s="1" t="s">
        <v>3</v>
      </c>
      <c r="O1932" s="3" t="s">
        <v>4</v>
      </c>
      <c r="P1932" s="1" t="s">
        <v>3</v>
      </c>
      <c r="Q1932" s="3" t="s">
        <v>4</v>
      </c>
      <c r="R1932" s="1" t="s">
        <v>3</v>
      </c>
      <c r="S1932" s="3" t="s">
        <v>4</v>
      </c>
      <c r="T1932" s="7"/>
      <c r="U1932" s="8"/>
      <c r="X1932" s="25"/>
      <c r="Y1932" s="25"/>
      <c r="Z1932" s="25"/>
      <c r="AA1932" s="25"/>
      <c r="AB1932" s="25"/>
      <c r="AC1932" s="25"/>
      <c r="AD1932" s="25"/>
      <c r="AE1932" s="25"/>
    </row>
    <row r="1933" spans="1:31">
      <c r="A1933" s="687"/>
      <c r="B1933" s="690"/>
      <c r="C1933" s="694"/>
      <c r="D1933" s="2" t="str">
        <f>IF(表示変換!$N$5="","",表示変換!$N$5)</f>
        <v>sec</v>
      </c>
      <c r="E1933" s="4" t="s">
        <v>202</v>
      </c>
      <c r="F1933" s="2" t="str">
        <f>IF(表示変換!$O$5="","",表示変換!$O$5)</f>
        <v>sec</v>
      </c>
      <c r="G1933" s="4" t="s">
        <v>7</v>
      </c>
      <c r="H1933" s="2" t="str">
        <f>IF(表示変換!$P$5="","",表示変換!$P$5)</f>
        <v>m</v>
      </c>
      <c r="I1933" s="4" t="s">
        <v>212</v>
      </c>
      <c r="J1933" s="2" t="str">
        <f>IF(表示変換!$Q$5="","",表示変換!$Q$5)</f>
        <v>cm</v>
      </c>
      <c r="K1933" s="4" t="s">
        <v>202</v>
      </c>
      <c r="L1933" s="2" t="str">
        <f>IF(表示変換!$R$5="","",表示変換!$R$5)</f>
        <v>cm</v>
      </c>
      <c r="M1933" s="4" t="s">
        <v>202</v>
      </c>
      <c r="N1933" s="2" t="str">
        <f>IF(表示変換!$S$5="","",表示変換!$S$5)</f>
        <v>m</v>
      </c>
      <c r="O1933" s="4" t="s">
        <v>216</v>
      </c>
      <c r="P1933" s="2" t="str">
        <f>IF(表示変換!$T$5="","",表示変換!$T$5)</f>
        <v>回</v>
      </c>
      <c r="Q1933" s="4" t="s">
        <v>202</v>
      </c>
      <c r="R1933" s="2" t="str">
        <f>IF(表示変換!$U$5="","",表示変換!$U$5)</f>
        <v>m</v>
      </c>
      <c r="S1933" s="4" t="s">
        <v>212</v>
      </c>
      <c r="T1933" s="2" t="s">
        <v>247</v>
      </c>
      <c r="U1933" s="5" t="s">
        <v>248</v>
      </c>
      <c r="X1933" s="26" t="s">
        <v>205</v>
      </c>
      <c r="Y1933" s="26" t="s">
        <v>206</v>
      </c>
      <c r="Z1933" s="26" t="s">
        <v>276</v>
      </c>
      <c r="AA1933" s="26" t="s">
        <v>24</v>
      </c>
      <c r="AB1933" s="26" t="s">
        <v>207</v>
      </c>
      <c r="AC1933" s="26" t="s">
        <v>51</v>
      </c>
      <c r="AD1933" s="26" t="s">
        <v>62</v>
      </c>
      <c r="AE1933" s="11" t="s">
        <v>213</v>
      </c>
    </row>
    <row r="1934" spans="1:31">
      <c r="A1934" s="17" t="str">
        <f>IF(入力!$C$4="","",入力!$C$4)</f>
        <v>2016.01.01</v>
      </c>
      <c r="B1934" s="20">
        <f>IF(表示変換!A53="","",表示変換!A53)</f>
        <v>48</v>
      </c>
      <c r="C1934" s="18" t="str">
        <f>IF(表示変換!B53="","",表示変換!B53)</f>
        <v/>
      </c>
      <c r="D1934" s="21" t="str">
        <f>IF(特定項目一覧_60!G53="","",特定項目一覧_60!G53)</f>
        <v/>
      </c>
      <c r="E1934" s="27" t="str">
        <f>IF(特定項目一覧_60!H53="","",特定項目一覧_60!H53)</f>
        <v/>
      </c>
      <c r="F1934" s="21" t="str">
        <f>IF(特定項目一覧_60!I53="","",特定項目一覧_60!I53)</f>
        <v/>
      </c>
      <c r="G1934" s="22" t="str">
        <f>IF(特定項目一覧_60!J53="","",特定項目一覧_60!J53)</f>
        <v/>
      </c>
      <c r="H1934" s="29" t="str">
        <f>IF(特定項目一覧_60!K53="","",特定項目一覧_60!K53)</f>
        <v/>
      </c>
      <c r="I1934" s="27" t="str">
        <f>IF(特定項目一覧_60!L53="","",特定項目一覧_60!L53)</f>
        <v/>
      </c>
      <c r="J1934" s="20" t="str">
        <f>IF(特定項目一覧_60!M53="","",特定項目一覧_60!M53)</f>
        <v/>
      </c>
      <c r="K1934" s="22" t="str">
        <f>IF(特定項目一覧_60!N53="","",特定項目一覧_60!N53)</f>
        <v/>
      </c>
      <c r="L1934" s="28" t="str">
        <f>IF(特定項目一覧_60!O53="","",特定項目一覧_60!O53)</f>
        <v/>
      </c>
      <c r="M1934" s="27" t="str">
        <f>IF(特定項目一覧_60!P53="","",特定項目一覧_60!P53)</f>
        <v/>
      </c>
      <c r="N1934" s="21" t="str">
        <f>IF(特定項目一覧_60!Q53="","",特定項目一覧_60!Q53)</f>
        <v/>
      </c>
      <c r="O1934" s="22" t="str">
        <f>IF(特定項目一覧_60!R53="","",特定項目一覧_60!R53)</f>
        <v/>
      </c>
      <c r="P1934" s="28" t="str">
        <f>IF(特定項目一覧_60!S53="","",特定項目一覧_60!S53)</f>
        <v/>
      </c>
      <c r="Q1934" s="27" t="str">
        <f>IF(特定項目一覧_60!T53="","",特定項目一覧_60!T53)</f>
        <v/>
      </c>
      <c r="R1934" s="20" t="str">
        <f>IF(特定項目一覧_60!U53="","",特定項目一覧_60!U53)</f>
        <v/>
      </c>
      <c r="S1934" s="22" t="str">
        <f>IF(特定項目一覧_60!V53="","",特定項目一覧_60!V53)</f>
        <v/>
      </c>
      <c r="T1934" s="28" t="str">
        <f>IF(特定項目一覧_60!W53="","",特定項目一覧_60!W53)</f>
        <v/>
      </c>
      <c r="U1934" s="22" t="str">
        <f>IF(特定項目一覧_60!X53="","",特定項目一覧_60!X53)</f>
        <v/>
      </c>
      <c r="W1934" s="19" t="str">
        <f>IF(入力!$C$4="","",入力!$C$4)</f>
        <v>2016.01.01</v>
      </c>
      <c r="X1934" s="30" t="str">
        <f>E1934</f>
        <v/>
      </c>
      <c r="Y1934" s="30" t="str">
        <f>G1934</f>
        <v/>
      </c>
      <c r="Z1934" s="30" t="str">
        <f>I1934</f>
        <v/>
      </c>
      <c r="AA1934" s="30" t="str">
        <f>K1934</f>
        <v/>
      </c>
      <c r="AB1934" s="30" t="str">
        <f>M1934</f>
        <v/>
      </c>
      <c r="AC1934" s="30" t="str">
        <f>O1934</f>
        <v/>
      </c>
      <c r="AD1934" s="30" t="str">
        <f>Q1934</f>
        <v/>
      </c>
      <c r="AE1934" s="30" t="str">
        <f>S1934</f>
        <v/>
      </c>
    </row>
    <row r="1935" spans="1:31">
      <c r="A1935" s="66"/>
      <c r="B1935" s="67"/>
      <c r="C1935" s="68"/>
      <c r="D1935" s="69"/>
      <c r="E1935" s="70"/>
      <c r="F1935" s="71"/>
      <c r="G1935" s="72"/>
      <c r="H1935" s="73"/>
      <c r="I1935" s="70"/>
      <c r="J1935" s="71"/>
      <c r="K1935" s="72"/>
      <c r="L1935" s="69"/>
      <c r="M1935" s="70"/>
      <c r="N1935" s="71"/>
      <c r="O1935" s="72"/>
      <c r="P1935" s="69"/>
      <c r="Q1935" s="70"/>
      <c r="R1935" s="67"/>
      <c r="S1935" s="72"/>
      <c r="T1935" s="73"/>
      <c r="U1935" s="72"/>
      <c r="W1935" s="19"/>
      <c r="X1935" s="23"/>
      <c r="Y1935" s="23"/>
      <c r="Z1935" s="23"/>
      <c r="AA1935" s="23"/>
      <c r="AB1935" s="23"/>
      <c r="AC1935" s="23"/>
      <c r="AD1935" s="23"/>
      <c r="AE1935" s="23"/>
    </row>
    <row r="1936" spans="1:31">
      <c r="A1936" s="74"/>
      <c r="B1936" s="67"/>
      <c r="C1936" s="72"/>
      <c r="D1936" s="71"/>
      <c r="E1936" s="72"/>
      <c r="F1936" s="71"/>
      <c r="G1936" s="72"/>
      <c r="H1936" s="67"/>
      <c r="I1936" s="72"/>
      <c r="J1936" s="71"/>
      <c r="K1936" s="72"/>
      <c r="L1936" s="71"/>
      <c r="M1936" s="72"/>
      <c r="N1936" s="71"/>
      <c r="O1936" s="72"/>
      <c r="P1936" s="71"/>
      <c r="Q1936" s="72"/>
      <c r="R1936" s="67"/>
      <c r="S1936" s="72"/>
      <c r="T1936" s="67"/>
      <c r="U1936" s="72"/>
      <c r="W1936" s="19"/>
      <c r="X1936" s="23"/>
      <c r="Y1936" s="23"/>
      <c r="Z1936" s="23"/>
      <c r="AA1936" s="23"/>
      <c r="AB1936" s="23"/>
      <c r="AC1936" s="23"/>
      <c r="AD1936" s="23"/>
      <c r="AE1936" s="23"/>
    </row>
    <row r="1937" spans="1:31">
      <c r="A1937" s="74"/>
      <c r="B1937" s="75"/>
      <c r="C1937" s="76"/>
      <c r="D1937" s="71"/>
      <c r="E1937" s="70"/>
      <c r="F1937" s="71"/>
      <c r="G1937" s="72"/>
      <c r="H1937" s="73"/>
      <c r="I1937" s="70"/>
      <c r="J1937" s="71"/>
      <c r="K1937" s="72"/>
      <c r="L1937" s="69"/>
      <c r="M1937" s="70"/>
      <c r="N1937" s="71"/>
      <c r="O1937" s="72"/>
      <c r="P1937" s="69"/>
      <c r="Q1937" s="70"/>
      <c r="R1937" s="67"/>
      <c r="S1937" s="72"/>
      <c r="T1937" s="73"/>
      <c r="U1937" s="72"/>
      <c r="X1937" s="25"/>
      <c r="Y1937" s="25"/>
      <c r="Z1937" s="25"/>
      <c r="AA1937" s="25"/>
      <c r="AB1937" s="25"/>
      <c r="AC1937" s="25"/>
      <c r="AD1937" s="25"/>
      <c r="AE1937" s="25"/>
    </row>
    <row r="1938" spans="1:31">
      <c r="A1938" s="66"/>
      <c r="B1938" s="67"/>
      <c r="C1938" s="68"/>
      <c r="D1938" s="69"/>
      <c r="E1938" s="70"/>
      <c r="F1938" s="71"/>
      <c r="G1938" s="72"/>
      <c r="H1938" s="73"/>
      <c r="I1938" s="70"/>
      <c r="J1938" s="71"/>
      <c r="K1938" s="72"/>
      <c r="L1938" s="69"/>
      <c r="M1938" s="70"/>
      <c r="N1938" s="71"/>
      <c r="O1938" s="72"/>
      <c r="P1938" s="69"/>
      <c r="Q1938" s="70"/>
      <c r="R1938" s="67"/>
      <c r="S1938" s="72"/>
      <c r="T1938" s="73"/>
      <c r="U1938" s="72"/>
      <c r="X1938" s="25"/>
      <c r="Y1938" s="25"/>
      <c r="Z1938" s="25"/>
      <c r="AA1938" s="25"/>
      <c r="AB1938" s="25"/>
      <c r="AC1938" s="25"/>
      <c r="AD1938" s="25"/>
      <c r="AE1938" s="25"/>
    </row>
    <row r="1939" spans="1:31">
      <c r="A1939" s="74"/>
      <c r="B1939" s="67"/>
      <c r="C1939" s="72"/>
      <c r="D1939" s="71"/>
      <c r="E1939" s="72"/>
      <c r="F1939" s="71"/>
      <c r="G1939" s="72"/>
      <c r="H1939" s="67"/>
      <c r="I1939" s="72"/>
      <c r="J1939" s="71"/>
      <c r="K1939" s="72"/>
      <c r="L1939" s="71"/>
      <c r="M1939" s="72"/>
      <c r="N1939" s="71"/>
      <c r="O1939" s="72"/>
      <c r="P1939" s="71"/>
      <c r="Q1939" s="72"/>
      <c r="R1939" s="67"/>
      <c r="S1939" s="72"/>
      <c r="T1939" s="67"/>
      <c r="U1939" s="72"/>
      <c r="X1939" s="25"/>
      <c r="Y1939" s="25"/>
      <c r="Z1939" s="25"/>
      <c r="AA1939" s="25"/>
      <c r="AB1939" s="25"/>
      <c r="AC1939" s="25"/>
      <c r="AD1939" s="25"/>
      <c r="AE1939" s="25"/>
    </row>
    <row r="1940" spans="1:31">
      <c r="A1940" s="66"/>
      <c r="B1940" s="67"/>
      <c r="C1940" s="68"/>
      <c r="D1940" s="69"/>
      <c r="E1940" s="70"/>
      <c r="F1940" s="71"/>
      <c r="G1940" s="72"/>
      <c r="H1940" s="73"/>
      <c r="I1940" s="70"/>
      <c r="J1940" s="71"/>
      <c r="K1940" s="72"/>
      <c r="L1940" s="69"/>
      <c r="M1940" s="70"/>
      <c r="N1940" s="71"/>
      <c r="O1940" s="72"/>
      <c r="P1940" s="69"/>
      <c r="Q1940" s="70"/>
      <c r="R1940" s="67"/>
      <c r="S1940" s="72"/>
      <c r="T1940" s="73"/>
      <c r="U1940" s="72"/>
      <c r="X1940" s="25"/>
      <c r="Y1940" s="25"/>
      <c r="Z1940" s="25"/>
      <c r="AA1940" s="25"/>
      <c r="AB1940" s="25"/>
      <c r="AC1940" s="25"/>
      <c r="AD1940" s="25"/>
      <c r="AE1940" s="25"/>
    </row>
    <row r="1941" spans="1:31">
      <c r="A1941" s="66"/>
      <c r="B1941" s="67"/>
      <c r="C1941" s="68"/>
      <c r="D1941" s="69"/>
      <c r="E1941" s="70"/>
      <c r="F1941" s="71"/>
      <c r="G1941" s="72"/>
      <c r="H1941" s="73"/>
      <c r="I1941" s="70"/>
      <c r="J1941" s="71"/>
      <c r="K1941" s="72"/>
      <c r="L1941" s="69"/>
      <c r="M1941" s="70"/>
      <c r="N1941" s="71"/>
      <c r="O1941" s="72"/>
      <c r="P1941" s="69"/>
      <c r="Q1941" s="70"/>
      <c r="R1941" s="67"/>
      <c r="S1941" s="72"/>
      <c r="T1941" s="73"/>
      <c r="U1941" s="72"/>
      <c r="X1941" s="25"/>
      <c r="Y1941" s="25"/>
      <c r="Z1941" s="25"/>
      <c r="AA1941" s="25"/>
      <c r="AB1941" s="25"/>
      <c r="AC1941" s="25"/>
      <c r="AD1941" s="25"/>
      <c r="AE1941" s="25"/>
    </row>
    <row r="1942" spans="1:31">
      <c r="A1942" s="66"/>
      <c r="B1942" s="67"/>
      <c r="C1942" s="68"/>
      <c r="D1942" s="69"/>
      <c r="E1942" s="70"/>
      <c r="F1942" s="71"/>
      <c r="G1942" s="72"/>
      <c r="H1942" s="73"/>
      <c r="I1942" s="70"/>
      <c r="J1942" s="71"/>
      <c r="K1942" s="72"/>
      <c r="L1942" s="69"/>
      <c r="M1942" s="70"/>
      <c r="N1942" s="71"/>
      <c r="O1942" s="72"/>
      <c r="P1942" s="69"/>
      <c r="Q1942" s="70"/>
      <c r="R1942" s="67"/>
      <c r="S1942" s="72"/>
      <c r="T1942" s="73"/>
      <c r="U1942" s="72"/>
      <c r="X1942" s="25"/>
      <c r="Y1942" s="25"/>
      <c r="Z1942" s="25"/>
      <c r="AA1942" s="25"/>
      <c r="AB1942" s="25"/>
      <c r="AC1942" s="25"/>
      <c r="AD1942" s="25"/>
      <c r="AE1942" s="25"/>
    </row>
    <row r="1943" spans="1:31">
      <c r="A1943" s="66"/>
      <c r="B1943" s="67"/>
      <c r="C1943" s="68"/>
      <c r="D1943" s="69"/>
      <c r="E1943" s="70"/>
      <c r="F1943" s="71"/>
      <c r="G1943" s="72"/>
      <c r="H1943" s="73"/>
      <c r="I1943" s="70"/>
      <c r="J1943" s="71"/>
      <c r="K1943" s="72"/>
      <c r="L1943" s="69"/>
      <c r="M1943" s="70"/>
      <c r="N1943" s="71"/>
      <c r="O1943" s="72"/>
      <c r="P1943" s="69"/>
      <c r="Q1943" s="70"/>
      <c r="R1943" s="67"/>
      <c r="S1943" s="72"/>
      <c r="T1943" s="73"/>
      <c r="U1943" s="72"/>
      <c r="X1943" s="25"/>
      <c r="Y1943" s="25"/>
      <c r="Z1943" s="25"/>
      <c r="AA1943" s="25"/>
      <c r="AB1943" s="25"/>
      <c r="AC1943" s="25"/>
      <c r="AD1943" s="25"/>
      <c r="AE1943" s="25"/>
    </row>
    <row r="1944" spans="1:31">
      <c r="A1944" s="6"/>
      <c r="B1944" s="6"/>
      <c r="C1944" s="6"/>
      <c r="D1944" s="6"/>
      <c r="E1944" s="6"/>
      <c r="F1944" s="6"/>
      <c r="G1944" s="6"/>
      <c r="H1944" s="6"/>
      <c r="I1944" s="6"/>
      <c r="J1944" s="6"/>
      <c r="K1944" s="6"/>
      <c r="L1944" s="6"/>
      <c r="M1944" s="6"/>
      <c r="N1944" s="6"/>
      <c r="O1944" s="6"/>
      <c r="P1944" s="6"/>
      <c r="Q1944" s="6"/>
      <c r="R1944" s="6"/>
      <c r="S1944" s="6"/>
      <c r="T1944" s="6"/>
      <c r="U1944" s="6"/>
      <c r="X1944" s="25"/>
      <c r="Y1944" s="25"/>
      <c r="Z1944" s="25"/>
      <c r="AA1944" s="25"/>
      <c r="AB1944" s="25"/>
      <c r="AC1944" s="25"/>
      <c r="AD1944" s="25"/>
      <c r="AE1944" s="25"/>
    </row>
    <row r="1945" spans="1:31">
      <c r="A1945" s="6"/>
      <c r="B1945" s="6"/>
      <c r="C1945" s="6"/>
      <c r="D1945" s="6"/>
      <c r="E1945" s="6"/>
      <c r="F1945" s="6"/>
      <c r="G1945" s="6"/>
      <c r="H1945" s="6"/>
      <c r="I1945" s="6"/>
      <c r="J1945" s="6"/>
      <c r="K1945" s="6"/>
      <c r="L1945" s="6"/>
      <c r="M1945" s="6"/>
      <c r="N1945" s="6"/>
      <c r="O1945" s="6"/>
      <c r="P1945" s="6"/>
      <c r="Q1945" s="6"/>
      <c r="R1945" s="6"/>
      <c r="S1945" s="6"/>
      <c r="T1945" s="6"/>
      <c r="U1945" s="6"/>
      <c r="X1945" s="25"/>
      <c r="Y1945" s="25"/>
      <c r="Z1945" s="25"/>
      <c r="AA1945" s="25"/>
      <c r="AB1945" s="25"/>
      <c r="AC1945" s="25"/>
      <c r="AD1945" s="25"/>
      <c r="AE1945" s="25"/>
    </row>
    <row r="1946" spans="1:31">
      <c r="A1946" s="6"/>
      <c r="B1946" s="6"/>
      <c r="C1946" s="6"/>
      <c r="D1946" s="6"/>
      <c r="E1946" s="6"/>
      <c r="F1946" s="6"/>
      <c r="G1946" s="6"/>
      <c r="H1946" s="6"/>
      <c r="I1946" s="6"/>
      <c r="J1946" s="6"/>
      <c r="K1946" s="6"/>
      <c r="L1946" s="6"/>
      <c r="M1946" s="6"/>
      <c r="N1946" s="6"/>
      <c r="O1946" s="6"/>
      <c r="P1946" s="6"/>
      <c r="Q1946" s="6"/>
      <c r="R1946" s="6"/>
      <c r="S1946" s="6"/>
      <c r="T1946" s="6"/>
      <c r="U1946" s="6"/>
      <c r="X1946" s="25"/>
      <c r="Y1946" s="25"/>
      <c r="Z1946" s="25"/>
      <c r="AA1946" s="25"/>
      <c r="AB1946" s="25"/>
      <c r="AC1946" s="25"/>
      <c r="AD1946" s="25"/>
      <c r="AE1946" s="25"/>
    </row>
    <row r="1947" spans="1:31">
      <c r="A1947" s="6"/>
      <c r="B1947" s="6"/>
      <c r="C1947" s="6"/>
      <c r="D1947" s="6"/>
      <c r="E1947" s="6"/>
      <c r="F1947" s="6"/>
      <c r="G1947" s="6"/>
      <c r="H1947" s="6"/>
      <c r="I1947" s="6"/>
      <c r="J1947" s="6"/>
      <c r="K1947" s="6"/>
      <c r="L1947" s="6"/>
      <c r="M1947" s="6"/>
      <c r="N1947" s="6"/>
      <c r="O1947" s="6"/>
      <c r="P1947" s="6"/>
      <c r="Q1947" s="6"/>
      <c r="R1947" s="6"/>
      <c r="S1947" s="6"/>
      <c r="T1947" s="6"/>
      <c r="U1947" s="6"/>
      <c r="X1947" s="12" t="s">
        <v>21</v>
      </c>
      <c r="Y1947" s="12" t="s">
        <v>214</v>
      </c>
      <c r="Z1947" s="12" t="s">
        <v>22</v>
      </c>
      <c r="AA1947" s="25"/>
      <c r="AB1947" s="25"/>
      <c r="AC1947" s="25"/>
      <c r="AD1947" s="25"/>
      <c r="AE1947" s="25"/>
    </row>
    <row r="1948" spans="1:31">
      <c r="A1948" s="6"/>
      <c r="B1948" s="6"/>
      <c r="C1948" s="6"/>
      <c r="D1948" s="6"/>
      <c r="E1948" s="6"/>
      <c r="F1948" s="6"/>
      <c r="G1948" s="6"/>
      <c r="H1948" s="6"/>
      <c r="I1948" s="6"/>
      <c r="J1948" s="6"/>
      <c r="K1948" s="6"/>
      <c r="L1948" s="6"/>
      <c r="M1948" s="6"/>
      <c r="N1948" s="6"/>
      <c r="O1948" s="6"/>
      <c r="P1948" s="6"/>
      <c r="Q1948" s="6"/>
      <c r="R1948" s="6"/>
      <c r="S1948" s="6"/>
      <c r="T1948" s="6"/>
      <c r="U1948" s="6"/>
      <c r="W1948" s="19" t="str">
        <f>IF(入力!$C$4="","",入力!$C$4)</f>
        <v>2016.01.01</v>
      </c>
      <c r="X1948" s="24" t="str">
        <f>IF(特定項目一覧_60!AL53="","",特定項目一覧_60!AL53)</f>
        <v/>
      </c>
      <c r="Y1948" s="31" t="str">
        <f>IF(特定項目一覧_60!AK53="","",特定項目一覧_60!AK53)</f>
        <v/>
      </c>
      <c r="Z1948" s="32" t="str">
        <f>IF(特定項目一覧_60!AM53="","",特定項目一覧_60!AM53)</f>
        <v/>
      </c>
      <c r="AA1948" s="25"/>
      <c r="AB1948" s="25"/>
      <c r="AC1948" s="25"/>
      <c r="AD1948" s="25"/>
      <c r="AE1948" s="25"/>
    </row>
    <row r="1949" spans="1:31">
      <c r="A1949" s="6"/>
      <c r="B1949" s="6"/>
      <c r="C1949" s="6"/>
      <c r="D1949" s="6"/>
      <c r="E1949" s="6"/>
      <c r="F1949" s="6"/>
      <c r="G1949" s="6"/>
      <c r="H1949" s="6"/>
      <c r="I1949" s="6"/>
      <c r="J1949" s="6"/>
      <c r="K1949" s="6"/>
      <c r="L1949" s="6"/>
      <c r="M1949" s="6"/>
      <c r="N1949" s="6"/>
      <c r="O1949" s="6"/>
      <c r="P1949" s="6"/>
      <c r="Q1949" s="6"/>
      <c r="R1949" s="6"/>
      <c r="S1949" s="6"/>
      <c r="T1949" s="6"/>
      <c r="U1949" s="6"/>
      <c r="W1949" s="19"/>
      <c r="X1949" s="24"/>
      <c r="Y1949" s="24"/>
      <c r="Z1949" s="24"/>
      <c r="AA1949" s="25"/>
      <c r="AB1949" s="25"/>
      <c r="AC1949" s="25"/>
      <c r="AD1949" s="25"/>
      <c r="AE1949" s="25"/>
    </row>
    <row r="1950" spans="1:31">
      <c r="A1950" s="6"/>
      <c r="B1950" s="6"/>
      <c r="C1950" s="6"/>
      <c r="D1950" s="6"/>
      <c r="E1950" s="6"/>
      <c r="F1950" s="6"/>
      <c r="G1950" s="6"/>
      <c r="H1950" s="6"/>
      <c r="I1950" s="6"/>
      <c r="J1950" s="6"/>
      <c r="K1950" s="6"/>
      <c r="L1950" s="6"/>
      <c r="M1950" s="6"/>
      <c r="N1950" s="6"/>
      <c r="O1950" s="6"/>
      <c r="P1950" s="6"/>
      <c r="Q1950" s="6"/>
      <c r="R1950" s="6"/>
      <c r="S1950" s="6"/>
      <c r="T1950" s="6"/>
      <c r="U1950" s="6"/>
      <c r="W1950" s="19"/>
      <c r="X1950" s="34"/>
      <c r="Y1950" s="34"/>
      <c r="Z1950" s="35"/>
      <c r="AA1950" s="25"/>
      <c r="AB1950" s="25"/>
      <c r="AC1950" s="25"/>
      <c r="AD1950" s="25"/>
      <c r="AE1950" s="25"/>
    </row>
    <row r="1951" spans="1:31">
      <c r="A1951" s="6"/>
      <c r="B1951" s="6"/>
      <c r="C1951" s="6"/>
      <c r="D1951" s="6"/>
      <c r="E1951" s="6"/>
      <c r="F1951" s="6"/>
      <c r="G1951" s="6"/>
      <c r="H1951" s="6"/>
      <c r="I1951" s="6"/>
      <c r="J1951" s="6"/>
      <c r="K1951" s="6"/>
      <c r="L1951" s="6"/>
      <c r="M1951" s="6"/>
      <c r="N1951" s="6"/>
      <c r="O1951" s="6"/>
      <c r="P1951" s="6"/>
      <c r="Q1951" s="6"/>
      <c r="R1951" s="6"/>
      <c r="S1951" s="6"/>
      <c r="T1951" s="6"/>
      <c r="U1951" s="6"/>
      <c r="X1951" s="25"/>
      <c r="Y1951" s="25"/>
      <c r="Z1951" s="25"/>
      <c r="AA1951" s="25"/>
      <c r="AB1951" s="25"/>
      <c r="AC1951" s="25"/>
      <c r="AD1951" s="25"/>
      <c r="AE1951" s="25"/>
    </row>
    <row r="1952" spans="1:31">
      <c r="A1952" s="6"/>
      <c r="B1952" s="6"/>
      <c r="C1952" s="6"/>
      <c r="D1952" s="6"/>
      <c r="E1952" s="6"/>
      <c r="F1952" s="6"/>
      <c r="G1952" s="6"/>
      <c r="H1952" s="6"/>
      <c r="I1952" s="6"/>
      <c r="J1952" s="6"/>
      <c r="K1952" s="6"/>
      <c r="L1952" s="6"/>
      <c r="M1952" s="6"/>
      <c r="N1952" s="6"/>
      <c r="O1952" s="6"/>
      <c r="P1952" s="6"/>
      <c r="Q1952" s="6"/>
      <c r="R1952" s="6"/>
      <c r="S1952" s="6"/>
      <c r="T1952" s="6"/>
      <c r="U1952" s="6"/>
      <c r="X1952" s="25"/>
      <c r="Y1952" s="25"/>
      <c r="Z1952" s="25"/>
      <c r="AA1952" s="25"/>
      <c r="AB1952" s="25"/>
      <c r="AC1952" s="25"/>
      <c r="AD1952" s="25"/>
      <c r="AE1952" s="25"/>
    </row>
    <row r="1953" spans="1:31">
      <c r="A1953" s="6"/>
      <c r="B1953" s="6"/>
      <c r="C1953" s="6"/>
      <c r="D1953" s="6"/>
      <c r="E1953" s="6"/>
      <c r="F1953" s="6"/>
      <c r="G1953" s="6"/>
      <c r="H1953" s="6"/>
      <c r="I1953" s="6"/>
      <c r="J1953" s="6"/>
      <c r="K1953" s="6"/>
      <c r="L1953" s="6"/>
      <c r="M1953" s="6"/>
      <c r="N1953" s="6"/>
      <c r="O1953" s="6"/>
      <c r="P1953" s="6"/>
      <c r="Q1953" s="6"/>
      <c r="R1953" s="6"/>
      <c r="S1953" s="6"/>
      <c r="T1953" s="6"/>
      <c r="U1953" s="6"/>
      <c r="X1953" s="25"/>
      <c r="Y1953" s="25"/>
      <c r="Z1953" s="25"/>
      <c r="AA1953" s="25"/>
      <c r="AB1953" s="25"/>
      <c r="AC1953" s="25"/>
      <c r="AD1953" s="25"/>
      <c r="AE1953" s="25"/>
    </row>
    <row r="1954" spans="1:31">
      <c r="A1954" s="6"/>
      <c r="B1954" s="6"/>
      <c r="C1954" s="6"/>
      <c r="D1954" s="6"/>
      <c r="E1954" s="6"/>
      <c r="F1954" s="6"/>
      <c r="G1954" s="6"/>
      <c r="H1954" s="6"/>
      <c r="I1954" s="6"/>
      <c r="J1954" s="6"/>
      <c r="K1954" s="6"/>
      <c r="L1954" s="6"/>
      <c r="M1954" s="6"/>
      <c r="N1954" s="6"/>
      <c r="O1954" s="6"/>
      <c r="P1954" s="6"/>
      <c r="Q1954" s="6"/>
      <c r="R1954" s="6"/>
      <c r="S1954" s="6"/>
      <c r="T1954" s="6"/>
      <c r="U1954" s="6"/>
      <c r="X1954" s="25"/>
      <c r="Y1954" s="25"/>
      <c r="Z1954" s="25"/>
      <c r="AA1954" s="25"/>
      <c r="AB1954" s="25"/>
      <c r="AC1954" s="25"/>
      <c r="AD1954" s="25"/>
      <c r="AE1954" s="25"/>
    </row>
    <row r="1955" spans="1:31">
      <c r="A1955" s="6"/>
      <c r="B1955" s="6"/>
      <c r="C1955" s="6"/>
      <c r="D1955" s="6"/>
      <c r="E1955" s="6"/>
      <c r="F1955" s="6"/>
      <c r="G1955" s="6"/>
      <c r="H1955" s="6"/>
      <c r="I1955" s="6"/>
      <c r="J1955" s="6"/>
      <c r="K1955" s="6"/>
      <c r="L1955" s="6"/>
      <c r="M1955" s="6"/>
      <c r="N1955" s="6"/>
      <c r="O1955" s="6"/>
      <c r="P1955" s="6"/>
      <c r="Q1955" s="6"/>
      <c r="R1955" s="6"/>
      <c r="S1955" s="6"/>
      <c r="T1955" s="6"/>
      <c r="U1955" s="6"/>
      <c r="X1955" s="25"/>
      <c r="Y1955" s="25"/>
      <c r="Z1955" s="25"/>
      <c r="AA1955" s="25"/>
      <c r="AB1955" s="25"/>
      <c r="AC1955" s="25"/>
      <c r="AD1955" s="25"/>
      <c r="AE1955" s="25"/>
    </row>
    <row r="1956" spans="1:31">
      <c r="A1956" s="6"/>
      <c r="B1956" s="6"/>
      <c r="C1956" s="6"/>
      <c r="D1956" s="6"/>
      <c r="E1956" s="6"/>
      <c r="F1956" s="6"/>
      <c r="G1956" s="6"/>
      <c r="H1956" s="6"/>
      <c r="I1956" s="6"/>
      <c r="J1956" s="6"/>
      <c r="K1956" s="6"/>
      <c r="L1956" s="6"/>
      <c r="M1956" s="6"/>
      <c r="N1956" s="6"/>
      <c r="O1956" s="6"/>
      <c r="P1956" s="6"/>
      <c r="Q1956" s="6"/>
      <c r="R1956" s="6"/>
      <c r="S1956" s="6"/>
      <c r="T1956" s="6"/>
      <c r="U1956" s="6"/>
      <c r="X1956" s="25"/>
      <c r="Y1956" s="25"/>
      <c r="Z1956" s="25"/>
      <c r="AA1956" s="25"/>
      <c r="AB1956" s="25"/>
      <c r="AC1956" s="25"/>
      <c r="AD1956" s="25"/>
      <c r="AE1956" s="25"/>
    </row>
    <row r="1957" spans="1:31">
      <c r="A1957" s="6"/>
      <c r="B1957" s="6"/>
      <c r="C1957" s="6"/>
      <c r="D1957" s="6"/>
      <c r="E1957" s="6"/>
      <c r="F1957" s="6"/>
      <c r="G1957" s="6"/>
      <c r="H1957" s="6"/>
      <c r="I1957" s="6"/>
      <c r="J1957" s="6"/>
      <c r="K1957" s="6"/>
      <c r="L1957" s="6"/>
      <c r="M1957" s="6"/>
      <c r="N1957" s="6"/>
      <c r="O1957" s="6"/>
      <c r="P1957" s="6"/>
      <c r="Q1957" s="6"/>
      <c r="R1957" s="6"/>
      <c r="S1957" s="6"/>
      <c r="T1957" s="6"/>
      <c r="U1957" s="6"/>
      <c r="X1957" s="25"/>
      <c r="Y1957" s="25"/>
      <c r="Z1957" s="25"/>
      <c r="AA1957" s="25"/>
      <c r="AB1957" s="25"/>
      <c r="AC1957" s="25"/>
      <c r="AD1957" s="25"/>
      <c r="AE1957" s="25"/>
    </row>
    <row r="1958" spans="1:31">
      <c r="A1958" s="6"/>
      <c r="B1958" s="6"/>
      <c r="C1958" s="6"/>
      <c r="D1958" s="6"/>
      <c r="E1958" s="6"/>
      <c r="F1958" s="6"/>
      <c r="G1958" s="6"/>
      <c r="H1958" s="6"/>
      <c r="I1958" s="6"/>
      <c r="J1958" s="6"/>
      <c r="K1958" s="6"/>
      <c r="L1958" s="6"/>
      <c r="M1958" s="6"/>
      <c r="N1958" s="6"/>
      <c r="O1958" s="6"/>
      <c r="P1958" s="6"/>
      <c r="Q1958" s="6"/>
      <c r="R1958" s="6"/>
      <c r="S1958" s="6"/>
      <c r="T1958" s="6"/>
      <c r="U1958" s="6"/>
      <c r="X1958" s="25"/>
      <c r="Y1958" s="25"/>
      <c r="Z1958" s="25"/>
      <c r="AA1958" s="25"/>
      <c r="AB1958" s="25"/>
      <c r="AC1958" s="25"/>
      <c r="AD1958" s="25"/>
      <c r="AE1958" s="25"/>
    </row>
    <row r="1959" spans="1:31">
      <c r="A1959" s="6"/>
      <c r="B1959" s="6"/>
      <c r="C1959" s="6"/>
      <c r="D1959" s="6"/>
      <c r="E1959" s="6"/>
      <c r="F1959" s="6"/>
      <c r="G1959" s="6"/>
      <c r="H1959" s="6"/>
      <c r="I1959" s="6"/>
      <c r="J1959" s="6"/>
      <c r="K1959" s="6"/>
      <c r="L1959" s="6"/>
      <c r="M1959" s="6"/>
      <c r="N1959" s="6"/>
      <c r="O1959" s="6"/>
      <c r="P1959" s="6"/>
      <c r="Q1959" s="6"/>
      <c r="R1959" s="6"/>
      <c r="S1959" s="6"/>
      <c r="T1959" s="6"/>
      <c r="U1959" s="6"/>
      <c r="X1959" s="25"/>
      <c r="Y1959" s="25"/>
      <c r="Z1959" s="25"/>
      <c r="AA1959" s="25"/>
      <c r="AB1959" s="25"/>
      <c r="AC1959" s="25"/>
      <c r="AD1959" s="25"/>
      <c r="AE1959" s="25"/>
    </row>
    <row r="1960" spans="1:31">
      <c r="A1960" s="6"/>
      <c r="B1960" s="6"/>
      <c r="C1960" s="6"/>
      <c r="D1960" s="6"/>
      <c r="E1960" s="6"/>
      <c r="F1960" s="6"/>
      <c r="G1960" s="6"/>
      <c r="H1960" s="6"/>
      <c r="I1960" s="6"/>
      <c r="J1960" s="6"/>
      <c r="K1960" s="6"/>
      <c r="L1960" s="6"/>
      <c r="M1960" s="6"/>
      <c r="N1960" s="6"/>
      <c r="O1960" s="6"/>
      <c r="P1960" s="6"/>
      <c r="Q1960" s="6"/>
      <c r="R1960" s="6"/>
      <c r="S1960" s="6"/>
      <c r="T1960" s="6"/>
      <c r="U1960" s="6"/>
      <c r="X1960" s="25"/>
      <c r="Y1960" s="25"/>
      <c r="Z1960" s="25"/>
      <c r="AA1960" s="25"/>
      <c r="AB1960" s="25"/>
      <c r="AC1960" s="25"/>
      <c r="AD1960" s="25"/>
      <c r="AE1960" s="25"/>
    </row>
    <row r="1961" spans="1:31">
      <c r="A1961" s="6"/>
      <c r="B1961" s="6"/>
      <c r="C1961" s="6"/>
      <c r="D1961" s="6"/>
      <c r="E1961" s="6"/>
      <c r="F1961" s="6"/>
      <c r="G1961" s="6"/>
      <c r="H1961" s="6"/>
      <c r="I1961" s="6"/>
      <c r="J1961" s="6"/>
      <c r="K1961" s="6"/>
      <c r="L1961" s="6"/>
      <c r="M1961" s="6"/>
      <c r="N1961" s="6"/>
      <c r="O1961" s="6"/>
      <c r="P1961" s="6"/>
      <c r="Q1961" s="6"/>
      <c r="R1961" s="6"/>
      <c r="S1961" s="6"/>
      <c r="T1961" s="6"/>
      <c r="U1961" s="6"/>
      <c r="X1961" s="459" t="s">
        <v>270</v>
      </c>
      <c r="Y1961" s="25"/>
      <c r="Z1961" s="25"/>
      <c r="AA1961" s="25"/>
      <c r="AB1961" s="25"/>
      <c r="AC1961" s="25"/>
      <c r="AD1961" s="25"/>
      <c r="AE1961" s="25"/>
    </row>
    <row r="1962" spans="1:31">
      <c r="X1962" s="458" t="str">
        <f>IF(全体項目一覧_60!AN141="","",全体項目一覧_60!AN141)</f>
        <v/>
      </c>
      <c r="Y1962" s="25"/>
      <c r="Z1962" s="25"/>
      <c r="AA1962" s="25"/>
      <c r="AB1962" s="25"/>
      <c r="AC1962" s="25"/>
      <c r="AD1962" s="25"/>
      <c r="AE1962" s="25"/>
    </row>
    <row r="1963" spans="1:31">
      <c r="X1963" s="25"/>
      <c r="Y1963" s="25"/>
      <c r="Z1963" s="25"/>
      <c r="AA1963" s="25"/>
      <c r="AB1963" s="25"/>
      <c r="AC1963" s="25"/>
      <c r="AD1963" s="25"/>
      <c r="AE1963" s="25"/>
    </row>
    <row r="1964" spans="1:31">
      <c r="X1964" s="25"/>
      <c r="Y1964" s="25"/>
      <c r="Z1964" s="25"/>
      <c r="AA1964" s="25"/>
      <c r="AB1964" s="25"/>
      <c r="AC1964" s="25"/>
      <c r="AD1964" s="25"/>
      <c r="AE1964" s="25"/>
    </row>
    <row r="1965" spans="1:31">
      <c r="A1965" s="675"/>
      <c r="B1965" s="676"/>
      <c r="C1965" s="676"/>
      <c r="D1965" s="676"/>
      <c r="E1965" s="676"/>
      <c r="F1965" s="676"/>
      <c r="G1965" s="676"/>
      <c r="H1965" s="676"/>
      <c r="I1965" s="676"/>
      <c r="J1965" s="676"/>
      <c r="K1965" s="677"/>
      <c r="L1965" s="12" t="s">
        <v>18</v>
      </c>
      <c r="M1965" s="669" t="s">
        <v>29</v>
      </c>
      <c r="N1965" s="669"/>
      <c r="O1965" s="669"/>
      <c r="P1965" s="669"/>
      <c r="Q1965" s="669"/>
      <c r="R1965" s="669"/>
      <c r="S1965" s="669"/>
      <c r="T1965" s="670" t="s">
        <v>269</v>
      </c>
      <c r="U1965" s="670"/>
      <c r="X1965" s="12"/>
      <c r="Y1965" s="150"/>
      <c r="Z1965" s="150"/>
      <c r="AA1965" s="150"/>
      <c r="AB1965" s="150"/>
      <c r="AC1965" s="150"/>
      <c r="AD1965" s="150"/>
      <c r="AE1965" s="150"/>
    </row>
    <row r="1966" spans="1:31">
      <c r="A1966" s="678"/>
      <c r="B1966" s="679"/>
      <c r="C1966" s="679"/>
      <c r="D1966" s="679"/>
      <c r="E1966" s="679"/>
      <c r="F1966" s="679"/>
      <c r="G1966" s="679"/>
      <c r="H1966" s="679"/>
      <c r="I1966" s="679"/>
      <c r="J1966" s="679"/>
      <c r="K1966" s="680"/>
      <c r="L1966" s="12" t="s">
        <v>18</v>
      </c>
      <c r="M1966" s="665" t="s">
        <v>30</v>
      </c>
      <c r="N1966" s="665"/>
      <c r="O1966" s="665"/>
      <c r="P1966" s="665"/>
      <c r="Q1966" s="665"/>
      <c r="R1966" s="665"/>
      <c r="S1966" s="665"/>
      <c r="T1966" s="666" t="str">
        <f>X1962</f>
        <v/>
      </c>
      <c r="U1966" s="667"/>
      <c r="X1966" s="12"/>
      <c r="Y1966" s="151"/>
      <c r="Z1966" s="151"/>
      <c r="AA1966" s="151"/>
      <c r="AB1966" s="151"/>
      <c r="AC1966" s="151"/>
      <c r="AD1966" s="151"/>
      <c r="AE1966" s="151"/>
    </row>
    <row r="1967" spans="1:31" ht="14.25">
      <c r="A1967" s="691" t="str">
        <f>$A$40</f>
        <v>フォーマット作成者　：　Komuro Consulting Group　小室匡史</v>
      </c>
      <c r="B1967" s="691"/>
      <c r="C1967" s="691"/>
      <c r="D1967" s="691"/>
      <c r="E1967" s="691"/>
      <c r="F1967" s="691"/>
      <c r="G1967" s="691"/>
      <c r="H1967" s="691"/>
      <c r="I1967" s="691"/>
      <c r="J1967" s="691"/>
      <c r="K1967" s="691"/>
      <c r="L1967" s="414" t="s">
        <v>18</v>
      </c>
      <c r="M1967" s="668" t="s">
        <v>90</v>
      </c>
      <c r="N1967" s="668"/>
      <c r="O1967" s="668"/>
      <c r="P1967" s="668"/>
      <c r="Q1967" s="668"/>
      <c r="R1967" s="668"/>
      <c r="S1967" s="668"/>
      <c r="T1967" s="667"/>
      <c r="U1967" s="667"/>
      <c r="X1967" s="12"/>
      <c r="Y1967" s="152"/>
      <c r="Z1967" s="152"/>
      <c r="AA1967" s="152"/>
      <c r="AB1967" s="152"/>
      <c r="AC1967" s="152"/>
      <c r="AD1967" s="152"/>
      <c r="AE1967" s="152"/>
    </row>
    <row r="1969" spans="1:31" ht="30" customHeight="1">
      <c r="A1969" s="671" t="str">
        <f>$A$1</f>
        <v>●●チームバレーボール体力指数　レーダーチャート</v>
      </c>
      <c r="B1969" s="671"/>
      <c r="C1969" s="671"/>
      <c r="D1969" s="671"/>
      <c r="E1969" s="671"/>
      <c r="F1969" s="671"/>
      <c r="G1969" s="671"/>
      <c r="H1969" s="671"/>
      <c r="I1969" s="671"/>
      <c r="J1969" s="671"/>
      <c r="K1969" s="671"/>
      <c r="L1969" s="671"/>
      <c r="M1969" s="671"/>
      <c r="N1969" s="671"/>
      <c r="O1969" s="671"/>
      <c r="P1969" s="671"/>
      <c r="Q1969" s="671"/>
      <c r="R1969" s="671"/>
      <c r="S1969" s="671"/>
      <c r="T1969" s="671"/>
      <c r="U1969" s="671"/>
      <c r="X1969" s="25"/>
      <c r="Y1969" s="25"/>
      <c r="Z1969" s="25"/>
      <c r="AA1969" s="25"/>
      <c r="AB1969" s="25"/>
      <c r="AC1969" s="25"/>
      <c r="AD1969" s="25"/>
      <c r="AE1969" s="25"/>
    </row>
    <row r="1970" spans="1:31" ht="22.5" customHeight="1">
      <c r="A1970" s="385" t="s">
        <v>10</v>
      </c>
      <c r="B1970" s="672" t="str">
        <f>IF(表示変換!B54="","",表示変換!B54)</f>
        <v/>
      </c>
      <c r="C1970" s="672"/>
      <c r="D1970" s="9"/>
      <c r="E1970" s="385" t="s">
        <v>11</v>
      </c>
      <c r="F1970" s="673" t="str">
        <f>IF(表示変換!I54="","",表示変換!I54)</f>
        <v/>
      </c>
      <c r="G1970" s="673"/>
      <c r="H1970" s="386" t="s">
        <v>215</v>
      </c>
      <c r="I1970" s="14"/>
      <c r="J1970" s="386" t="s">
        <v>13</v>
      </c>
      <c r="K1970" s="673" t="str">
        <f>IF(表示変換!J54="","",表示変換!J54)</f>
        <v/>
      </c>
      <c r="L1970" s="673"/>
      <c r="M1970" s="385" t="s">
        <v>211</v>
      </c>
      <c r="N1970" s="6"/>
      <c r="O1970" s="672" t="s">
        <v>219</v>
      </c>
      <c r="P1970" s="672"/>
      <c r="Q1970" s="672" t="str">
        <f>IF(表示変換!H54="","",表示変換!H54)</f>
        <v/>
      </c>
      <c r="R1970" s="672"/>
      <c r="S1970" s="674" t="str">
        <f>IF(入力!$C$4="","",入力!$C$4)</f>
        <v>2016.01.01</v>
      </c>
      <c r="T1970" s="674"/>
      <c r="U1970" s="9" t="s">
        <v>84</v>
      </c>
      <c r="X1970" s="25"/>
      <c r="Y1970" s="25"/>
      <c r="Z1970" s="25"/>
      <c r="AA1970" s="25"/>
      <c r="AB1970" s="25"/>
      <c r="AC1970" s="25"/>
      <c r="AD1970" s="25"/>
      <c r="AE1970" s="25"/>
    </row>
    <row r="1971" spans="1:31" ht="12" customHeight="1">
      <c r="A1971" s="6"/>
      <c r="B1971" s="6"/>
      <c r="C1971" s="6"/>
      <c r="D1971" s="6"/>
      <c r="E1971" s="6"/>
      <c r="F1971" s="6"/>
      <c r="G1971" s="6"/>
      <c r="H1971" s="6"/>
      <c r="I1971" s="6"/>
      <c r="J1971" s="6"/>
      <c r="K1971" s="6"/>
      <c r="L1971" s="6"/>
      <c r="M1971" s="6"/>
      <c r="N1971" s="6"/>
      <c r="O1971" s="6"/>
      <c r="P1971" s="6"/>
      <c r="Q1971" s="6"/>
      <c r="R1971" s="6"/>
      <c r="S1971" s="6"/>
      <c r="T1971" s="6"/>
      <c r="U1971" s="6"/>
      <c r="X1971" s="25"/>
      <c r="Y1971" s="25"/>
      <c r="Z1971" s="25"/>
      <c r="AA1971" s="25"/>
      <c r="AB1971" s="25"/>
      <c r="AC1971" s="25"/>
      <c r="AD1971" s="25"/>
      <c r="AE1971" s="25"/>
    </row>
    <row r="1972" spans="1:31" ht="22.5" customHeight="1">
      <c r="A1972" s="685" t="s">
        <v>5</v>
      </c>
      <c r="B1972" s="688" t="s">
        <v>245</v>
      </c>
      <c r="C1972" s="692" t="s">
        <v>0</v>
      </c>
      <c r="D1972" s="683" t="s">
        <v>220</v>
      </c>
      <c r="E1972" s="684"/>
      <c r="F1972" s="683" t="s">
        <v>198</v>
      </c>
      <c r="G1972" s="684"/>
      <c r="H1972" s="683" t="s">
        <v>297</v>
      </c>
      <c r="I1972" s="684"/>
      <c r="J1972" s="683" t="s">
        <v>27</v>
      </c>
      <c r="K1972" s="684"/>
      <c r="L1972" s="681" t="s">
        <v>221</v>
      </c>
      <c r="M1972" s="682"/>
      <c r="N1972" s="681" t="s">
        <v>200</v>
      </c>
      <c r="O1972" s="682"/>
      <c r="P1972" s="681" t="s">
        <v>28</v>
      </c>
      <c r="Q1972" s="682"/>
      <c r="R1972" s="683" t="s">
        <v>201</v>
      </c>
      <c r="S1972" s="684"/>
      <c r="T1972" s="156" t="s">
        <v>1</v>
      </c>
      <c r="U1972" s="157" t="s">
        <v>2</v>
      </c>
      <c r="X1972" s="25"/>
      <c r="Y1972" s="25"/>
      <c r="Z1972" s="25"/>
      <c r="AA1972" s="25"/>
      <c r="AB1972" s="25"/>
      <c r="AC1972" s="25"/>
      <c r="AD1972" s="25"/>
      <c r="AE1972" s="25"/>
    </row>
    <row r="1973" spans="1:31">
      <c r="A1973" s="686"/>
      <c r="B1973" s="689"/>
      <c r="C1973" s="693"/>
      <c r="D1973" s="1" t="s">
        <v>3</v>
      </c>
      <c r="E1973" s="3" t="s">
        <v>4</v>
      </c>
      <c r="F1973" s="1" t="s">
        <v>3</v>
      </c>
      <c r="G1973" s="3" t="s">
        <v>4</v>
      </c>
      <c r="H1973" s="1" t="s">
        <v>3</v>
      </c>
      <c r="I1973" s="3" t="s">
        <v>4</v>
      </c>
      <c r="J1973" s="1" t="s">
        <v>3</v>
      </c>
      <c r="K1973" s="3" t="s">
        <v>4</v>
      </c>
      <c r="L1973" s="1" t="s">
        <v>3</v>
      </c>
      <c r="M1973" s="3" t="s">
        <v>4</v>
      </c>
      <c r="N1973" s="1" t="s">
        <v>3</v>
      </c>
      <c r="O1973" s="3" t="s">
        <v>4</v>
      </c>
      <c r="P1973" s="1" t="s">
        <v>3</v>
      </c>
      <c r="Q1973" s="3" t="s">
        <v>4</v>
      </c>
      <c r="R1973" s="1" t="s">
        <v>3</v>
      </c>
      <c r="S1973" s="3" t="s">
        <v>4</v>
      </c>
      <c r="T1973" s="7"/>
      <c r="U1973" s="8"/>
      <c r="X1973" s="25"/>
      <c r="Y1973" s="25"/>
      <c r="Z1973" s="25"/>
      <c r="AA1973" s="25"/>
      <c r="AB1973" s="25"/>
      <c r="AC1973" s="25"/>
      <c r="AD1973" s="25"/>
      <c r="AE1973" s="25"/>
    </row>
    <row r="1974" spans="1:31">
      <c r="A1974" s="687"/>
      <c r="B1974" s="690"/>
      <c r="C1974" s="694"/>
      <c r="D1974" s="2" t="str">
        <f>IF(表示変換!$N$5="","",表示変換!$N$5)</f>
        <v>sec</v>
      </c>
      <c r="E1974" s="4" t="s">
        <v>202</v>
      </c>
      <c r="F1974" s="2" t="str">
        <f>IF(表示変換!$O$5="","",表示変換!$O$5)</f>
        <v>sec</v>
      </c>
      <c r="G1974" s="4" t="s">
        <v>202</v>
      </c>
      <c r="H1974" s="2" t="str">
        <f>IF(表示変換!$P$5="","",表示変換!$P$5)</f>
        <v>m</v>
      </c>
      <c r="I1974" s="4" t="s">
        <v>202</v>
      </c>
      <c r="J1974" s="2" t="str">
        <f>IF(表示変換!$Q$5="","",表示変換!$Q$5)</f>
        <v>cm</v>
      </c>
      <c r="K1974" s="4" t="s">
        <v>202</v>
      </c>
      <c r="L1974" s="2" t="str">
        <f>IF(表示変換!$R$5="","",表示変換!$R$5)</f>
        <v>cm</v>
      </c>
      <c r="M1974" s="4" t="s">
        <v>202</v>
      </c>
      <c r="N1974" s="2" t="str">
        <f>IF(表示変換!$S$5="","",表示変換!$S$5)</f>
        <v>m</v>
      </c>
      <c r="O1974" s="4" t="s">
        <v>202</v>
      </c>
      <c r="P1974" s="2" t="str">
        <f>IF(表示変換!$T$5="","",表示変換!$T$5)</f>
        <v>回</v>
      </c>
      <c r="Q1974" s="4" t="s">
        <v>202</v>
      </c>
      <c r="R1974" s="2" t="str">
        <f>IF(表示変換!$U$5="","",表示変換!$U$5)</f>
        <v>m</v>
      </c>
      <c r="S1974" s="4" t="s">
        <v>202</v>
      </c>
      <c r="T1974" s="2" t="s">
        <v>203</v>
      </c>
      <c r="U1974" s="5" t="s">
        <v>204</v>
      </c>
      <c r="X1974" s="26" t="s">
        <v>205</v>
      </c>
      <c r="Y1974" s="26" t="s">
        <v>206</v>
      </c>
      <c r="Z1974" s="26" t="s">
        <v>276</v>
      </c>
      <c r="AA1974" s="26" t="s">
        <v>24</v>
      </c>
      <c r="AB1974" s="26" t="s">
        <v>207</v>
      </c>
      <c r="AC1974" s="26" t="s">
        <v>208</v>
      </c>
      <c r="AD1974" s="26" t="s">
        <v>209</v>
      </c>
      <c r="AE1974" s="11" t="s">
        <v>210</v>
      </c>
    </row>
    <row r="1975" spans="1:31">
      <c r="A1975" s="17" t="str">
        <f>IF(入力!$C$4="","",入力!$C$4)</f>
        <v>2016.01.01</v>
      </c>
      <c r="B1975" s="20">
        <f>IF(表示変換!A54="","",表示変換!A54)</f>
        <v>49</v>
      </c>
      <c r="C1975" s="18" t="str">
        <f>IF(表示変換!B54="","",表示変換!B54)</f>
        <v/>
      </c>
      <c r="D1975" s="21" t="str">
        <f>IF(特定項目一覧_60!G54="","",特定項目一覧_60!G54)</f>
        <v/>
      </c>
      <c r="E1975" s="27" t="str">
        <f>IF(特定項目一覧_60!H54="","",特定項目一覧_60!H54)</f>
        <v/>
      </c>
      <c r="F1975" s="21" t="str">
        <f>IF(特定項目一覧_60!I54="","",特定項目一覧_60!I54)</f>
        <v/>
      </c>
      <c r="G1975" s="22" t="str">
        <f>IF(特定項目一覧_60!J54="","",特定項目一覧_60!J54)</f>
        <v/>
      </c>
      <c r="H1975" s="29" t="str">
        <f>IF(特定項目一覧_60!K54="","",特定項目一覧_60!K54)</f>
        <v/>
      </c>
      <c r="I1975" s="27" t="str">
        <f>IF(特定項目一覧_60!L54="","",特定項目一覧_60!L54)</f>
        <v/>
      </c>
      <c r="J1975" s="20" t="str">
        <f>IF(特定項目一覧_60!M54="","",特定項目一覧_60!M54)</f>
        <v/>
      </c>
      <c r="K1975" s="22" t="str">
        <f>IF(特定項目一覧_60!N54="","",特定項目一覧_60!N54)</f>
        <v/>
      </c>
      <c r="L1975" s="28" t="str">
        <f>IF(特定項目一覧_60!O54="","",特定項目一覧_60!O54)</f>
        <v/>
      </c>
      <c r="M1975" s="27" t="str">
        <f>IF(特定項目一覧_60!P54="","",特定項目一覧_60!P54)</f>
        <v/>
      </c>
      <c r="N1975" s="21" t="str">
        <f>IF(特定項目一覧_60!Q54="","",特定項目一覧_60!Q54)</f>
        <v/>
      </c>
      <c r="O1975" s="22" t="str">
        <f>IF(特定項目一覧_60!R54="","",特定項目一覧_60!R54)</f>
        <v/>
      </c>
      <c r="P1975" s="28" t="str">
        <f>IF(特定項目一覧_60!S54="","",特定項目一覧_60!S54)</f>
        <v/>
      </c>
      <c r="Q1975" s="27" t="str">
        <f>IF(特定項目一覧_60!T54="","",特定項目一覧_60!T54)</f>
        <v/>
      </c>
      <c r="R1975" s="20" t="str">
        <f>IF(特定項目一覧_60!U54="","",特定項目一覧_60!U54)</f>
        <v/>
      </c>
      <c r="S1975" s="22" t="str">
        <f>IF(特定項目一覧_60!V54="","",特定項目一覧_60!V54)</f>
        <v/>
      </c>
      <c r="T1975" s="28" t="str">
        <f>IF(特定項目一覧_60!W54="","",特定項目一覧_60!W54)</f>
        <v/>
      </c>
      <c r="U1975" s="22" t="str">
        <f>IF(特定項目一覧_60!X54="","",特定項目一覧_60!X54)</f>
        <v/>
      </c>
      <c r="W1975" s="19" t="str">
        <f>IF(入力!$C$4="","",入力!$C$4)</f>
        <v>2016.01.01</v>
      </c>
      <c r="X1975" s="30" t="str">
        <f>E1975</f>
        <v/>
      </c>
      <c r="Y1975" s="30" t="str">
        <f>G1975</f>
        <v/>
      </c>
      <c r="Z1975" s="30" t="str">
        <f>I1975</f>
        <v/>
      </c>
      <c r="AA1975" s="30" t="str">
        <f>K1975</f>
        <v/>
      </c>
      <c r="AB1975" s="30" t="str">
        <f>M1975</f>
        <v/>
      </c>
      <c r="AC1975" s="30" t="str">
        <f>O1975</f>
        <v/>
      </c>
      <c r="AD1975" s="30" t="str">
        <f>Q1975</f>
        <v/>
      </c>
      <c r="AE1975" s="30" t="str">
        <f>S1975</f>
        <v/>
      </c>
    </row>
    <row r="1976" spans="1:31">
      <c r="A1976" s="66"/>
      <c r="B1976" s="67"/>
      <c r="C1976" s="68"/>
      <c r="D1976" s="69"/>
      <c r="E1976" s="70"/>
      <c r="F1976" s="71"/>
      <c r="G1976" s="72"/>
      <c r="H1976" s="73"/>
      <c r="I1976" s="70"/>
      <c r="J1976" s="71"/>
      <c r="K1976" s="72"/>
      <c r="L1976" s="69"/>
      <c r="M1976" s="70"/>
      <c r="N1976" s="71"/>
      <c r="O1976" s="72"/>
      <c r="P1976" s="69"/>
      <c r="Q1976" s="70"/>
      <c r="R1976" s="67"/>
      <c r="S1976" s="72"/>
      <c r="T1976" s="73"/>
      <c r="U1976" s="72"/>
      <c r="W1976" s="19"/>
      <c r="X1976" s="23"/>
      <c r="Y1976" s="23"/>
      <c r="Z1976" s="23"/>
      <c r="AA1976" s="23"/>
      <c r="AB1976" s="23"/>
      <c r="AC1976" s="23"/>
      <c r="AD1976" s="23"/>
      <c r="AE1976" s="23"/>
    </row>
    <row r="1977" spans="1:31">
      <c r="A1977" s="74"/>
      <c r="B1977" s="67"/>
      <c r="C1977" s="72"/>
      <c r="D1977" s="71"/>
      <c r="E1977" s="72"/>
      <c r="F1977" s="71"/>
      <c r="G1977" s="72"/>
      <c r="H1977" s="67"/>
      <c r="I1977" s="72"/>
      <c r="J1977" s="71"/>
      <c r="K1977" s="72"/>
      <c r="L1977" s="71"/>
      <c r="M1977" s="72"/>
      <c r="N1977" s="71"/>
      <c r="O1977" s="72"/>
      <c r="P1977" s="71"/>
      <c r="Q1977" s="72"/>
      <c r="R1977" s="67"/>
      <c r="S1977" s="72"/>
      <c r="T1977" s="67"/>
      <c r="U1977" s="72"/>
      <c r="W1977" s="19"/>
      <c r="X1977" s="23"/>
      <c r="Y1977" s="23"/>
      <c r="Z1977" s="23"/>
      <c r="AA1977" s="23"/>
      <c r="AB1977" s="23"/>
      <c r="AC1977" s="23"/>
      <c r="AD1977" s="23"/>
      <c r="AE1977" s="23"/>
    </row>
    <row r="1978" spans="1:31">
      <c r="A1978" s="74"/>
      <c r="B1978" s="75"/>
      <c r="C1978" s="76"/>
      <c r="D1978" s="71"/>
      <c r="E1978" s="70"/>
      <c r="F1978" s="71"/>
      <c r="G1978" s="72"/>
      <c r="H1978" s="73"/>
      <c r="I1978" s="70"/>
      <c r="J1978" s="71"/>
      <c r="K1978" s="72"/>
      <c r="L1978" s="69"/>
      <c r="M1978" s="70"/>
      <c r="N1978" s="71"/>
      <c r="O1978" s="72"/>
      <c r="P1978" s="69"/>
      <c r="Q1978" s="70"/>
      <c r="R1978" s="67"/>
      <c r="S1978" s="72"/>
      <c r="T1978" s="73"/>
      <c r="U1978" s="72"/>
      <c r="X1978" s="25"/>
      <c r="Y1978" s="25"/>
      <c r="Z1978" s="25"/>
      <c r="AA1978" s="25"/>
      <c r="AB1978" s="25"/>
      <c r="AC1978" s="25"/>
      <c r="AD1978" s="25"/>
      <c r="AE1978" s="25"/>
    </row>
    <row r="1979" spans="1:31">
      <c r="A1979" s="66"/>
      <c r="B1979" s="67"/>
      <c r="C1979" s="68"/>
      <c r="D1979" s="69"/>
      <c r="E1979" s="70"/>
      <c r="F1979" s="71"/>
      <c r="G1979" s="72"/>
      <c r="H1979" s="73"/>
      <c r="I1979" s="70"/>
      <c r="J1979" s="71"/>
      <c r="K1979" s="72"/>
      <c r="L1979" s="69"/>
      <c r="M1979" s="70"/>
      <c r="N1979" s="71"/>
      <c r="O1979" s="72"/>
      <c r="P1979" s="69"/>
      <c r="Q1979" s="70"/>
      <c r="R1979" s="67"/>
      <c r="S1979" s="72"/>
      <c r="T1979" s="73"/>
      <c r="U1979" s="72"/>
      <c r="X1979" s="25"/>
      <c r="Y1979" s="25"/>
      <c r="Z1979" s="25"/>
      <c r="AA1979" s="25"/>
      <c r="AB1979" s="25"/>
      <c r="AC1979" s="25"/>
      <c r="AD1979" s="25"/>
      <c r="AE1979" s="25"/>
    </row>
    <row r="1980" spans="1:31">
      <c r="A1980" s="74"/>
      <c r="B1980" s="67"/>
      <c r="C1980" s="72"/>
      <c r="D1980" s="71"/>
      <c r="E1980" s="72"/>
      <c r="F1980" s="71"/>
      <c r="G1980" s="72"/>
      <c r="H1980" s="67"/>
      <c r="I1980" s="72"/>
      <c r="J1980" s="71"/>
      <c r="K1980" s="72"/>
      <c r="L1980" s="71"/>
      <c r="M1980" s="72"/>
      <c r="N1980" s="71"/>
      <c r="O1980" s="72"/>
      <c r="P1980" s="71"/>
      <c r="Q1980" s="72"/>
      <c r="R1980" s="67"/>
      <c r="S1980" s="72"/>
      <c r="T1980" s="67"/>
      <c r="U1980" s="72"/>
      <c r="X1980" s="25"/>
      <c r="Y1980" s="25"/>
      <c r="Z1980" s="25"/>
      <c r="AA1980" s="25"/>
      <c r="AB1980" s="25"/>
      <c r="AC1980" s="25"/>
      <c r="AD1980" s="25"/>
      <c r="AE1980" s="25"/>
    </row>
    <row r="1981" spans="1:31">
      <c r="A1981" s="66"/>
      <c r="B1981" s="67"/>
      <c r="C1981" s="68"/>
      <c r="D1981" s="69"/>
      <c r="E1981" s="70"/>
      <c r="F1981" s="71"/>
      <c r="G1981" s="72"/>
      <c r="H1981" s="73"/>
      <c r="I1981" s="70"/>
      <c r="J1981" s="71"/>
      <c r="K1981" s="72"/>
      <c r="L1981" s="69"/>
      <c r="M1981" s="70"/>
      <c r="N1981" s="71"/>
      <c r="O1981" s="72"/>
      <c r="P1981" s="69"/>
      <c r="Q1981" s="70"/>
      <c r="R1981" s="67"/>
      <c r="S1981" s="72"/>
      <c r="T1981" s="73"/>
      <c r="U1981" s="72"/>
      <c r="X1981" s="25"/>
      <c r="Y1981" s="25"/>
      <c r="Z1981" s="25"/>
      <c r="AA1981" s="25"/>
      <c r="AB1981" s="25"/>
      <c r="AC1981" s="25"/>
      <c r="AD1981" s="25"/>
      <c r="AE1981" s="25"/>
    </row>
    <row r="1982" spans="1:31">
      <c r="A1982" s="66"/>
      <c r="B1982" s="67"/>
      <c r="C1982" s="68"/>
      <c r="D1982" s="69"/>
      <c r="E1982" s="70"/>
      <c r="F1982" s="71"/>
      <c r="G1982" s="72"/>
      <c r="H1982" s="73"/>
      <c r="I1982" s="70"/>
      <c r="J1982" s="71"/>
      <c r="K1982" s="72"/>
      <c r="L1982" s="69"/>
      <c r="M1982" s="70"/>
      <c r="N1982" s="71"/>
      <c r="O1982" s="72"/>
      <c r="P1982" s="69"/>
      <c r="Q1982" s="70"/>
      <c r="R1982" s="67"/>
      <c r="S1982" s="72"/>
      <c r="T1982" s="73"/>
      <c r="U1982" s="72"/>
      <c r="X1982" s="25"/>
      <c r="Y1982" s="25"/>
      <c r="Z1982" s="25"/>
      <c r="AA1982" s="25"/>
      <c r="AB1982" s="25"/>
      <c r="AC1982" s="25"/>
      <c r="AD1982" s="25"/>
      <c r="AE1982" s="25"/>
    </row>
    <row r="1983" spans="1:31">
      <c r="A1983" s="66"/>
      <c r="B1983" s="67"/>
      <c r="C1983" s="68"/>
      <c r="D1983" s="69"/>
      <c r="E1983" s="70"/>
      <c r="F1983" s="71"/>
      <c r="G1983" s="72"/>
      <c r="H1983" s="73"/>
      <c r="I1983" s="70"/>
      <c r="J1983" s="71"/>
      <c r="K1983" s="72"/>
      <c r="L1983" s="69"/>
      <c r="M1983" s="70"/>
      <c r="N1983" s="71"/>
      <c r="O1983" s="72"/>
      <c r="P1983" s="69"/>
      <c r="Q1983" s="70"/>
      <c r="R1983" s="67"/>
      <c r="S1983" s="72"/>
      <c r="T1983" s="73"/>
      <c r="U1983" s="72"/>
      <c r="X1983" s="25"/>
      <c r="Y1983" s="25"/>
      <c r="Z1983" s="25"/>
      <c r="AA1983" s="25"/>
      <c r="AB1983" s="25"/>
      <c r="AC1983" s="25"/>
      <c r="AD1983" s="25"/>
      <c r="AE1983" s="25"/>
    </row>
    <row r="1984" spans="1:31">
      <c r="A1984" s="66"/>
      <c r="B1984" s="67"/>
      <c r="C1984" s="68"/>
      <c r="D1984" s="69"/>
      <c r="E1984" s="70"/>
      <c r="F1984" s="71"/>
      <c r="G1984" s="72"/>
      <c r="H1984" s="73"/>
      <c r="I1984" s="70"/>
      <c r="J1984" s="71"/>
      <c r="K1984" s="72"/>
      <c r="L1984" s="69"/>
      <c r="M1984" s="70"/>
      <c r="N1984" s="71"/>
      <c r="O1984" s="72"/>
      <c r="P1984" s="69"/>
      <c r="Q1984" s="70"/>
      <c r="R1984" s="67"/>
      <c r="S1984" s="72"/>
      <c r="T1984" s="73"/>
      <c r="U1984" s="72"/>
      <c r="X1984" s="25"/>
      <c r="Y1984" s="25"/>
      <c r="Z1984" s="25"/>
      <c r="AA1984" s="25"/>
      <c r="AB1984" s="25"/>
      <c r="AC1984" s="25"/>
      <c r="AD1984" s="25"/>
      <c r="AE1984" s="25"/>
    </row>
    <row r="1985" spans="1:31">
      <c r="A1985" s="6"/>
      <c r="B1985" s="6"/>
      <c r="C1985" s="6"/>
      <c r="D1985" s="6"/>
      <c r="E1985" s="6"/>
      <c r="F1985" s="6"/>
      <c r="G1985" s="6"/>
      <c r="H1985" s="6"/>
      <c r="I1985" s="6"/>
      <c r="J1985" s="6"/>
      <c r="K1985" s="6"/>
      <c r="L1985" s="6"/>
      <c r="M1985" s="6"/>
      <c r="N1985" s="6"/>
      <c r="O1985" s="6"/>
      <c r="P1985" s="6"/>
      <c r="Q1985" s="6"/>
      <c r="R1985" s="6"/>
      <c r="S1985" s="6"/>
      <c r="T1985" s="6"/>
      <c r="U1985" s="6"/>
      <c r="X1985" s="25"/>
      <c r="Y1985" s="25"/>
      <c r="Z1985" s="25"/>
      <c r="AA1985" s="25"/>
      <c r="AB1985" s="25"/>
      <c r="AC1985" s="25"/>
      <c r="AD1985" s="25"/>
      <c r="AE1985" s="25"/>
    </row>
    <row r="1986" spans="1:31">
      <c r="A1986" s="6"/>
      <c r="B1986" s="6"/>
      <c r="C1986" s="6"/>
      <c r="D1986" s="6"/>
      <c r="E1986" s="6"/>
      <c r="F1986" s="6"/>
      <c r="G1986" s="6"/>
      <c r="H1986" s="6"/>
      <c r="I1986" s="6"/>
      <c r="J1986" s="6"/>
      <c r="K1986" s="6"/>
      <c r="L1986" s="6"/>
      <c r="M1986" s="6"/>
      <c r="N1986" s="6"/>
      <c r="O1986" s="6"/>
      <c r="P1986" s="6"/>
      <c r="Q1986" s="6"/>
      <c r="R1986" s="6"/>
      <c r="S1986" s="6"/>
      <c r="T1986" s="6"/>
      <c r="U1986" s="6"/>
      <c r="X1986" s="25"/>
      <c r="Y1986" s="25"/>
      <c r="Z1986" s="25"/>
      <c r="AA1986" s="25"/>
      <c r="AB1986" s="25"/>
      <c r="AC1986" s="25"/>
      <c r="AD1986" s="25"/>
      <c r="AE1986" s="25"/>
    </row>
    <row r="1987" spans="1:31">
      <c r="A1987" s="6"/>
      <c r="B1987" s="6"/>
      <c r="C1987" s="6"/>
      <c r="D1987" s="6"/>
      <c r="E1987" s="6"/>
      <c r="F1987" s="6"/>
      <c r="G1987" s="6"/>
      <c r="H1987" s="6"/>
      <c r="I1987" s="6"/>
      <c r="J1987" s="6"/>
      <c r="K1987" s="6"/>
      <c r="L1987" s="6"/>
      <c r="M1987" s="6"/>
      <c r="N1987" s="6"/>
      <c r="O1987" s="6"/>
      <c r="P1987" s="6"/>
      <c r="Q1987" s="6"/>
      <c r="R1987" s="6"/>
      <c r="S1987" s="6"/>
      <c r="T1987" s="6"/>
      <c r="U1987" s="6"/>
      <c r="X1987" s="25"/>
      <c r="Y1987" s="25"/>
      <c r="Z1987" s="25"/>
      <c r="AA1987" s="25"/>
      <c r="AB1987" s="25"/>
      <c r="AC1987" s="25"/>
      <c r="AD1987" s="25"/>
      <c r="AE1987" s="25"/>
    </row>
    <row r="1988" spans="1:31">
      <c r="A1988" s="6"/>
      <c r="B1988" s="6"/>
      <c r="C1988" s="6"/>
      <c r="D1988" s="6"/>
      <c r="E1988" s="6"/>
      <c r="F1988" s="6"/>
      <c r="G1988" s="6"/>
      <c r="H1988" s="6"/>
      <c r="I1988" s="6"/>
      <c r="J1988" s="6"/>
      <c r="K1988" s="6"/>
      <c r="L1988" s="6"/>
      <c r="M1988" s="6"/>
      <c r="N1988" s="6"/>
      <c r="O1988" s="6"/>
      <c r="P1988" s="6"/>
      <c r="Q1988" s="6"/>
      <c r="R1988" s="6"/>
      <c r="S1988" s="6"/>
      <c r="T1988" s="6"/>
      <c r="U1988" s="6"/>
      <c r="X1988" s="12" t="s">
        <v>21</v>
      </c>
      <c r="Y1988" s="12" t="s">
        <v>78</v>
      </c>
      <c r="Z1988" s="12" t="s">
        <v>22</v>
      </c>
      <c r="AA1988" s="25"/>
      <c r="AB1988" s="25"/>
      <c r="AC1988" s="25"/>
      <c r="AD1988" s="25"/>
      <c r="AE1988" s="25"/>
    </row>
    <row r="1989" spans="1:31">
      <c r="A1989" s="6"/>
      <c r="B1989" s="6"/>
      <c r="C1989" s="6"/>
      <c r="D1989" s="6"/>
      <c r="E1989" s="6"/>
      <c r="F1989" s="6"/>
      <c r="G1989" s="6"/>
      <c r="H1989" s="6"/>
      <c r="I1989" s="6"/>
      <c r="J1989" s="6"/>
      <c r="K1989" s="6"/>
      <c r="L1989" s="6"/>
      <c r="M1989" s="6"/>
      <c r="N1989" s="6"/>
      <c r="O1989" s="6"/>
      <c r="P1989" s="6"/>
      <c r="Q1989" s="6"/>
      <c r="R1989" s="6"/>
      <c r="S1989" s="6"/>
      <c r="T1989" s="6"/>
      <c r="U1989" s="6"/>
      <c r="W1989" s="19" t="str">
        <f>IF(入力!$C$4="","",入力!$C$4)</f>
        <v>2016.01.01</v>
      </c>
      <c r="X1989" s="24" t="str">
        <f>IF(特定項目一覧_60!AL54="","",特定項目一覧_60!AL54)</f>
        <v/>
      </c>
      <c r="Y1989" s="31" t="str">
        <f>IF(特定項目一覧_60!AK54="","",特定項目一覧_60!AK54)</f>
        <v/>
      </c>
      <c r="Z1989" s="32" t="str">
        <f>IF(特定項目一覧_60!AM54="","",特定項目一覧_60!AM54)</f>
        <v/>
      </c>
      <c r="AA1989" s="25"/>
      <c r="AB1989" s="25"/>
      <c r="AC1989" s="25"/>
      <c r="AD1989" s="25"/>
      <c r="AE1989" s="25"/>
    </row>
    <row r="1990" spans="1:31">
      <c r="A1990" s="6"/>
      <c r="B1990" s="6"/>
      <c r="C1990" s="6"/>
      <c r="D1990" s="6"/>
      <c r="E1990" s="6"/>
      <c r="F1990" s="6"/>
      <c r="G1990" s="6"/>
      <c r="H1990" s="6"/>
      <c r="I1990" s="6"/>
      <c r="J1990" s="6"/>
      <c r="K1990" s="6"/>
      <c r="L1990" s="6"/>
      <c r="M1990" s="6"/>
      <c r="N1990" s="6"/>
      <c r="O1990" s="6"/>
      <c r="P1990" s="6"/>
      <c r="Q1990" s="6"/>
      <c r="R1990" s="6"/>
      <c r="S1990" s="6"/>
      <c r="T1990" s="6"/>
      <c r="U1990" s="6"/>
      <c r="W1990" s="19"/>
      <c r="X1990" s="24"/>
      <c r="Y1990" s="24"/>
      <c r="Z1990" s="24"/>
      <c r="AA1990" s="25"/>
      <c r="AB1990" s="25"/>
      <c r="AC1990" s="25"/>
      <c r="AD1990" s="25"/>
      <c r="AE1990" s="25"/>
    </row>
    <row r="1991" spans="1:31">
      <c r="A1991" s="6"/>
      <c r="B1991" s="6"/>
      <c r="C1991" s="6"/>
      <c r="D1991" s="6"/>
      <c r="E1991" s="6"/>
      <c r="F1991" s="6"/>
      <c r="G1991" s="6"/>
      <c r="H1991" s="6"/>
      <c r="I1991" s="6"/>
      <c r="J1991" s="6"/>
      <c r="K1991" s="6"/>
      <c r="L1991" s="6"/>
      <c r="M1991" s="6"/>
      <c r="N1991" s="6"/>
      <c r="O1991" s="6"/>
      <c r="P1991" s="6"/>
      <c r="Q1991" s="6"/>
      <c r="R1991" s="6"/>
      <c r="S1991" s="6"/>
      <c r="T1991" s="6"/>
      <c r="U1991" s="6"/>
      <c r="W1991" s="19"/>
      <c r="X1991" s="34"/>
      <c r="Y1991" s="34"/>
      <c r="Z1991" s="35"/>
      <c r="AA1991" s="25"/>
      <c r="AB1991" s="25"/>
      <c r="AC1991" s="25"/>
      <c r="AD1991" s="25"/>
      <c r="AE1991" s="25"/>
    </row>
    <row r="1992" spans="1:31">
      <c r="A1992" s="6"/>
      <c r="B1992" s="6"/>
      <c r="C1992" s="6"/>
      <c r="D1992" s="6"/>
      <c r="E1992" s="6"/>
      <c r="F1992" s="6"/>
      <c r="G1992" s="6"/>
      <c r="H1992" s="6"/>
      <c r="I1992" s="6"/>
      <c r="J1992" s="6"/>
      <c r="K1992" s="6"/>
      <c r="L1992" s="6"/>
      <c r="M1992" s="6"/>
      <c r="N1992" s="6"/>
      <c r="O1992" s="6"/>
      <c r="P1992" s="6"/>
      <c r="Q1992" s="6"/>
      <c r="R1992" s="6"/>
      <c r="S1992" s="6"/>
      <c r="T1992" s="6"/>
      <c r="U1992" s="6"/>
      <c r="X1992" s="25"/>
      <c r="Y1992" s="25"/>
      <c r="Z1992" s="25"/>
      <c r="AA1992" s="25"/>
      <c r="AB1992" s="25"/>
      <c r="AC1992" s="25"/>
      <c r="AD1992" s="25"/>
      <c r="AE1992" s="25"/>
    </row>
    <row r="1993" spans="1:31">
      <c r="A1993" s="6"/>
      <c r="B1993" s="6"/>
      <c r="C1993" s="6"/>
      <c r="D1993" s="6"/>
      <c r="E1993" s="6"/>
      <c r="F1993" s="6"/>
      <c r="G1993" s="6"/>
      <c r="H1993" s="6"/>
      <c r="I1993" s="6"/>
      <c r="J1993" s="6"/>
      <c r="K1993" s="6"/>
      <c r="L1993" s="6"/>
      <c r="M1993" s="6"/>
      <c r="N1993" s="6"/>
      <c r="O1993" s="6"/>
      <c r="P1993" s="6"/>
      <c r="Q1993" s="6"/>
      <c r="R1993" s="6"/>
      <c r="S1993" s="6"/>
      <c r="T1993" s="6"/>
      <c r="U1993" s="6"/>
      <c r="X1993" s="25"/>
      <c r="Y1993" s="25"/>
      <c r="Z1993" s="25"/>
      <c r="AA1993" s="25"/>
      <c r="AB1993" s="25"/>
      <c r="AC1993" s="25"/>
      <c r="AD1993" s="25"/>
      <c r="AE1993" s="25"/>
    </row>
    <row r="1994" spans="1:31">
      <c r="A1994" s="6"/>
      <c r="B1994" s="6"/>
      <c r="C1994" s="6"/>
      <c r="D1994" s="6"/>
      <c r="E1994" s="6"/>
      <c r="F1994" s="6"/>
      <c r="G1994" s="6"/>
      <c r="H1994" s="6"/>
      <c r="I1994" s="6"/>
      <c r="J1994" s="6"/>
      <c r="K1994" s="6"/>
      <c r="L1994" s="6"/>
      <c r="M1994" s="6"/>
      <c r="N1994" s="6"/>
      <c r="O1994" s="6"/>
      <c r="P1994" s="6"/>
      <c r="Q1994" s="6"/>
      <c r="R1994" s="6"/>
      <c r="S1994" s="6"/>
      <c r="T1994" s="6"/>
      <c r="U1994" s="6"/>
      <c r="X1994" s="25"/>
      <c r="Y1994" s="25"/>
      <c r="Z1994" s="25"/>
      <c r="AA1994" s="25"/>
      <c r="AB1994" s="25"/>
      <c r="AC1994" s="25"/>
      <c r="AD1994" s="25"/>
      <c r="AE1994" s="25"/>
    </row>
    <row r="1995" spans="1:31">
      <c r="A1995" s="6"/>
      <c r="B1995" s="6"/>
      <c r="C1995" s="6"/>
      <c r="D1995" s="6"/>
      <c r="E1995" s="6"/>
      <c r="F1995" s="6"/>
      <c r="G1995" s="6"/>
      <c r="H1995" s="6"/>
      <c r="I1995" s="6"/>
      <c r="J1995" s="6"/>
      <c r="K1995" s="6"/>
      <c r="L1995" s="6"/>
      <c r="M1995" s="6"/>
      <c r="N1995" s="6"/>
      <c r="O1995" s="6"/>
      <c r="P1995" s="6"/>
      <c r="Q1995" s="6"/>
      <c r="R1995" s="6"/>
      <c r="S1995" s="6"/>
      <c r="T1995" s="6"/>
      <c r="U1995" s="6"/>
      <c r="X1995" s="25"/>
      <c r="Y1995" s="25"/>
      <c r="Z1995" s="25"/>
      <c r="AA1995" s="25"/>
      <c r="AB1995" s="25"/>
      <c r="AC1995" s="25"/>
      <c r="AD1995" s="25"/>
      <c r="AE1995" s="25"/>
    </row>
    <row r="1996" spans="1:31">
      <c r="A1996" s="6"/>
      <c r="B1996" s="6"/>
      <c r="C1996" s="6"/>
      <c r="D1996" s="6"/>
      <c r="E1996" s="6"/>
      <c r="F1996" s="6"/>
      <c r="G1996" s="6"/>
      <c r="H1996" s="6"/>
      <c r="I1996" s="6"/>
      <c r="J1996" s="6"/>
      <c r="K1996" s="6"/>
      <c r="L1996" s="6"/>
      <c r="M1996" s="6"/>
      <c r="N1996" s="6"/>
      <c r="O1996" s="6"/>
      <c r="P1996" s="6"/>
      <c r="Q1996" s="6"/>
      <c r="R1996" s="6"/>
      <c r="S1996" s="6"/>
      <c r="T1996" s="6"/>
      <c r="U1996" s="6"/>
      <c r="X1996" s="25"/>
      <c r="Y1996" s="25"/>
      <c r="Z1996" s="25"/>
      <c r="AA1996" s="25"/>
      <c r="AB1996" s="25"/>
      <c r="AC1996" s="25"/>
      <c r="AD1996" s="25"/>
      <c r="AE1996" s="25"/>
    </row>
    <row r="1997" spans="1:31">
      <c r="A1997" s="6"/>
      <c r="B1997" s="6"/>
      <c r="C1997" s="6"/>
      <c r="D1997" s="6"/>
      <c r="E1997" s="6"/>
      <c r="F1997" s="6"/>
      <c r="G1997" s="6"/>
      <c r="H1997" s="6"/>
      <c r="I1997" s="6"/>
      <c r="J1997" s="6"/>
      <c r="K1997" s="6"/>
      <c r="L1997" s="6"/>
      <c r="M1997" s="6"/>
      <c r="N1997" s="6"/>
      <c r="O1997" s="6"/>
      <c r="P1997" s="6"/>
      <c r="Q1997" s="6"/>
      <c r="R1997" s="6"/>
      <c r="S1997" s="6"/>
      <c r="T1997" s="6"/>
      <c r="U1997" s="6"/>
      <c r="X1997" s="25"/>
      <c r="Y1997" s="25"/>
      <c r="Z1997" s="25"/>
      <c r="AA1997" s="25"/>
      <c r="AB1997" s="25"/>
      <c r="AC1997" s="25"/>
      <c r="AD1997" s="25"/>
      <c r="AE1997" s="25"/>
    </row>
    <row r="1998" spans="1:31">
      <c r="A1998" s="6"/>
      <c r="B1998" s="6"/>
      <c r="C1998" s="6"/>
      <c r="D1998" s="6"/>
      <c r="E1998" s="6"/>
      <c r="F1998" s="6"/>
      <c r="G1998" s="6"/>
      <c r="H1998" s="6"/>
      <c r="I1998" s="6"/>
      <c r="J1998" s="6"/>
      <c r="K1998" s="6"/>
      <c r="L1998" s="6"/>
      <c r="M1998" s="6"/>
      <c r="N1998" s="6"/>
      <c r="O1998" s="6"/>
      <c r="P1998" s="6"/>
      <c r="Q1998" s="6"/>
      <c r="R1998" s="6"/>
      <c r="S1998" s="6"/>
      <c r="T1998" s="6"/>
      <c r="U1998" s="6"/>
      <c r="X1998" s="25"/>
      <c r="Y1998" s="25"/>
      <c r="Z1998" s="25"/>
      <c r="AA1998" s="25"/>
      <c r="AB1998" s="25"/>
      <c r="AC1998" s="25"/>
      <c r="AD1998" s="25"/>
      <c r="AE1998" s="25"/>
    </row>
    <row r="1999" spans="1:31">
      <c r="A1999" s="6"/>
      <c r="B1999" s="6"/>
      <c r="C1999" s="6"/>
      <c r="D1999" s="6"/>
      <c r="E1999" s="6"/>
      <c r="F1999" s="6"/>
      <c r="G1999" s="6"/>
      <c r="H1999" s="6"/>
      <c r="I1999" s="6"/>
      <c r="J1999" s="6"/>
      <c r="K1999" s="6"/>
      <c r="L1999" s="6"/>
      <c r="M1999" s="6"/>
      <c r="N1999" s="6"/>
      <c r="O1999" s="6"/>
      <c r="P1999" s="6"/>
      <c r="Q1999" s="6"/>
      <c r="R1999" s="6"/>
      <c r="S1999" s="6"/>
      <c r="T1999" s="6"/>
      <c r="U1999" s="6"/>
      <c r="X1999" s="25"/>
      <c r="Y1999" s="25"/>
      <c r="Z1999" s="25"/>
      <c r="AA1999" s="25"/>
      <c r="AB1999" s="25"/>
      <c r="AC1999" s="25"/>
      <c r="AD1999" s="25"/>
      <c r="AE1999" s="25"/>
    </row>
    <row r="2000" spans="1:31">
      <c r="A2000" s="6"/>
      <c r="B2000" s="6"/>
      <c r="C2000" s="6"/>
      <c r="D2000" s="6"/>
      <c r="E2000" s="6"/>
      <c r="F2000" s="6"/>
      <c r="G2000" s="6"/>
      <c r="H2000" s="6"/>
      <c r="I2000" s="6"/>
      <c r="J2000" s="6"/>
      <c r="K2000" s="6"/>
      <c r="L2000" s="6"/>
      <c r="M2000" s="6"/>
      <c r="N2000" s="6"/>
      <c r="O2000" s="6"/>
      <c r="P2000" s="6"/>
      <c r="Q2000" s="6"/>
      <c r="R2000" s="6"/>
      <c r="S2000" s="6"/>
      <c r="T2000" s="6"/>
      <c r="U2000" s="6"/>
      <c r="X2000" s="25"/>
      <c r="Y2000" s="25"/>
      <c r="Z2000" s="25"/>
      <c r="AA2000" s="25"/>
      <c r="AB2000" s="25"/>
      <c r="AC2000" s="25"/>
      <c r="AD2000" s="25"/>
      <c r="AE2000" s="25"/>
    </row>
    <row r="2001" spans="1:31">
      <c r="A2001" s="6"/>
      <c r="B2001" s="6"/>
      <c r="C2001" s="6"/>
      <c r="D2001" s="6"/>
      <c r="E2001" s="6"/>
      <c r="F2001" s="6"/>
      <c r="G2001" s="6"/>
      <c r="H2001" s="6"/>
      <c r="I2001" s="6"/>
      <c r="J2001" s="6"/>
      <c r="K2001" s="6"/>
      <c r="L2001" s="6"/>
      <c r="M2001" s="6"/>
      <c r="N2001" s="6"/>
      <c r="O2001" s="6"/>
      <c r="P2001" s="6"/>
      <c r="Q2001" s="6"/>
      <c r="R2001" s="6"/>
      <c r="S2001" s="6"/>
      <c r="T2001" s="6"/>
      <c r="U2001" s="6"/>
      <c r="X2001" s="25"/>
      <c r="Y2001" s="25"/>
      <c r="Z2001" s="25"/>
      <c r="AA2001" s="25"/>
      <c r="AB2001" s="25"/>
      <c r="AC2001" s="25"/>
      <c r="AD2001" s="25"/>
      <c r="AE2001" s="25"/>
    </row>
    <row r="2002" spans="1:31">
      <c r="A2002" s="6"/>
      <c r="B2002" s="6"/>
      <c r="C2002" s="6"/>
      <c r="D2002" s="6"/>
      <c r="E2002" s="6"/>
      <c r="F2002" s="6"/>
      <c r="G2002" s="6"/>
      <c r="H2002" s="6"/>
      <c r="I2002" s="6"/>
      <c r="J2002" s="6"/>
      <c r="K2002" s="6"/>
      <c r="L2002" s="6"/>
      <c r="M2002" s="6"/>
      <c r="N2002" s="6"/>
      <c r="O2002" s="6"/>
      <c r="P2002" s="6"/>
      <c r="Q2002" s="6"/>
      <c r="R2002" s="6"/>
      <c r="S2002" s="6"/>
      <c r="T2002" s="6"/>
      <c r="U2002" s="6"/>
      <c r="X2002" s="459" t="s">
        <v>270</v>
      </c>
      <c r="Y2002" s="25"/>
      <c r="Z2002" s="25"/>
      <c r="AA2002" s="25"/>
      <c r="AB2002" s="25"/>
      <c r="AC2002" s="25"/>
      <c r="AD2002" s="25"/>
      <c r="AE2002" s="25"/>
    </row>
    <row r="2003" spans="1:31">
      <c r="X2003" s="458" t="str">
        <f>IF(全体項目一覧_60!AN142="","",全体項目一覧_60!AN142)</f>
        <v/>
      </c>
      <c r="Y2003" s="25"/>
      <c r="Z2003" s="25"/>
      <c r="AA2003" s="25"/>
      <c r="AB2003" s="25"/>
      <c r="AC2003" s="25"/>
      <c r="AD2003" s="25"/>
      <c r="AE2003" s="25"/>
    </row>
    <row r="2004" spans="1:31">
      <c r="X2004" s="25"/>
      <c r="Y2004" s="25"/>
      <c r="Z2004" s="25"/>
      <c r="AA2004" s="25"/>
      <c r="AB2004" s="25"/>
      <c r="AC2004" s="25"/>
      <c r="AD2004" s="25"/>
      <c r="AE2004" s="25"/>
    </row>
    <row r="2005" spans="1:31">
      <c r="X2005" s="25"/>
      <c r="Y2005" s="25"/>
      <c r="Z2005" s="25"/>
      <c r="AA2005" s="25"/>
      <c r="AB2005" s="25"/>
      <c r="AC2005" s="25"/>
      <c r="AD2005" s="25"/>
      <c r="AE2005" s="25"/>
    </row>
    <row r="2006" spans="1:31">
      <c r="A2006" s="675"/>
      <c r="B2006" s="676"/>
      <c r="C2006" s="676"/>
      <c r="D2006" s="676"/>
      <c r="E2006" s="676"/>
      <c r="F2006" s="676"/>
      <c r="G2006" s="676"/>
      <c r="H2006" s="676"/>
      <c r="I2006" s="676"/>
      <c r="J2006" s="676"/>
      <c r="K2006" s="677"/>
      <c r="L2006" s="12" t="s">
        <v>18</v>
      </c>
      <c r="M2006" s="669" t="s">
        <v>29</v>
      </c>
      <c r="N2006" s="669"/>
      <c r="O2006" s="669"/>
      <c r="P2006" s="669"/>
      <c r="Q2006" s="669"/>
      <c r="R2006" s="669"/>
      <c r="S2006" s="669"/>
      <c r="T2006" s="670" t="s">
        <v>269</v>
      </c>
      <c r="U2006" s="670"/>
      <c r="X2006" s="12"/>
      <c r="Y2006" s="150"/>
      <c r="Z2006" s="150"/>
      <c r="AA2006" s="150"/>
      <c r="AB2006" s="150"/>
      <c r="AC2006" s="150"/>
      <c r="AD2006" s="150"/>
      <c r="AE2006" s="150"/>
    </row>
    <row r="2007" spans="1:31">
      <c r="A2007" s="678"/>
      <c r="B2007" s="679"/>
      <c r="C2007" s="679"/>
      <c r="D2007" s="679"/>
      <c r="E2007" s="679"/>
      <c r="F2007" s="679"/>
      <c r="G2007" s="679"/>
      <c r="H2007" s="679"/>
      <c r="I2007" s="679"/>
      <c r="J2007" s="679"/>
      <c r="K2007" s="680"/>
      <c r="L2007" s="12" t="s">
        <v>18</v>
      </c>
      <c r="M2007" s="665" t="s">
        <v>30</v>
      </c>
      <c r="N2007" s="665"/>
      <c r="O2007" s="665"/>
      <c r="P2007" s="665"/>
      <c r="Q2007" s="665"/>
      <c r="R2007" s="665"/>
      <c r="S2007" s="665"/>
      <c r="T2007" s="666" t="str">
        <f>X2003</f>
        <v/>
      </c>
      <c r="U2007" s="667"/>
      <c r="X2007" s="12"/>
      <c r="Y2007" s="151"/>
      <c r="Z2007" s="151"/>
      <c r="AA2007" s="151"/>
      <c r="AB2007" s="151"/>
      <c r="AC2007" s="151"/>
      <c r="AD2007" s="151"/>
      <c r="AE2007" s="151"/>
    </row>
    <row r="2008" spans="1:31" ht="14.25">
      <c r="A2008" s="691" t="str">
        <f>$A$40</f>
        <v>フォーマット作成者　：　Komuro Consulting Group　小室匡史</v>
      </c>
      <c r="B2008" s="691"/>
      <c r="C2008" s="691"/>
      <c r="D2008" s="691"/>
      <c r="E2008" s="691"/>
      <c r="F2008" s="691"/>
      <c r="G2008" s="691"/>
      <c r="H2008" s="691"/>
      <c r="I2008" s="691"/>
      <c r="J2008" s="691"/>
      <c r="K2008" s="691"/>
      <c r="L2008" s="414" t="s">
        <v>18</v>
      </c>
      <c r="M2008" s="668" t="s">
        <v>90</v>
      </c>
      <c r="N2008" s="668"/>
      <c r="O2008" s="668"/>
      <c r="P2008" s="668"/>
      <c r="Q2008" s="668"/>
      <c r="R2008" s="668"/>
      <c r="S2008" s="668"/>
      <c r="T2008" s="667"/>
      <c r="U2008" s="667"/>
      <c r="X2008" s="12"/>
      <c r="Y2008" s="152"/>
      <c r="Z2008" s="152"/>
      <c r="AA2008" s="152"/>
      <c r="AB2008" s="152"/>
      <c r="AC2008" s="152"/>
      <c r="AD2008" s="152"/>
      <c r="AE2008" s="152"/>
    </row>
    <row r="2010" spans="1:31" ht="30" customHeight="1">
      <c r="A2010" s="671" t="str">
        <f>$A$1</f>
        <v>●●チームバレーボール体力指数　レーダーチャート</v>
      </c>
      <c r="B2010" s="671"/>
      <c r="C2010" s="671"/>
      <c r="D2010" s="671"/>
      <c r="E2010" s="671"/>
      <c r="F2010" s="671"/>
      <c r="G2010" s="671"/>
      <c r="H2010" s="671"/>
      <c r="I2010" s="671"/>
      <c r="J2010" s="671"/>
      <c r="K2010" s="671"/>
      <c r="L2010" s="671"/>
      <c r="M2010" s="671"/>
      <c r="N2010" s="671"/>
      <c r="O2010" s="671"/>
      <c r="P2010" s="671"/>
      <c r="Q2010" s="671"/>
      <c r="R2010" s="671"/>
      <c r="S2010" s="671"/>
      <c r="T2010" s="671"/>
      <c r="U2010" s="671"/>
      <c r="X2010" s="25"/>
      <c r="Y2010" s="25"/>
      <c r="Z2010" s="25"/>
      <c r="AA2010" s="25"/>
      <c r="AB2010" s="25"/>
      <c r="AC2010" s="25"/>
      <c r="AD2010" s="25"/>
      <c r="AE2010" s="25"/>
    </row>
    <row r="2011" spans="1:31" ht="22.5" customHeight="1">
      <c r="A2011" s="385" t="s">
        <v>10</v>
      </c>
      <c r="B2011" s="672" t="str">
        <f>IF(表示変換!B55="","",表示変換!B55)</f>
        <v/>
      </c>
      <c r="C2011" s="672"/>
      <c r="D2011" s="9"/>
      <c r="E2011" s="385" t="s">
        <v>11</v>
      </c>
      <c r="F2011" s="673" t="str">
        <f>IF(表示変換!I55="","",表示変換!I55)</f>
        <v/>
      </c>
      <c r="G2011" s="673"/>
      <c r="H2011" s="386" t="s">
        <v>215</v>
      </c>
      <c r="I2011" s="14"/>
      <c r="J2011" s="386" t="s">
        <v>13</v>
      </c>
      <c r="K2011" s="673" t="str">
        <f>IF(表示変換!J55="","",表示変換!J55)</f>
        <v/>
      </c>
      <c r="L2011" s="673"/>
      <c r="M2011" s="385" t="s">
        <v>211</v>
      </c>
      <c r="N2011" s="6"/>
      <c r="O2011" s="672" t="s">
        <v>219</v>
      </c>
      <c r="P2011" s="672"/>
      <c r="Q2011" s="672" t="str">
        <f>IF(表示変換!H55="","",表示変換!H55)</f>
        <v/>
      </c>
      <c r="R2011" s="672"/>
      <c r="S2011" s="674" t="str">
        <f>IF(入力!$C$4="","",入力!$C$4)</f>
        <v>2016.01.01</v>
      </c>
      <c r="T2011" s="674"/>
      <c r="U2011" s="9" t="s">
        <v>84</v>
      </c>
      <c r="X2011" s="25"/>
      <c r="Y2011" s="25"/>
      <c r="Z2011" s="25"/>
      <c r="AA2011" s="25"/>
      <c r="AB2011" s="25"/>
      <c r="AC2011" s="25"/>
      <c r="AD2011" s="25"/>
      <c r="AE2011" s="25"/>
    </row>
    <row r="2012" spans="1:31" ht="12" customHeight="1">
      <c r="A2012" s="6"/>
      <c r="B2012" s="6"/>
      <c r="C2012" s="6"/>
      <c r="D2012" s="6"/>
      <c r="E2012" s="6"/>
      <c r="F2012" s="6"/>
      <c r="G2012" s="6"/>
      <c r="H2012" s="6"/>
      <c r="I2012" s="6"/>
      <c r="J2012" s="6"/>
      <c r="K2012" s="6"/>
      <c r="L2012" s="6"/>
      <c r="M2012" s="6"/>
      <c r="N2012" s="6"/>
      <c r="O2012" s="6"/>
      <c r="P2012" s="6"/>
      <c r="Q2012" s="6"/>
      <c r="R2012" s="6"/>
      <c r="S2012" s="6"/>
      <c r="T2012" s="6"/>
      <c r="U2012" s="6"/>
      <c r="X2012" s="25"/>
      <c r="Y2012" s="25"/>
      <c r="Z2012" s="25"/>
      <c r="AA2012" s="25"/>
      <c r="AB2012" s="25"/>
      <c r="AC2012" s="25"/>
      <c r="AD2012" s="25"/>
      <c r="AE2012" s="25"/>
    </row>
    <row r="2013" spans="1:31" ht="22.5" customHeight="1">
      <c r="A2013" s="685" t="s">
        <v>5</v>
      </c>
      <c r="B2013" s="688" t="s">
        <v>226</v>
      </c>
      <c r="C2013" s="692" t="s">
        <v>0</v>
      </c>
      <c r="D2013" s="683" t="s">
        <v>220</v>
      </c>
      <c r="E2013" s="684"/>
      <c r="F2013" s="683" t="s">
        <v>198</v>
      </c>
      <c r="G2013" s="684"/>
      <c r="H2013" s="683" t="s">
        <v>297</v>
      </c>
      <c r="I2013" s="684"/>
      <c r="J2013" s="683" t="s">
        <v>27</v>
      </c>
      <c r="K2013" s="684"/>
      <c r="L2013" s="681" t="s">
        <v>199</v>
      </c>
      <c r="M2013" s="682"/>
      <c r="N2013" s="681" t="s">
        <v>200</v>
      </c>
      <c r="O2013" s="682"/>
      <c r="P2013" s="681" t="s">
        <v>28</v>
      </c>
      <c r="Q2013" s="682"/>
      <c r="R2013" s="683" t="s">
        <v>201</v>
      </c>
      <c r="S2013" s="684"/>
      <c r="T2013" s="156" t="s">
        <v>1</v>
      </c>
      <c r="U2013" s="157" t="s">
        <v>2</v>
      </c>
      <c r="X2013" s="25"/>
      <c r="Y2013" s="25"/>
      <c r="Z2013" s="25"/>
      <c r="AA2013" s="25"/>
      <c r="AB2013" s="25"/>
      <c r="AC2013" s="25"/>
      <c r="AD2013" s="25"/>
      <c r="AE2013" s="25"/>
    </row>
    <row r="2014" spans="1:31">
      <c r="A2014" s="686"/>
      <c r="B2014" s="689"/>
      <c r="C2014" s="693"/>
      <c r="D2014" s="1" t="s">
        <v>3</v>
      </c>
      <c r="E2014" s="3" t="s">
        <v>4</v>
      </c>
      <c r="F2014" s="1" t="s">
        <v>3</v>
      </c>
      <c r="G2014" s="3" t="s">
        <v>4</v>
      </c>
      <c r="H2014" s="1" t="s">
        <v>3</v>
      </c>
      <c r="I2014" s="3" t="s">
        <v>4</v>
      </c>
      <c r="J2014" s="1" t="s">
        <v>3</v>
      </c>
      <c r="K2014" s="3" t="s">
        <v>4</v>
      </c>
      <c r="L2014" s="1" t="s">
        <v>3</v>
      </c>
      <c r="M2014" s="3" t="s">
        <v>4</v>
      </c>
      <c r="N2014" s="1" t="s">
        <v>3</v>
      </c>
      <c r="O2014" s="3" t="s">
        <v>4</v>
      </c>
      <c r="P2014" s="1" t="s">
        <v>3</v>
      </c>
      <c r="Q2014" s="3" t="s">
        <v>4</v>
      </c>
      <c r="R2014" s="1" t="s">
        <v>3</v>
      </c>
      <c r="S2014" s="3" t="s">
        <v>4</v>
      </c>
      <c r="T2014" s="7"/>
      <c r="U2014" s="8"/>
      <c r="X2014" s="25"/>
      <c r="Y2014" s="25"/>
      <c r="Z2014" s="25"/>
      <c r="AA2014" s="25"/>
      <c r="AB2014" s="25"/>
      <c r="AC2014" s="25"/>
      <c r="AD2014" s="25"/>
      <c r="AE2014" s="25"/>
    </row>
    <row r="2015" spans="1:31">
      <c r="A2015" s="687"/>
      <c r="B2015" s="690"/>
      <c r="C2015" s="694"/>
      <c r="D2015" s="2" t="str">
        <f>IF(表示変換!$N$5="","",表示変換!$N$5)</f>
        <v>sec</v>
      </c>
      <c r="E2015" s="4" t="s">
        <v>202</v>
      </c>
      <c r="F2015" s="2" t="str">
        <f>IF(表示変換!$O$5="","",表示変換!$O$5)</f>
        <v>sec</v>
      </c>
      <c r="G2015" s="4" t="s">
        <v>202</v>
      </c>
      <c r="H2015" s="2" t="str">
        <f>IF(表示変換!$P$5="","",表示変換!$P$5)</f>
        <v>m</v>
      </c>
      <c r="I2015" s="4" t="s">
        <v>202</v>
      </c>
      <c r="J2015" s="2" t="str">
        <f>IF(表示変換!$Q$5="","",表示変換!$Q$5)</f>
        <v>cm</v>
      </c>
      <c r="K2015" s="4" t="s">
        <v>7</v>
      </c>
      <c r="L2015" s="2" t="str">
        <f>IF(表示変換!$R$5="","",表示変換!$R$5)</f>
        <v>cm</v>
      </c>
      <c r="M2015" s="4" t="s">
        <v>202</v>
      </c>
      <c r="N2015" s="2" t="str">
        <f>IF(表示変換!$S$5="","",表示変換!$S$5)</f>
        <v>m</v>
      </c>
      <c r="O2015" s="4" t="s">
        <v>202</v>
      </c>
      <c r="P2015" s="2" t="str">
        <f>IF(表示変換!$T$5="","",表示変換!$T$5)</f>
        <v>回</v>
      </c>
      <c r="Q2015" s="4" t="s">
        <v>216</v>
      </c>
      <c r="R2015" s="2" t="str">
        <f>IF(表示変換!$U$5="","",表示変換!$U$5)</f>
        <v>m</v>
      </c>
      <c r="S2015" s="4" t="s">
        <v>202</v>
      </c>
      <c r="T2015" s="2" t="s">
        <v>203</v>
      </c>
      <c r="U2015" s="5" t="s">
        <v>204</v>
      </c>
      <c r="X2015" s="26" t="s">
        <v>205</v>
      </c>
      <c r="Y2015" s="26" t="s">
        <v>206</v>
      </c>
      <c r="Z2015" s="26" t="s">
        <v>276</v>
      </c>
      <c r="AA2015" s="26" t="s">
        <v>24</v>
      </c>
      <c r="AB2015" s="26" t="s">
        <v>249</v>
      </c>
      <c r="AC2015" s="26" t="s">
        <v>208</v>
      </c>
      <c r="AD2015" s="26" t="s">
        <v>209</v>
      </c>
      <c r="AE2015" s="11" t="s">
        <v>250</v>
      </c>
    </row>
    <row r="2016" spans="1:31">
      <c r="A2016" s="17" t="str">
        <f>IF(入力!$C$4="","",入力!$C$4)</f>
        <v>2016.01.01</v>
      </c>
      <c r="B2016" s="20">
        <f>IF(表示変換!A55="","",表示変換!A55)</f>
        <v>50</v>
      </c>
      <c r="C2016" s="18" t="str">
        <f>IF(表示変換!B55="","",表示変換!B55)</f>
        <v/>
      </c>
      <c r="D2016" s="21" t="str">
        <f>IF(特定項目一覧_60!G55="","",特定項目一覧_60!G55)</f>
        <v/>
      </c>
      <c r="E2016" s="27" t="str">
        <f>IF(特定項目一覧_60!H55="","",特定項目一覧_60!H55)</f>
        <v/>
      </c>
      <c r="F2016" s="21" t="str">
        <f>IF(特定項目一覧_60!I55="","",特定項目一覧_60!I55)</f>
        <v/>
      </c>
      <c r="G2016" s="22" t="str">
        <f>IF(特定項目一覧_60!J55="","",特定項目一覧_60!J55)</f>
        <v/>
      </c>
      <c r="H2016" s="29" t="str">
        <f>IF(特定項目一覧_60!K55="","",特定項目一覧_60!K55)</f>
        <v/>
      </c>
      <c r="I2016" s="27" t="str">
        <f>IF(特定項目一覧_60!L55="","",特定項目一覧_60!L55)</f>
        <v/>
      </c>
      <c r="J2016" s="20" t="str">
        <f>IF(特定項目一覧_60!M55="","",特定項目一覧_60!M55)</f>
        <v/>
      </c>
      <c r="K2016" s="22" t="str">
        <f>IF(特定項目一覧_60!N55="","",特定項目一覧_60!N55)</f>
        <v/>
      </c>
      <c r="L2016" s="28" t="str">
        <f>IF(特定項目一覧_60!O55="","",特定項目一覧_60!O55)</f>
        <v/>
      </c>
      <c r="M2016" s="27" t="str">
        <f>IF(特定項目一覧_60!P55="","",特定項目一覧_60!P55)</f>
        <v/>
      </c>
      <c r="N2016" s="21" t="str">
        <f>IF(特定項目一覧_60!Q55="","",特定項目一覧_60!Q55)</f>
        <v/>
      </c>
      <c r="O2016" s="22" t="str">
        <f>IF(特定項目一覧_60!R55="","",特定項目一覧_60!R55)</f>
        <v/>
      </c>
      <c r="P2016" s="28" t="str">
        <f>IF(特定項目一覧_60!S55="","",特定項目一覧_60!S55)</f>
        <v/>
      </c>
      <c r="Q2016" s="27" t="str">
        <f>IF(特定項目一覧_60!T55="","",特定項目一覧_60!T55)</f>
        <v/>
      </c>
      <c r="R2016" s="20" t="str">
        <f>IF(特定項目一覧_60!U55="","",特定項目一覧_60!U55)</f>
        <v/>
      </c>
      <c r="S2016" s="22" t="str">
        <f>IF(特定項目一覧_60!V55="","",特定項目一覧_60!V55)</f>
        <v/>
      </c>
      <c r="T2016" s="28" t="str">
        <f>IF(特定項目一覧_60!W55="","",特定項目一覧_60!W55)</f>
        <v/>
      </c>
      <c r="U2016" s="22" t="str">
        <f>IF(特定項目一覧_60!X55="","",特定項目一覧_60!X55)</f>
        <v/>
      </c>
      <c r="W2016" s="19" t="str">
        <f>IF(入力!$C$4="","",入力!$C$4)</f>
        <v>2016.01.01</v>
      </c>
      <c r="X2016" s="30" t="str">
        <f>E2016</f>
        <v/>
      </c>
      <c r="Y2016" s="30" t="str">
        <f>G2016</f>
        <v/>
      </c>
      <c r="Z2016" s="30" t="str">
        <f>I2016</f>
        <v/>
      </c>
      <c r="AA2016" s="30" t="str">
        <f>K2016</f>
        <v/>
      </c>
      <c r="AB2016" s="30" t="str">
        <f>M2016</f>
        <v/>
      </c>
      <c r="AC2016" s="30" t="str">
        <f>O2016</f>
        <v/>
      </c>
      <c r="AD2016" s="30" t="str">
        <f>Q2016</f>
        <v/>
      </c>
      <c r="AE2016" s="30" t="str">
        <f>S2016</f>
        <v/>
      </c>
    </row>
    <row r="2017" spans="1:31">
      <c r="A2017" s="66"/>
      <c r="B2017" s="67"/>
      <c r="C2017" s="68"/>
      <c r="D2017" s="69"/>
      <c r="E2017" s="70"/>
      <c r="F2017" s="71"/>
      <c r="G2017" s="72"/>
      <c r="H2017" s="73"/>
      <c r="I2017" s="70"/>
      <c r="J2017" s="71"/>
      <c r="K2017" s="72"/>
      <c r="L2017" s="69"/>
      <c r="M2017" s="70"/>
      <c r="N2017" s="71"/>
      <c r="O2017" s="72"/>
      <c r="P2017" s="69"/>
      <c r="Q2017" s="70"/>
      <c r="R2017" s="67"/>
      <c r="S2017" s="72"/>
      <c r="T2017" s="73"/>
      <c r="U2017" s="72"/>
      <c r="W2017" s="19"/>
      <c r="X2017" s="23"/>
      <c r="Y2017" s="23"/>
      <c r="Z2017" s="23"/>
      <c r="AA2017" s="23"/>
      <c r="AB2017" s="23"/>
      <c r="AC2017" s="23"/>
      <c r="AD2017" s="23"/>
      <c r="AE2017" s="23"/>
    </row>
    <row r="2018" spans="1:31">
      <c r="A2018" s="74"/>
      <c r="B2018" s="67"/>
      <c r="C2018" s="72"/>
      <c r="D2018" s="71"/>
      <c r="E2018" s="72"/>
      <c r="F2018" s="71"/>
      <c r="G2018" s="72"/>
      <c r="H2018" s="67"/>
      <c r="I2018" s="72"/>
      <c r="J2018" s="71"/>
      <c r="K2018" s="72"/>
      <c r="L2018" s="71"/>
      <c r="M2018" s="72"/>
      <c r="N2018" s="71"/>
      <c r="O2018" s="72"/>
      <c r="P2018" s="71"/>
      <c r="Q2018" s="72"/>
      <c r="R2018" s="67"/>
      <c r="S2018" s="72"/>
      <c r="T2018" s="67"/>
      <c r="U2018" s="72"/>
      <c r="W2018" s="19"/>
      <c r="X2018" s="23"/>
      <c r="Y2018" s="23"/>
      <c r="Z2018" s="23"/>
      <c r="AA2018" s="23"/>
      <c r="AB2018" s="23"/>
      <c r="AC2018" s="23"/>
      <c r="AD2018" s="23"/>
      <c r="AE2018" s="23"/>
    </row>
    <row r="2019" spans="1:31">
      <c r="A2019" s="74"/>
      <c r="B2019" s="75"/>
      <c r="C2019" s="76"/>
      <c r="D2019" s="71"/>
      <c r="E2019" s="70"/>
      <c r="F2019" s="71"/>
      <c r="G2019" s="72"/>
      <c r="H2019" s="73"/>
      <c r="I2019" s="70"/>
      <c r="J2019" s="71"/>
      <c r="K2019" s="72"/>
      <c r="L2019" s="69"/>
      <c r="M2019" s="70"/>
      <c r="N2019" s="71"/>
      <c r="O2019" s="72"/>
      <c r="P2019" s="69"/>
      <c r="Q2019" s="70"/>
      <c r="R2019" s="67"/>
      <c r="S2019" s="72"/>
      <c r="T2019" s="73"/>
      <c r="U2019" s="72"/>
      <c r="X2019" s="25"/>
      <c r="Y2019" s="25"/>
      <c r="Z2019" s="25"/>
      <c r="AA2019" s="25"/>
      <c r="AB2019" s="25"/>
      <c r="AC2019" s="25"/>
      <c r="AD2019" s="25"/>
      <c r="AE2019" s="25"/>
    </row>
    <row r="2020" spans="1:31">
      <c r="A2020" s="66"/>
      <c r="B2020" s="67"/>
      <c r="C2020" s="68"/>
      <c r="D2020" s="69"/>
      <c r="E2020" s="70"/>
      <c r="F2020" s="71"/>
      <c r="G2020" s="72"/>
      <c r="H2020" s="73"/>
      <c r="I2020" s="70"/>
      <c r="J2020" s="71"/>
      <c r="K2020" s="72"/>
      <c r="L2020" s="69"/>
      <c r="M2020" s="70"/>
      <c r="N2020" s="71"/>
      <c r="O2020" s="72"/>
      <c r="P2020" s="69"/>
      <c r="Q2020" s="70"/>
      <c r="R2020" s="67"/>
      <c r="S2020" s="72"/>
      <c r="T2020" s="73"/>
      <c r="U2020" s="72"/>
      <c r="X2020" s="25"/>
      <c r="Y2020" s="25"/>
      <c r="Z2020" s="25"/>
      <c r="AA2020" s="25"/>
      <c r="AB2020" s="25"/>
      <c r="AC2020" s="25"/>
      <c r="AD2020" s="25"/>
      <c r="AE2020" s="25"/>
    </row>
    <row r="2021" spans="1:31">
      <c r="A2021" s="74"/>
      <c r="B2021" s="67"/>
      <c r="C2021" s="72"/>
      <c r="D2021" s="71"/>
      <c r="E2021" s="72"/>
      <c r="F2021" s="71"/>
      <c r="G2021" s="72"/>
      <c r="H2021" s="67"/>
      <c r="I2021" s="72"/>
      <c r="J2021" s="71"/>
      <c r="K2021" s="72"/>
      <c r="L2021" s="71"/>
      <c r="M2021" s="72"/>
      <c r="N2021" s="71"/>
      <c r="O2021" s="72"/>
      <c r="P2021" s="71"/>
      <c r="Q2021" s="72"/>
      <c r="R2021" s="67"/>
      <c r="S2021" s="72"/>
      <c r="T2021" s="67"/>
      <c r="U2021" s="72"/>
      <c r="X2021" s="25"/>
      <c r="Y2021" s="25"/>
      <c r="Z2021" s="25"/>
      <c r="AA2021" s="25"/>
      <c r="AB2021" s="25"/>
      <c r="AC2021" s="25"/>
      <c r="AD2021" s="25"/>
      <c r="AE2021" s="25"/>
    </row>
    <row r="2022" spans="1:31">
      <c r="A2022" s="66"/>
      <c r="B2022" s="67"/>
      <c r="C2022" s="68"/>
      <c r="D2022" s="69"/>
      <c r="E2022" s="70"/>
      <c r="F2022" s="71"/>
      <c r="G2022" s="72"/>
      <c r="H2022" s="73"/>
      <c r="I2022" s="70"/>
      <c r="J2022" s="71"/>
      <c r="K2022" s="72"/>
      <c r="L2022" s="69"/>
      <c r="M2022" s="70"/>
      <c r="N2022" s="71"/>
      <c r="O2022" s="72"/>
      <c r="P2022" s="69"/>
      <c r="Q2022" s="70"/>
      <c r="R2022" s="67"/>
      <c r="S2022" s="72"/>
      <c r="T2022" s="73"/>
      <c r="U2022" s="72"/>
      <c r="X2022" s="25"/>
      <c r="Y2022" s="25"/>
      <c r="Z2022" s="25"/>
      <c r="AA2022" s="25"/>
      <c r="AB2022" s="25"/>
      <c r="AC2022" s="25"/>
      <c r="AD2022" s="25"/>
      <c r="AE2022" s="25"/>
    </row>
    <row r="2023" spans="1:31">
      <c r="A2023" s="66"/>
      <c r="B2023" s="67"/>
      <c r="C2023" s="68"/>
      <c r="D2023" s="69"/>
      <c r="E2023" s="70"/>
      <c r="F2023" s="71"/>
      <c r="G2023" s="72"/>
      <c r="H2023" s="73"/>
      <c r="I2023" s="70"/>
      <c r="J2023" s="71"/>
      <c r="K2023" s="72"/>
      <c r="L2023" s="69"/>
      <c r="M2023" s="70"/>
      <c r="N2023" s="71"/>
      <c r="O2023" s="72"/>
      <c r="P2023" s="69"/>
      <c r="Q2023" s="70"/>
      <c r="R2023" s="67"/>
      <c r="S2023" s="72"/>
      <c r="T2023" s="73"/>
      <c r="U2023" s="72"/>
      <c r="X2023" s="25"/>
      <c r="Y2023" s="25"/>
      <c r="Z2023" s="25"/>
      <c r="AA2023" s="25"/>
      <c r="AB2023" s="25"/>
      <c r="AC2023" s="25"/>
      <c r="AD2023" s="25"/>
      <c r="AE2023" s="25"/>
    </row>
    <row r="2024" spans="1:31">
      <c r="A2024" s="66"/>
      <c r="B2024" s="67"/>
      <c r="C2024" s="68"/>
      <c r="D2024" s="69"/>
      <c r="E2024" s="70"/>
      <c r="F2024" s="71"/>
      <c r="G2024" s="72"/>
      <c r="H2024" s="73"/>
      <c r="I2024" s="70"/>
      <c r="J2024" s="71"/>
      <c r="K2024" s="72"/>
      <c r="L2024" s="69"/>
      <c r="M2024" s="70"/>
      <c r="N2024" s="71"/>
      <c r="O2024" s="72"/>
      <c r="P2024" s="69"/>
      <c r="Q2024" s="70"/>
      <c r="R2024" s="67"/>
      <c r="S2024" s="72"/>
      <c r="T2024" s="73"/>
      <c r="U2024" s="72"/>
      <c r="X2024" s="25"/>
      <c r="Y2024" s="25"/>
      <c r="Z2024" s="25"/>
      <c r="AA2024" s="25"/>
      <c r="AB2024" s="25"/>
      <c r="AC2024" s="25"/>
      <c r="AD2024" s="25"/>
      <c r="AE2024" s="25"/>
    </row>
    <row r="2025" spans="1:31">
      <c r="A2025" s="66"/>
      <c r="B2025" s="67"/>
      <c r="C2025" s="68"/>
      <c r="D2025" s="69"/>
      <c r="E2025" s="70"/>
      <c r="F2025" s="71"/>
      <c r="G2025" s="72"/>
      <c r="H2025" s="73"/>
      <c r="I2025" s="70"/>
      <c r="J2025" s="71"/>
      <c r="K2025" s="72"/>
      <c r="L2025" s="69"/>
      <c r="M2025" s="70"/>
      <c r="N2025" s="71"/>
      <c r="O2025" s="72"/>
      <c r="P2025" s="69"/>
      <c r="Q2025" s="70"/>
      <c r="R2025" s="67"/>
      <c r="S2025" s="72"/>
      <c r="T2025" s="73"/>
      <c r="U2025" s="72"/>
      <c r="X2025" s="25"/>
      <c r="Y2025" s="25"/>
      <c r="Z2025" s="25"/>
      <c r="AA2025" s="25"/>
      <c r="AB2025" s="25"/>
      <c r="AC2025" s="25"/>
      <c r="AD2025" s="25"/>
      <c r="AE2025" s="25"/>
    </row>
    <row r="2026" spans="1:31">
      <c r="A2026" s="6"/>
      <c r="B2026" s="6"/>
      <c r="C2026" s="6"/>
      <c r="D2026" s="6"/>
      <c r="E2026" s="6"/>
      <c r="F2026" s="6"/>
      <c r="G2026" s="6"/>
      <c r="H2026" s="6"/>
      <c r="I2026" s="6"/>
      <c r="J2026" s="6"/>
      <c r="K2026" s="6"/>
      <c r="L2026" s="6"/>
      <c r="M2026" s="6"/>
      <c r="N2026" s="6"/>
      <c r="O2026" s="6"/>
      <c r="P2026" s="6"/>
      <c r="Q2026" s="6"/>
      <c r="R2026" s="6"/>
      <c r="S2026" s="6"/>
      <c r="T2026" s="6"/>
      <c r="U2026" s="6"/>
      <c r="X2026" s="25"/>
      <c r="Y2026" s="25"/>
      <c r="Z2026" s="25"/>
      <c r="AA2026" s="25"/>
      <c r="AB2026" s="25"/>
      <c r="AC2026" s="25"/>
      <c r="AD2026" s="25"/>
      <c r="AE2026" s="25"/>
    </row>
    <row r="2027" spans="1:31">
      <c r="A2027" s="6"/>
      <c r="B2027" s="6"/>
      <c r="C2027" s="6"/>
      <c r="D2027" s="6"/>
      <c r="E2027" s="6"/>
      <c r="F2027" s="6"/>
      <c r="G2027" s="6"/>
      <c r="H2027" s="6"/>
      <c r="I2027" s="6"/>
      <c r="J2027" s="6"/>
      <c r="K2027" s="6"/>
      <c r="L2027" s="6"/>
      <c r="M2027" s="6"/>
      <c r="N2027" s="6"/>
      <c r="O2027" s="6"/>
      <c r="P2027" s="6"/>
      <c r="Q2027" s="6"/>
      <c r="R2027" s="6"/>
      <c r="S2027" s="6"/>
      <c r="T2027" s="6"/>
      <c r="U2027" s="6"/>
      <c r="X2027" s="25"/>
      <c r="Y2027" s="25"/>
      <c r="Z2027" s="25"/>
      <c r="AA2027" s="25"/>
      <c r="AB2027" s="25"/>
      <c r="AC2027" s="25"/>
      <c r="AD2027" s="25"/>
      <c r="AE2027" s="25"/>
    </row>
    <row r="2028" spans="1:31">
      <c r="A2028" s="6"/>
      <c r="B2028" s="6"/>
      <c r="C2028" s="6"/>
      <c r="D2028" s="6"/>
      <c r="E2028" s="6"/>
      <c r="F2028" s="6"/>
      <c r="G2028" s="6"/>
      <c r="H2028" s="6"/>
      <c r="I2028" s="6"/>
      <c r="J2028" s="6"/>
      <c r="K2028" s="6"/>
      <c r="L2028" s="6"/>
      <c r="M2028" s="6"/>
      <c r="N2028" s="6"/>
      <c r="O2028" s="6"/>
      <c r="P2028" s="6"/>
      <c r="Q2028" s="6"/>
      <c r="R2028" s="6"/>
      <c r="S2028" s="6"/>
      <c r="T2028" s="6"/>
      <c r="U2028" s="6"/>
      <c r="X2028" s="25"/>
      <c r="Y2028" s="25"/>
      <c r="Z2028" s="25"/>
      <c r="AA2028" s="25"/>
      <c r="AB2028" s="25"/>
      <c r="AC2028" s="25"/>
      <c r="AD2028" s="25"/>
      <c r="AE2028" s="25"/>
    </row>
    <row r="2029" spans="1:31">
      <c r="A2029" s="6"/>
      <c r="B2029" s="6"/>
      <c r="C2029" s="6"/>
      <c r="D2029" s="6"/>
      <c r="E2029" s="6"/>
      <c r="F2029" s="6"/>
      <c r="G2029" s="6"/>
      <c r="H2029" s="6"/>
      <c r="I2029" s="6"/>
      <c r="J2029" s="6"/>
      <c r="K2029" s="6"/>
      <c r="L2029" s="6"/>
      <c r="M2029" s="6"/>
      <c r="N2029" s="6"/>
      <c r="O2029" s="6"/>
      <c r="P2029" s="6"/>
      <c r="Q2029" s="6"/>
      <c r="R2029" s="6"/>
      <c r="S2029" s="6"/>
      <c r="T2029" s="6"/>
      <c r="U2029" s="6"/>
      <c r="X2029" s="12" t="s">
        <v>21</v>
      </c>
      <c r="Y2029" s="12" t="s">
        <v>251</v>
      </c>
      <c r="Z2029" s="12" t="s">
        <v>22</v>
      </c>
      <c r="AA2029" s="25"/>
      <c r="AB2029" s="25"/>
      <c r="AC2029" s="25"/>
      <c r="AD2029" s="25"/>
      <c r="AE2029" s="25"/>
    </row>
    <row r="2030" spans="1:31">
      <c r="A2030" s="6"/>
      <c r="B2030" s="6"/>
      <c r="C2030" s="6"/>
      <c r="D2030" s="6"/>
      <c r="E2030" s="6"/>
      <c r="F2030" s="6"/>
      <c r="G2030" s="6"/>
      <c r="H2030" s="6"/>
      <c r="I2030" s="6"/>
      <c r="J2030" s="6"/>
      <c r="K2030" s="6"/>
      <c r="L2030" s="6"/>
      <c r="M2030" s="6"/>
      <c r="N2030" s="6"/>
      <c r="O2030" s="6"/>
      <c r="P2030" s="6"/>
      <c r="Q2030" s="6"/>
      <c r="R2030" s="6"/>
      <c r="S2030" s="6"/>
      <c r="T2030" s="6"/>
      <c r="U2030" s="6"/>
      <c r="W2030" s="19" t="str">
        <f>IF(入力!$C$4="","",入力!$C$4)</f>
        <v>2016.01.01</v>
      </c>
      <c r="X2030" s="24" t="str">
        <f>IF(特定項目一覧_60!AL55="","",特定項目一覧_60!AL55)</f>
        <v/>
      </c>
      <c r="Y2030" s="31" t="str">
        <f>IF(特定項目一覧_60!AK55="","",特定項目一覧_60!AK55)</f>
        <v/>
      </c>
      <c r="Z2030" s="32" t="str">
        <f>IF(特定項目一覧_60!AM55="","",特定項目一覧_60!AM55)</f>
        <v/>
      </c>
      <c r="AA2030" s="25"/>
      <c r="AB2030" s="25"/>
      <c r="AC2030" s="25"/>
      <c r="AD2030" s="25"/>
      <c r="AE2030" s="25"/>
    </row>
    <row r="2031" spans="1:31">
      <c r="A2031" s="6"/>
      <c r="B2031" s="6"/>
      <c r="C2031" s="6"/>
      <c r="D2031" s="6"/>
      <c r="E2031" s="6"/>
      <c r="F2031" s="6"/>
      <c r="G2031" s="6"/>
      <c r="H2031" s="6"/>
      <c r="I2031" s="6"/>
      <c r="J2031" s="6"/>
      <c r="K2031" s="6"/>
      <c r="L2031" s="6"/>
      <c r="M2031" s="6"/>
      <c r="N2031" s="6"/>
      <c r="O2031" s="6"/>
      <c r="P2031" s="6"/>
      <c r="Q2031" s="6"/>
      <c r="R2031" s="6"/>
      <c r="S2031" s="6"/>
      <c r="T2031" s="6"/>
      <c r="U2031" s="6"/>
      <c r="W2031" s="19"/>
      <c r="X2031" s="24"/>
      <c r="Y2031" s="24"/>
      <c r="Z2031" s="24"/>
      <c r="AA2031" s="25"/>
      <c r="AB2031" s="25"/>
      <c r="AC2031" s="25"/>
      <c r="AD2031" s="25"/>
      <c r="AE2031" s="25"/>
    </row>
    <row r="2032" spans="1:31">
      <c r="A2032" s="6"/>
      <c r="B2032" s="6"/>
      <c r="C2032" s="6"/>
      <c r="D2032" s="6"/>
      <c r="E2032" s="6"/>
      <c r="F2032" s="6"/>
      <c r="G2032" s="6"/>
      <c r="H2032" s="6"/>
      <c r="I2032" s="6"/>
      <c r="J2032" s="6"/>
      <c r="K2032" s="6"/>
      <c r="L2032" s="6"/>
      <c r="M2032" s="6"/>
      <c r="N2032" s="6"/>
      <c r="O2032" s="6"/>
      <c r="P2032" s="6"/>
      <c r="Q2032" s="6"/>
      <c r="R2032" s="6"/>
      <c r="S2032" s="6"/>
      <c r="T2032" s="6"/>
      <c r="U2032" s="6"/>
      <c r="W2032" s="19"/>
      <c r="X2032" s="34"/>
      <c r="Y2032" s="34"/>
      <c r="Z2032" s="35"/>
      <c r="AA2032" s="25"/>
      <c r="AB2032" s="25"/>
      <c r="AC2032" s="25"/>
      <c r="AD2032" s="25"/>
      <c r="AE2032" s="25"/>
    </row>
    <row r="2033" spans="1:31">
      <c r="A2033" s="6"/>
      <c r="B2033" s="6"/>
      <c r="C2033" s="6"/>
      <c r="D2033" s="6"/>
      <c r="E2033" s="6"/>
      <c r="F2033" s="6"/>
      <c r="G2033" s="6"/>
      <c r="H2033" s="6"/>
      <c r="I2033" s="6"/>
      <c r="J2033" s="6"/>
      <c r="K2033" s="6"/>
      <c r="L2033" s="6"/>
      <c r="M2033" s="6"/>
      <c r="N2033" s="6"/>
      <c r="O2033" s="6"/>
      <c r="P2033" s="6"/>
      <c r="Q2033" s="6"/>
      <c r="R2033" s="6"/>
      <c r="S2033" s="6"/>
      <c r="T2033" s="6"/>
      <c r="U2033" s="6"/>
      <c r="X2033" s="25"/>
      <c r="Y2033" s="25"/>
      <c r="Z2033" s="25"/>
      <c r="AA2033" s="25"/>
      <c r="AB2033" s="25"/>
      <c r="AC2033" s="25"/>
      <c r="AD2033" s="25"/>
      <c r="AE2033" s="25"/>
    </row>
    <row r="2034" spans="1:31">
      <c r="A2034" s="6"/>
      <c r="B2034" s="6"/>
      <c r="C2034" s="6"/>
      <c r="D2034" s="6"/>
      <c r="E2034" s="6"/>
      <c r="F2034" s="6"/>
      <c r="G2034" s="6"/>
      <c r="H2034" s="6"/>
      <c r="I2034" s="6"/>
      <c r="J2034" s="6"/>
      <c r="K2034" s="6"/>
      <c r="L2034" s="6"/>
      <c r="M2034" s="6"/>
      <c r="N2034" s="6"/>
      <c r="O2034" s="6"/>
      <c r="P2034" s="6"/>
      <c r="Q2034" s="6"/>
      <c r="R2034" s="6"/>
      <c r="S2034" s="6"/>
      <c r="T2034" s="6"/>
      <c r="U2034" s="6"/>
      <c r="X2034" s="25"/>
      <c r="Y2034" s="25"/>
      <c r="Z2034" s="25"/>
      <c r="AA2034" s="25"/>
      <c r="AB2034" s="25"/>
      <c r="AC2034" s="25"/>
      <c r="AD2034" s="25"/>
      <c r="AE2034" s="25"/>
    </row>
    <row r="2035" spans="1:31">
      <c r="A2035" s="6"/>
      <c r="B2035" s="6"/>
      <c r="C2035" s="6"/>
      <c r="D2035" s="6"/>
      <c r="E2035" s="6"/>
      <c r="F2035" s="6"/>
      <c r="G2035" s="6"/>
      <c r="H2035" s="6"/>
      <c r="I2035" s="6"/>
      <c r="J2035" s="6"/>
      <c r="K2035" s="6"/>
      <c r="L2035" s="6"/>
      <c r="M2035" s="6"/>
      <c r="N2035" s="6"/>
      <c r="O2035" s="6"/>
      <c r="P2035" s="6"/>
      <c r="Q2035" s="6"/>
      <c r="R2035" s="6"/>
      <c r="S2035" s="6"/>
      <c r="T2035" s="6"/>
      <c r="U2035" s="6"/>
      <c r="X2035" s="25"/>
      <c r="Y2035" s="25"/>
      <c r="Z2035" s="25"/>
      <c r="AA2035" s="25"/>
      <c r="AB2035" s="25"/>
      <c r="AC2035" s="25"/>
      <c r="AD2035" s="25"/>
      <c r="AE2035" s="25"/>
    </row>
    <row r="2036" spans="1:31">
      <c r="A2036" s="6"/>
      <c r="B2036" s="6"/>
      <c r="C2036" s="6"/>
      <c r="D2036" s="6"/>
      <c r="E2036" s="6"/>
      <c r="F2036" s="6"/>
      <c r="G2036" s="6"/>
      <c r="H2036" s="6"/>
      <c r="I2036" s="6"/>
      <c r="J2036" s="6"/>
      <c r="K2036" s="6"/>
      <c r="L2036" s="6"/>
      <c r="M2036" s="6"/>
      <c r="N2036" s="6"/>
      <c r="O2036" s="6"/>
      <c r="P2036" s="6"/>
      <c r="Q2036" s="6"/>
      <c r="R2036" s="6"/>
      <c r="S2036" s="6"/>
      <c r="T2036" s="6"/>
      <c r="U2036" s="6"/>
      <c r="X2036" s="25"/>
      <c r="Y2036" s="25"/>
      <c r="Z2036" s="25"/>
      <c r="AA2036" s="25"/>
      <c r="AB2036" s="25"/>
      <c r="AC2036" s="25"/>
      <c r="AD2036" s="25"/>
      <c r="AE2036" s="25"/>
    </row>
    <row r="2037" spans="1:31">
      <c r="A2037" s="6"/>
      <c r="B2037" s="6"/>
      <c r="C2037" s="6"/>
      <c r="D2037" s="6"/>
      <c r="E2037" s="6"/>
      <c r="F2037" s="6"/>
      <c r="G2037" s="6"/>
      <c r="H2037" s="6"/>
      <c r="I2037" s="6"/>
      <c r="J2037" s="6"/>
      <c r="K2037" s="6"/>
      <c r="L2037" s="6"/>
      <c r="M2037" s="6"/>
      <c r="N2037" s="6"/>
      <c r="O2037" s="6"/>
      <c r="P2037" s="6"/>
      <c r="Q2037" s="6"/>
      <c r="R2037" s="6"/>
      <c r="S2037" s="6"/>
      <c r="T2037" s="6"/>
      <c r="U2037" s="6"/>
      <c r="X2037" s="25"/>
      <c r="Y2037" s="25"/>
      <c r="Z2037" s="25"/>
      <c r="AA2037" s="25"/>
      <c r="AB2037" s="25"/>
      <c r="AC2037" s="25"/>
      <c r="AD2037" s="25"/>
      <c r="AE2037" s="25"/>
    </row>
    <row r="2038" spans="1:31">
      <c r="A2038" s="6"/>
      <c r="B2038" s="6"/>
      <c r="C2038" s="6"/>
      <c r="D2038" s="6"/>
      <c r="E2038" s="6"/>
      <c r="F2038" s="6"/>
      <c r="G2038" s="6"/>
      <c r="H2038" s="6"/>
      <c r="I2038" s="6"/>
      <c r="J2038" s="6"/>
      <c r="K2038" s="6"/>
      <c r="L2038" s="6"/>
      <c r="M2038" s="6"/>
      <c r="N2038" s="6"/>
      <c r="O2038" s="6"/>
      <c r="P2038" s="6"/>
      <c r="Q2038" s="6"/>
      <c r="R2038" s="6"/>
      <c r="S2038" s="6"/>
      <c r="T2038" s="6"/>
      <c r="U2038" s="6"/>
      <c r="X2038" s="25"/>
      <c r="Y2038" s="25"/>
      <c r="Z2038" s="25"/>
      <c r="AA2038" s="25"/>
      <c r="AB2038" s="25"/>
      <c r="AC2038" s="25"/>
      <c r="AD2038" s="25"/>
      <c r="AE2038" s="25"/>
    </row>
    <row r="2039" spans="1:31">
      <c r="A2039" s="6"/>
      <c r="B2039" s="6"/>
      <c r="C2039" s="6"/>
      <c r="D2039" s="6"/>
      <c r="E2039" s="6"/>
      <c r="F2039" s="6"/>
      <c r="G2039" s="6"/>
      <c r="H2039" s="6"/>
      <c r="I2039" s="6"/>
      <c r="J2039" s="6"/>
      <c r="K2039" s="6"/>
      <c r="L2039" s="6"/>
      <c r="M2039" s="6"/>
      <c r="N2039" s="6"/>
      <c r="O2039" s="6"/>
      <c r="P2039" s="6"/>
      <c r="Q2039" s="6"/>
      <c r="R2039" s="6"/>
      <c r="S2039" s="6"/>
      <c r="T2039" s="6"/>
      <c r="U2039" s="6"/>
      <c r="X2039" s="25"/>
      <c r="Y2039" s="25"/>
      <c r="Z2039" s="25"/>
      <c r="AA2039" s="25"/>
      <c r="AB2039" s="25"/>
      <c r="AC2039" s="25"/>
      <c r="AD2039" s="25"/>
      <c r="AE2039" s="25"/>
    </row>
    <row r="2040" spans="1:31">
      <c r="A2040" s="6"/>
      <c r="B2040" s="6"/>
      <c r="C2040" s="6"/>
      <c r="D2040" s="6"/>
      <c r="E2040" s="6"/>
      <c r="F2040" s="6"/>
      <c r="G2040" s="6"/>
      <c r="H2040" s="6"/>
      <c r="I2040" s="6"/>
      <c r="J2040" s="6"/>
      <c r="K2040" s="6"/>
      <c r="L2040" s="6"/>
      <c r="M2040" s="6"/>
      <c r="N2040" s="6"/>
      <c r="O2040" s="6"/>
      <c r="P2040" s="6"/>
      <c r="Q2040" s="6"/>
      <c r="R2040" s="6"/>
      <c r="S2040" s="6"/>
      <c r="T2040" s="6"/>
      <c r="U2040" s="6"/>
      <c r="X2040" s="25"/>
      <c r="Y2040" s="25"/>
      <c r="Z2040" s="25"/>
      <c r="AA2040" s="25"/>
      <c r="AB2040" s="25"/>
      <c r="AC2040" s="25"/>
      <c r="AD2040" s="25"/>
      <c r="AE2040" s="25"/>
    </row>
    <row r="2041" spans="1:31">
      <c r="A2041" s="6"/>
      <c r="B2041" s="6"/>
      <c r="C2041" s="6"/>
      <c r="D2041" s="6"/>
      <c r="E2041" s="6"/>
      <c r="F2041" s="6"/>
      <c r="G2041" s="6"/>
      <c r="H2041" s="6"/>
      <c r="I2041" s="6"/>
      <c r="J2041" s="6"/>
      <c r="K2041" s="6"/>
      <c r="L2041" s="6"/>
      <c r="M2041" s="6"/>
      <c r="N2041" s="6"/>
      <c r="O2041" s="6"/>
      <c r="P2041" s="6"/>
      <c r="Q2041" s="6"/>
      <c r="R2041" s="6"/>
      <c r="S2041" s="6"/>
      <c r="T2041" s="6"/>
      <c r="U2041" s="6"/>
      <c r="X2041" s="25"/>
      <c r="Y2041" s="25"/>
      <c r="Z2041" s="25"/>
      <c r="AA2041" s="25"/>
      <c r="AB2041" s="25"/>
      <c r="AC2041" s="25"/>
      <c r="AD2041" s="25"/>
      <c r="AE2041" s="25"/>
    </row>
    <row r="2042" spans="1:31">
      <c r="A2042" s="6"/>
      <c r="B2042" s="6"/>
      <c r="C2042" s="6"/>
      <c r="D2042" s="6"/>
      <c r="E2042" s="6"/>
      <c r="F2042" s="6"/>
      <c r="G2042" s="6"/>
      <c r="H2042" s="6"/>
      <c r="I2042" s="6"/>
      <c r="J2042" s="6"/>
      <c r="K2042" s="6"/>
      <c r="L2042" s="6"/>
      <c r="M2042" s="6"/>
      <c r="N2042" s="6"/>
      <c r="O2042" s="6"/>
      <c r="P2042" s="6"/>
      <c r="Q2042" s="6"/>
      <c r="R2042" s="6"/>
      <c r="S2042" s="6"/>
      <c r="T2042" s="6"/>
      <c r="U2042" s="6"/>
      <c r="X2042" s="25"/>
      <c r="Y2042" s="25"/>
      <c r="Z2042" s="25"/>
      <c r="AA2042" s="25"/>
      <c r="AB2042" s="25"/>
      <c r="AC2042" s="25"/>
      <c r="AD2042" s="25"/>
      <c r="AE2042" s="25"/>
    </row>
    <row r="2043" spans="1:31">
      <c r="A2043" s="6"/>
      <c r="B2043" s="6"/>
      <c r="C2043" s="6"/>
      <c r="D2043" s="6"/>
      <c r="E2043" s="6"/>
      <c r="F2043" s="6"/>
      <c r="G2043" s="6"/>
      <c r="H2043" s="6"/>
      <c r="I2043" s="6"/>
      <c r="J2043" s="6"/>
      <c r="K2043" s="6"/>
      <c r="L2043" s="6"/>
      <c r="M2043" s="6"/>
      <c r="N2043" s="6"/>
      <c r="O2043" s="6"/>
      <c r="P2043" s="6"/>
      <c r="Q2043" s="6"/>
      <c r="R2043" s="6"/>
      <c r="S2043" s="6"/>
      <c r="T2043" s="6"/>
      <c r="U2043" s="6"/>
      <c r="X2043" s="459" t="s">
        <v>270</v>
      </c>
      <c r="Y2043" s="25"/>
      <c r="Z2043" s="25"/>
      <c r="AA2043" s="25"/>
      <c r="AB2043" s="25"/>
      <c r="AC2043" s="25"/>
      <c r="AD2043" s="25"/>
      <c r="AE2043" s="25"/>
    </row>
    <row r="2044" spans="1:31">
      <c r="X2044" s="458" t="str">
        <f>IF(全体項目一覧_60!AN143="","",全体項目一覧_60!AN143)</f>
        <v/>
      </c>
      <c r="Y2044" s="25"/>
      <c r="Z2044" s="25"/>
      <c r="AA2044" s="25"/>
      <c r="AB2044" s="25"/>
      <c r="AC2044" s="25"/>
      <c r="AD2044" s="25"/>
      <c r="AE2044" s="25"/>
    </row>
    <row r="2045" spans="1:31">
      <c r="X2045" s="25"/>
      <c r="Y2045" s="25"/>
      <c r="Z2045" s="25"/>
      <c r="AA2045" s="25"/>
      <c r="AB2045" s="25"/>
      <c r="AC2045" s="25"/>
      <c r="AD2045" s="25"/>
      <c r="AE2045" s="25"/>
    </row>
    <row r="2046" spans="1:31">
      <c r="X2046" s="25"/>
      <c r="Y2046" s="25"/>
      <c r="Z2046" s="25"/>
      <c r="AA2046" s="25"/>
      <c r="AB2046" s="25"/>
      <c r="AC2046" s="25"/>
      <c r="AD2046" s="25"/>
      <c r="AE2046" s="25"/>
    </row>
    <row r="2047" spans="1:31">
      <c r="A2047" s="675"/>
      <c r="B2047" s="676"/>
      <c r="C2047" s="676"/>
      <c r="D2047" s="676"/>
      <c r="E2047" s="676"/>
      <c r="F2047" s="676"/>
      <c r="G2047" s="676"/>
      <c r="H2047" s="676"/>
      <c r="I2047" s="676"/>
      <c r="J2047" s="676"/>
      <c r="K2047" s="677"/>
      <c r="L2047" s="12" t="s">
        <v>18</v>
      </c>
      <c r="M2047" s="669" t="s">
        <v>29</v>
      </c>
      <c r="N2047" s="669"/>
      <c r="O2047" s="669"/>
      <c r="P2047" s="669"/>
      <c r="Q2047" s="669"/>
      <c r="R2047" s="669"/>
      <c r="S2047" s="669"/>
      <c r="T2047" s="670" t="s">
        <v>269</v>
      </c>
      <c r="U2047" s="670"/>
      <c r="X2047" s="12"/>
      <c r="Y2047" s="150"/>
      <c r="Z2047" s="150"/>
      <c r="AA2047" s="150"/>
      <c r="AB2047" s="150"/>
      <c r="AC2047" s="150"/>
      <c r="AD2047" s="150"/>
      <c r="AE2047" s="150"/>
    </row>
    <row r="2048" spans="1:31">
      <c r="A2048" s="678"/>
      <c r="B2048" s="679"/>
      <c r="C2048" s="679"/>
      <c r="D2048" s="679"/>
      <c r="E2048" s="679"/>
      <c r="F2048" s="679"/>
      <c r="G2048" s="679"/>
      <c r="H2048" s="679"/>
      <c r="I2048" s="679"/>
      <c r="J2048" s="679"/>
      <c r="K2048" s="680"/>
      <c r="L2048" s="12" t="s">
        <v>18</v>
      </c>
      <c r="M2048" s="665" t="s">
        <v>30</v>
      </c>
      <c r="N2048" s="665"/>
      <c r="O2048" s="665"/>
      <c r="P2048" s="665"/>
      <c r="Q2048" s="665"/>
      <c r="R2048" s="665"/>
      <c r="S2048" s="665"/>
      <c r="T2048" s="666" t="str">
        <f>X2044</f>
        <v/>
      </c>
      <c r="U2048" s="667"/>
      <c r="X2048" s="12"/>
      <c r="Y2048" s="151"/>
      <c r="Z2048" s="151"/>
      <c r="AA2048" s="151"/>
      <c r="AB2048" s="151"/>
      <c r="AC2048" s="151"/>
      <c r="AD2048" s="151"/>
      <c r="AE2048" s="151"/>
    </row>
    <row r="2049" spans="1:31" ht="14.25">
      <c r="A2049" s="691" t="str">
        <f>$A$40</f>
        <v>フォーマット作成者　：　Komuro Consulting Group　小室匡史</v>
      </c>
      <c r="B2049" s="691"/>
      <c r="C2049" s="691"/>
      <c r="D2049" s="691"/>
      <c r="E2049" s="691"/>
      <c r="F2049" s="691"/>
      <c r="G2049" s="691"/>
      <c r="H2049" s="691"/>
      <c r="I2049" s="691"/>
      <c r="J2049" s="691"/>
      <c r="K2049" s="691"/>
      <c r="L2049" s="414" t="s">
        <v>18</v>
      </c>
      <c r="M2049" s="668" t="s">
        <v>90</v>
      </c>
      <c r="N2049" s="668"/>
      <c r="O2049" s="668"/>
      <c r="P2049" s="668"/>
      <c r="Q2049" s="668"/>
      <c r="R2049" s="668"/>
      <c r="S2049" s="668"/>
      <c r="T2049" s="667"/>
      <c r="U2049" s="667"/>
      <c r="X2049" s="12"/>
      <c r="Y2049" s="152"/>
      <c r="Z2049" s="152"/>
      <c r="AA2049" s="152"/>
      <c r="AB2049" s="152"/>
      <c r="AC2049" s="152"/>
      <c r="AD2049" s="152"/>
      <c r="AE2049" s="152"/>
    </row>
    <row r="2051" spans="1:31" ht="30" customHeight="1">
      <c r="A2051" s="671" t="str">
        <f>$A$1</f>
        <v>●●チームバレーボール体力指数　レーダーチャート</v>
      </c>
      <c r="B2051" s="671"/>
      <c r="C2051" s="671"/>
      <c r="D2051" s="671"/>
      <c r="E2051" s="671"/>
      <c r="F2051" s="671"/>
      <c r="G2051" s="671"/>
      <c r="H2051" s="671"/>
      <c r="I2051" s="671"/>
      <c r="J2051" s="671"/>
      <c r="K2051" s="671"/>
      <c r="L2051" s="671"/>
      <c r="M2051" s="671"/>
      <c r="N2051" s="671"/>
      <c r="O2051" s="671"/>
      <c r="P2051" s="671"/>
      <c r="Q2051" s="671"/>
      <c r="R2051" s="671"/>
      <c r="S2051" s="671"/>
      <c r="T2051" s="671"/>
      <c r="U2051" s="671"/>
      <c r="X2051" s="25"/>
      <c r="Y2051" s="25"/>
      <c r="Z2051" s="25"/>
      <c r="AA2051" s="25"/>
      <c r="AB2051" s="25"/>
      <c r="AC2051" s="25"/>
      <c r="AD2051" s="25"/>
      <c r="AE2051" s="25"/>
    </row>
    <row r="2052" spans="1:31" ht="22.5" customHeight="1">
      <c r="A2052" s="385" t="s">
        <v>10</v>
      </c>
      <c r="B2052" s="672" t="str">
        <f>IF(表示変換!B56="","",表示変換!B56)</f>
        <v/>
      </c>
      <c r="C2052" s="672"/>
      <c r="D2052" s="9"/>
      <c r="E2052" s="385" t="s">
        <v>11</v>
      </c>
      <c r="F2052" s="673" t="str">
        <f>IF(表示変換!I56="","",表示変換!I56)</f>
        <v/>
      </c>
      <c r="G2052" s="673"/>
      <c r="H2052" s="386" t="s">
        <v>215</v>
      </c>
      <c r="I2052" s="14"/>
      <c r="J2052" s="386" t="s">
        <v>13</v>
      </c>
      <c r="K2052" s="673" t="str">
        <f>IF(表示変換!J56="","",表示変換!J56)</f>
        <v/>
      </c>
      <c r="L2052" s="673"/>
      <c r="M2052" s="385" t="s">
        <v>14</v>
      </c>
      <c r="N2052" s="6"/>
      <c r="O2052" s="672" t="s">
        <v>15</v>
      </c>
      <c r="P2052" s="672"/>
      <c r="Q2052" s="672" t="str">
        <f>IF(表示変換!H56="","",表示変換!H56)</f>
        <v/>
      </c>
      <c r="R2052" s="672"/>
      <c r="S2052" s="674" t="str">
        <f>IF(入力!$C$4="","",入力!$C$4)</f>
        <v>2016.01.01</v>
      </c>
      <c r="T2052" s="674"/>
      <c r="U2052" s="9" t="s">
        <v>84</v>
      </c>
      <c r="X2052" s="25"/>
      <c r="Y2052" s="25"/>
      <c r="Z2052" s="25"/>
      <c r="AA2052" s="25"/>
      <c r="AB2052" s="25"/>
      <c r="AC2052" s="25"/>
      <c r="AD2052" s="25"/>
      <c r="AE2052" s="25"/>
    </row>
    <row r="2053" spans="1:31" ht="12" customHeight="1">
      <c r="A2053" s="6"/>
      <c r="B2053" s="6"/>
      <c r="C2053" s="6"/>
      <c r="D2053" s="6"/>
      <c r="E2053" s="6"/>
      <c r="F2053" s="6"/>
      <c r="G2053" s="6"/>
      <c r="H2053" s="6"/>
      <c r="I2053" s="6"/>
      <c r="J2053" s="6"/>
      <c r="K2053" s="6"/>
      <c r="L2053" s="6"/>
      <c r="M2053" s="6"/>
      <c r="N2053" s="6"/>
      <c r="O2053" s="6"/>
      <c r="P2053" s="6"/>
      <c r="Q2053" s="6"/>
      <c r="R2053" s="6"/>
      <c r="S2053" s="6"/>
      <c r="T2053" s="6"/>
      <c r="U2053" s="6"/>
      <c r="X2053" s="25"/>
      <c r="Y2053" s="25"/>
      <c r="Z2053" s="25"/>
      <c r="AA2053" s="25"/>
      <c r="AB2053" s="25"/>
      <c r="AC2053" s="25"/>
      <c r="AD2053" s="25"/>
      <c r="AE2053" s="25"/>
    </row>
    <row r="2054" spans="1:31" ht="22.5" customHeight="1">
      <c r="A2054" s="685" t="s">
        <v>5</v>
      </c>
      <c r="B2054" s="688" t="s">
        <v>6</v>
      </c>
      <c r="C2054" s="692" t="s">
        <v>0</v>
      </c>
      <c r="D2054" s="683" t="s">
        <v>220</v>
      </c>
      <c r="E2054" s="684"/>
      <c r="F2054" s="683" t="s">
        <v>198</v>
      </c>
      <c r="G2054" s="684"/>
      <c r="H2054" s="683" t="s">
        <v>297</v>
      </c>
      <c r="I2054" s="684"/>
      <c r="J2054" s="683" t="s">
        <v>27</v>
      </c>
      <c r="K2054" s="684"/>
      <c r="L2054" s="681" t="s">
        <v>44</v>
      </c>
      <c r="M2054" s="682"/>
      <c r="N2054" s="681" t="s">
        <v>45</v>
      </c>
      <c r="O2054" s="682"/>
      <c r="P2054" s="681" t="s">
        <v>28</v>
      </c>
      <c r="Q2054" s="682"/>
      <c r="R2054" s="683" t="s">
        <v>32</v>
      </c>
      <c r="S2054" s="684"/>
      <c r="T2054" s="156" t="s">
        <v>1</v>
      </c>
      <c r="U2054" s="157" t="s">
        <v>2</v>
      </c>
      <c r="X2054" s="25"/>
      <c r="Y2054" s="25"/>
      <c r="Z2054" s="25"/>
      <c r="AA2054" s="25"/>
      <c r="AB2054" s="25"/>
      <c r="AC2054" s="25"/>
      <c r="AD2054" s="25"/>
      <c r="AE2054" s="25"/>
    </row>
    <row r="2055" spans="1:31">
      <c r="A2055" s="686"/>
      <c r="B2055" s="689"/>
      <c r="C2055" s="693"/>
      <c r="D2055" s="1" t="s">
        <v>3</v>
      </c>
      <c r="E2055" s="3" t="s">
        <v>4</v>
      </c>
      <c r="F2055" s="1" t="s">
        <v>3</v>
      </c>
      <c r="G2055" s="3" t="s">
        <v>4</v>
      </c>
      <c r="H2055" s="1" t="s">
        <v>3</v>
      </c>
      <c r="I2055" s="3" t="s">
        <v>4</v>
      </c>
      <c r="J2055" s="1" t="s">
        <v>3</v>
      </c>
      <c r="K2055" s="3" t="s">
        <v>4</v>
      </c>
      <c r="L2055" s="1" t="s">
        <v>3</v>
      </c>
      <c r="M2055" s="3" t="s">
        <v>4</v>
      </c>
      <c r="N2055" s="1" t="s">
        <v>3</v>
      </c>
      <c r="O2055" s="3" t="s">
        <v>4</v>
      </c>
      <c r="P2055" s="1" t="s">
        <v>3</v>
      </c>
      <c r="Q2055" s="3" t="s">
        <v>4</v>
      </c>
      <c r="R2055" s="1" t="s">
        <v>3</v>
      </c>
      <c r="S2055" s="3" t="s">
        <v>4</v>
      </c>
      <c r="T2055" s="7"/>
      <c r="U2055" s="8"/>
      <c r="X2055" s="25"/>
      <c r="Y2055" s="25"/>
      <c r="Z2055" s="25"/>
      <c r="AA2055" s="25"/>
      <c r="AB2055" s="25"/>
      <c r="AC2055" s="25"/>
      <c r="AD2055" s="25"/>
      <c r="AE2055" s="25"/>
    </row>
    <row r="2056" spans="1:31">
      <c r="A2056" s="687"/>
      <c r="B2056" s="690"/>
      <c r="C2056" s="694"/>
      <c r="D2056" s="2" t="str">
        <f>IF(表示変換!$N$5="","",表示変換!$N$5)</f>
        <v>sec</v>
      </c>
      <c r="E2056" s="4" t="s">
        <v>7</v>
      </c>
      <c r="F2056" s="2" t="str">
        <f>IF(表示変換!$O$5="","",表示変換!$O$5)</f>
        <v>sec</v>
      </c>
      <c r="G2056" s="4" t="s">
        <v>7</v>
      </c>
      <c r="H2056" s="2" t="str">
        <f>IF(表示変換!$P$5="","",表示変換!$P$5)</f>
        <v>m</v>
      </c>
      <c r="I2056" s="4" t="s">
        <v>7</v>
      </c>
      <c r="J2056" s="2" t="str">
        <f>IF(表示変換!$Q$5="","",表示変換!$Q$5)</f>
        <v>cm</v>
      </c>
      <c r="K2056" s="4" t="s">
        <v>7</v>
      </c>
      <c r="L2056" s="2" t="str">
        <f>IF(表示変換!$R$5="","",表示変換!$R$5)</f>
        <v>cm</v>
      </c>
      <c r="M2056" s="4" t="s">
        <v>7</v>
      </c>
      <c r="N2056" s="2" t="str">
        <f>IF(表示変換!$S$5="","",表示変換!$S$5)</f>
        <v>m</v>
      </c>
      <c r="O2056" s="4" t="s">
        <v>7</v>
      </c>
      <c r="P2056" s="2" t="str">
        <f>IF(表示変換!$T$5="","",表示変換!$T$5)</f>
        <v>回</v>
      </c>
      <c r="Q2056" s="4" t="s">
        <v>7</v>
      </c>
      <c r="R2056" s="2" t="str">
        <f>IF(表示変換!$U$5="","",表示変換!$U$5)</f>
        <v>m</v>
      </c>
      <c r="S2056" s="4" t="s">
        <v>7</v>
      </c>
      <c r="T2056" s="2" t="s">
        <v>8</v>
      </c>
      <c r="U2056" s="5" t="s">
        <v>9</v>
      </c>
      <c r="X2056" s="26" t="s">
        <v>16</v>
      </c>
      <c r="Y2056" s="26" t="s">
        <v>17</v>
      </c>
      <c r="Z2056" s="26" t="s">
        <v>276</v>
      </c>
      <c r="AA2056" s="26" t="s">
        <v>24</v>
      </c>
      <c r="AB2056" s="26" t="s">
        <v>59</v>
      </c>
      <c r="AC2056" s="26" t="s">
        <v>51</v>
      </c>
      <c r="AD2056" s="26" t="s">
        <v>62</v>
      </c>
      <c r="AE2056" s="11" t="s">
        <v>61</v>
      </c>
    </row>
    <row r="2057" spans="1:31">
      <c r="A2057" s="17" t="str">
        <f>IF(入力!$C$4="","",入力!$C$4)</f>
        <v>2016.01.01</v>
      </c>
      <c r="B2057" s="20">
        <f>IF(表示変換!A56="","",表示変換!A56)</f>
        <v>51</v>
      </c>
      <c r="C2057" s="18" t="str">
        <f>IF(表示変換!B56="","",表示変換!B56)</f>
        <v/>
      </c>
      <c r="D2057" s="21" t="str">
        <f>IF(特定項目一覧_60!G56="","",特定項目一覧_60!G56)</f>
        <v/>
      </c>
      <c r="E2057" s="27" t="str">
        <f>IF(特定項目一覧_60!H56="","",特定項目一覧_60!H56)</f>
        <v/>
      </c>
      <c r="F2057" s="21" t="str">
        <f>IF(特定項目一覧_60!I56="","",特定項目一覧_60!I56)</f>
        <v/>
      </c>
      <c r="G2057" s="22" t="str">
        <f>IF(特定項目一覧_60!J56="","",特定項目一覧_60!J56)</f>
        <v/>
      </c>
      <c r="H2057" s="29" t="str">
        <f>IF(特定項目一覧_60!K56="","",特定項目一覧_60!K56)</f>
        <v/>
      </c>
      <c r="I2057" s="27" t="str">
        <f>IF(特定項目一覧_60!L56="","",特定項目一覧_60!L56)</f>
        <v/>
      </c>
      <c r="J2057" s="20" t="str">
        <f>IF(特定項目一覧_60!M56="","",特定項目一覧_60!M56)</f>
        <v/>
      </c>
      <c r="K2057" s="22" t="str">
        <f>IF(特定項目一覧_60!N56="","",特定項目一覧_60!N56)</f>
        <v/>
      </c>
      <c r="L2057" s="28" t="str">
        <f>IF(特定項目一覧_60!O56="","",特定項目一覧_60!O56)</f>
        <v/>
      </c>
      <c r="M2057" s="27" t="str">
        <f>IF(特定項目一覧_60!P56="","",特定項目一覧_60!P56)</f>
        <v/>
      </c>
      <c r="N2057" s="21" t="str">
        <f>IF(特定項目一覧_60!Q56="","",特定項目一覧_60!Q56)</f>
        <v/>
      </c>
      <c r="O2057" s="22" t="str">
        <f>IF(特定項目一覧_60!R56="","",特定項目一覧_60!R56)</f>
        <v/>
      </c>
      <c r="P2057" s="28" t="str">
        <f>IF(特定項目一覧_60!S56="","",特定項目一覧_60!S56)</f>
        <v/>
      </c>
      <c r="Q2057" s="27" t="str">
        <f>IF(特定項目一覧_60!T56="","",特定項目一覧_60!T56)</f>
        <v/>
      </c>
      <c r="R2057" s="20" t="str">
        <f>IF(特定項目一覧_60!U56="","",特定項目一覧_60!U56)</f>
        <v/>
      </c>
      <c r="S2057" s="22" t="str">
        <f>IF(特定項目一覧_60!V56="","",特定項目一覧_60!V56)</f>
        <v/>
      </c>
      <c r="T2057" s="28" t="str">
        <f>IF(特定項目一覧_60!W56="","",特定項目一覧_60!W56)</f>
        <v/>
      </c>
      <c r="U2057" s="22" t="str">
        <f>IF(特定項目一覧_60!X56="","",特定項目一覧_60!X56)</f>
        <v/>
      </c>
      <c r="W2057" s="19" t="str">
        <f>IF(入力!$C$4="","",入力!$C$4)</f>
        <v>2016.01.01</v>
      </c>
      <c r="X2057" s="30" t="str">
        <f>E2057</f>
        <v/>
      </c>
      <c r="Y2057" s="30" t="str">
        <f>G2057</f>
        <v/>
      </c>
      <c r="Z2057" s="30" t="str">
        <f>I2057</f>
        <v/>
      </c>
      <c r="AA2057" s="30" t="str">
        <f>K2057</f>
        <v/>
      </c>
      <c r="AB2057" s="30" t="str">
        <f>M2057</f>
        <v/>
      </c>
      <c r="AC2057" s="30" t="str">
        <f>O2057</f>
        <v/>
      </c>
      <c r="AD2057" s="30" t="str">
        <f>Q2057</f>
        <v/>
      </c>
      <c r="AE2057" s="30" t="str">
        <f>S2057</f>
        <v/>
      </c>
    </row>
    <row r="2058" spans="1:31">
      <c r="A2058" s="66"/>
      <c r="B2058" s="67"/>
      <c r="C2058" s="68"/>
      <c r="D2058" s="69"/>
      <c r="E2058" s="70"/>
      <c r="F2058" s="71"/>
      <c r="G2058" s="72"/>
      <c r="H2058" s="73"/>
      <c r="I2058" s="70"/>
      <c r="J2058" s="71"/>
      <c r="K2058" s="72"/>
      <c r="L2058" s="69"/>
      <c r="M2058" s="70"/>
      <c r="N2058" s="71"/>
      <c r="O2058" s="72"/>
      <c r="P2058" s="69"/>
      <c r="Q2058" s="70"/>
      <c r="R2058" s="67"/>
      <c r="S2058" s="72"/>
      <c r="T2058" s="73"/>
      <c r="U2058" s="72"/>
      <c r="W2058" s="19"/>
      <c r="X2058" s="23"/>
      <c r="Y2058" s="23"/>
      <c r="Z2058" s="23"/>
      <c r="AA2058" s="23"/>
      <c r="AB2058" s="23"/>
      <c r="AC2058" s="23"/>
      <c r="AD2058" s="23"/>
      <c r="AE2058" s="23"/>
    </row>
    <row r="2059" spans="1:31">
      <c r="A2059" s="74"/>
      <c r="B2059" s="67"/>
      <c r="C2059" s="72"/>
      <c r="D2059" s="71"/>
      <c r="E2059" s="72"/>
      <c r="F2059" s="71"/>
      <c r="G2059" s="72"/>
      <c r="H2059" s="67"/>
      <c r="I2059" s="72"/>
      <c r="J2059" s="71"/>
      <c r="K2059" s="72"/>
      <c r="L2059" s="71"/>
      <c r="M2059" s="72"/>
      <c r="N2059" s="71"/>
      <c r="O2059" s="72"/>
      <c r="P2059" s="71"/>
      <c r="Q2059" s="72"/>
      <c r="R2059" s="67"/>
      <c r="S2059" s="72"/>
      <c r="T2059" s="67"/>
      <c r="U2059" s="72"/>
      <c r="W2059" s="19"/>
      <c r="X2059" s="23"/>
      <c r="Y2059" s="23"/>
      <c r="Z2059" s="23"/>
      <c r="AA2059" s="23"/>
      <c r="AB2059" s="23"/>
      <c r="AC2059" s="23"/>
      <c r="AD2059" s="23"/>
      <c r="AE2059" s="23"/>
    </row>
    <row r="2060" spans="1:31">
      <c r="A2060" s="74"/>
      <c r="B2060" s="75"/>
      <c r="C2060" s="76"/>
      <c r="D2060" s="71"/>
      <c r="E2060" s="70"/>
      <c r="F2060" s="71"/>
      <c r="G2060" s="72"/>
      <c r="H2060" s="73"/>
      <c r="I2060" s="70"/>
      <c r="J2060" s="71"/>
      <c r="K2060" s="72"/>
      <c r="L2060" s="69"/>
      <c r="M2060" s="70"/>
      <c r="N2060" s="71"/>
      <c r="O2060" s="72"/>
      <c r="P2060" s="69"/>
      <c r="Q2060" s="70"/>
      <c r="R2060" s="67"/>
      <c r="S2060" s="72"/>
      <c r="T2060" s="73"/>
      <c r="U2060" s="72"/>
      <c r="X2060" s="25"/>
      <c r="Y2060" s="25"/>
      <c r="Z2060" s="25"/>
      <c r="AA2060" s="25"/>
      <c r="AB2060" s="25"/>
      <c r="AC2060" s="25"/>
      <c r="AD2060" s="25"/>
      <c r="AE2060" s="25"/>
    </row>
    <row r="2061" spans="1:31">
      <c r="A2061" s="66"/>
      <c r="B2061" s="67"/>
      <c r="C2061" s="68"/>
      <c r="D2061" s="69"/>
      <c r="E2061" s="70"/>
      <c r="F2061" s="71"/>
      <c r="G2061" s="72"/>
      <c r="H2061" s="73"/>
      <c r="I2061" s="70"/>
      <c r="J2061" s="71"/>
      <c r="K2061" s="72"/>
      <c r="L2061" s="69"/>
      <c r="M2061" s="70"/>
      <c r="N2061" s="71"/>
      <c r="O2061" s="72"/>
      <c r="P2061" s="69"/>
      <c r="Q2061" s="70"/>
      <c r="R2061" s="67"/>
      <c r="S2061" s="72"/>
      <c r="T2061" s="73"/>
      <c r="U2061" s="72"/>
      <c r="X2061" s="25"/>
      <c r="Y2061" s="25"/>
      <c r="Z2061" s="25"/>
      <c r="AA2061" s="25"/>
      <c r="AB2061" s="25"/>
      <c r="AC2061" s="25"/>
      <c r="AD2061" s="25"/>
      <c r="AE2061" s="25"/>
    </row>
    <row r="2062" spans="1:31">
      <c r="A2062" s="74"/>
      <c r="B2062" s="67"/>
      <c r="C2062" s="72"/>
      <c r="D2062" s="71"/>
      <c r="E2062" s="72"/>
      <c r="F2062" s="71"/>
      <c r="G2062" s="72"/>
      <c r="H2062" s="67"/>
      <c r="I2062" s="72"/>
      <c r="J2062" s="71"/>
      <c r="K2062" s="72"/>
      <c r="L2062" s="71"/>
      <c r="M2062" s="72"/>
      <c r="N2062" s="71"/>
      <c r="O2062" s="72"/>
      <c r="P2062" s="71"/>
      <c r="Q2062" s="72"/>
      <c r="R2062" s="67"/>
      <c r="S2062" s="72"/>
      <c r="T2062" s="67"/>
      <c r="U2062" s="72"/>
      <c r="X2062" s="25"/>
      <c r="Y2062" s="25"/>
      <c r="Z2062" s="25"/>
      <c r="AA2062" s="25"/>
      <c r="AB2062" s="25"/>
      <c r="AC2062" s="25"/>
      <c r="AD2062" s="25"/>
      <c r="AE2062" s="25"/>
    </row>
    <row r="2063" spans="1:31">
      <c r="A2063" s="66"/>
      <c r="B2063" s="67"/>
      <c r="C2063" s="68"/>
      <c r="D2063" s="69"/>
      <c r="E2063" s="70"/>
      <c r="F2063" s="71"/>
      <c r="G2063" s="72"/>
      <c r="H2063" s="73"/>
      <c r="I2063" s="70"/>
      <c r="J2063" s="71"/>
      <c r="K2063" s="72"/>
      <c r="L2063" s="69"/>
      <c r="M2063" s="70"/>
      <c r="N2063" s="71"/>
      <c r="O2063" s="72"/>
      <c r="P2063" s="69"/>
      <c r="Q2063" s="70"/>
      <c r="R2063" s="67"/>
      <c r="S2063" s="72"/>
      <c r="T2063" s="73"/>
      <c r="U2063" s="72"/>
      <c r="X2063" s="25"/>
      <c r="Y2063" s="25"/>
      <c r="Z2063" s="25"/>
      <c r="AA2063" s="25"/>
      <c r="AB2063" s="25"/>
      <c r="AC2063" s="25"/>
      <c r="AD2063" s="25"/>
      <c r="AE2063" s="25"/>
    </row>
    <row r="2064" spans="1:31">
      <c r="A2064" s="66"/>
      <c r="B2064" s="67"/>
      <c r="C2064" s="68"/>
      <c r="D2064" s="69"/>
      <c r="E2064" s="70"/>
      <c r="F2064" s="71"/>
      <c r="G2064" s="72"/>
      <c r="H2064" s="73"/>
      <c r="I2064" s="70"/>
      <c r="J2064" s="71"/>
      <c r="K2064" s="72"/>
      <c r="L2064" s="69"/>
      <c r="M2064" s="70"/>
      <c r="N2064" s="71"/>
      <c r="O2064" s="72"/>
      <c r="P2064" s="69"/>
      <c r="Q2064" s="70"/>
      <c r="R2064" s="67"/>
      <c r="S2064" s="72"/>
      <c r="T2064" s="73"/>
      <c r="U2064" s="72"/>
      <c r="X2064" s="25"/>
      <c r="Y2064" s="25"/>
      <c r="Z2064" s="25"/>
      <c r="AA2064" s="25"/>
      <c r="AB2064" s="25"/>
      <c r="AC2064" s="25"/>
      <c r="AD2064" s="25"/>
      <c r="AE2064" s="25"/>
    </row>
    <row r="2065" spans="1:31">
      <c r="A2065" s="66"/>
      <c r="B2065" s="67"/>
      <c r="C2065" s="68"/>
      <c r="D2065" s="69"/>
      <c r="E2065" s="70"/>
      <c r="F2065" s="71"/>
      <c r="G2065" s="72"/>
      <c r="H2065" s="73"/>
      <c r="I2065" s="70"/>
      <c r="J2065" s="71"/>
      <c r="K2065" s="72"/>
      <c r="L2065" s="69"/>
      <c r="M2065" s="70"/>
      <c r="N2065" s="71"/>
      <c r="O2065" s="72"/>
      <c r="P2065" s="69"/>
      <c r="Q2065" s="70"/>
      <c r="R2065" s="67"/>
      <c r="S2065" s="72"/>
      <c r="T2065" s="73"/>
      <c r="U2065" s="72"/>
      <c r="X2065" s="25"/>
      <c r="Y2065" s="25"/>
      <c r="Z2065" s="25"/>
      <c r="AA2065" s="25"/>
      <c r="AB2065" s="25"/>
      <c r="AC2065" s="25"/>
      <c r="AD2065" s="25"/>
      <c r="AE2065" s="25"/>
    </row>
    <row r="2066" spans="1:31">
      <c r="A2066" s="66"/>
      <c r="B2066" s="67"/>
      <c r="C2066" s="68"/>
      <c r="D2066" s="69"/>
      <c r="E2066" s="70"/>
      <c r="F2066" s="71"/>
      <c r="G2066" s="72"/>
      <c r="H2066" s="73"/>
      <c r="I2066" s="70"/>
      <c r="J2066" s="71"/>
      <c r="K2066" s="72"/>
      <c r="L2066" s="69"/>
      <c r="M2066" s="70"/>
      <c r="N2066" s="71"/>
      <c r="O2066" s="72"/>
      <c r="P2066" s="69"/>
      <c r="Q2066" s="70"/>
      <c r="R2066" s="67"/>
      <c r="S2066" s="72"/>
      <c r="T2066" s="73"/>
      <c r="U2066" s="72"/>
      <c r="X2066" s="25"/>
      <c r="Y2066" s="25"/>
      <c r="Z2066" s="25"/>
      <c r="AA2066" s="25"/>
      <c r="AB2066" s="25"/>
      <c r="AC2066" s="25"/>
      <c r="AD2066" s="25"/>
      <c r="AE2066" s="25"/>
    </row>
    <row r="2067" spans="1:31">
      <c r="A2067" s="6"/>
      <c r="B2067" s="6"/>
      <c r="C2067" s="6"/>
      <c r="D2067" s="6"/>
      <c r="E2067" s="6"/>
      <c r="F2067" s="6"/>
      <c r="G2067" s="6"/>
      <c r="H2067" s="6"/>
      <c r="I2067" s="6"/>
      <c r="J2067" s="6"/>
      <c r="K2067" s="6"/>
      <c r="L2067" s="6"/>
      <c r="M2067" s="6"/>
      <c r="N2067" s="6"/>
      <c r="O2067" s="6"/>
      <c r="P2067" s="6"/>
      <c r="Q2067" s="6"/>
      <c r="R2067" s="6"/>
      <c r="S2067" s="6"/>
      <c r="T2067" s="6"/>
      <c r="U2067" s="6"/>
      <c r="X2067" s="25"/>
      <c r="Y2067" s="25"/>
      <c r="Z2067" s="25"/>
      <c r="AA2067" s="25"/>
      <c r="AB2067" s="25"/>
      <c r="AC2067" s="25"/>
      <c r="AD2067" s="25"/>
      <c r="AE2067" s="25"/>
    </row>
    <row r="2068" spans="1:31">
      <c r="A2068" s="6"/>
      <c r="B2068" s="6"/>
      <c r="C2068" s="6"/>
      <c r="D2068" s="6"/>
      <c r="E2068" s="6"/>
      <c r="F2068" s="6"/>
      <c r="G2068" s="6"/>
      <c r="H2068" s="6"/>
      <c r="I2068" s="6"/>
      <c r="J2068" s="6"/>
      <c r="K2068" s="6"/>
      <c r="L2068" s="6"/>
      <c r="M2068" s="6"/>
      <c r="N2068" s="6"/>
      <c r="O2068" s="6"/>
      <c r="P2068" s="6"/>
      <c r="Q2068" s="6"/>
      <c r="R2068" s="6"/>
      <c r="S2068" s="6"/>
      <c r="T2068" s="6"/>
      <c r="U2068" s="6"/>
      <c r="X2068" s="25"/>
      <c r="Y2068" s="25"/>
      <c r="Z2068" s="25"/>
      <c r="AA2068" s="25"/>
      <c r="AB2068" s="25"/>
      <c r="AC2068" s="25"/>
      <c r="AD2068" s="25"/>
      <c r="AE2068" s="25"/>
    </row>
    <row r="2069" spans="1:31">
      <c r="A2069" s="6"/>
      <c r="B2069" s="6"/>
      <c r="C2069" s="6"/>
      <c r="D2069" s="6"/>
      <c r="E2069" s="6"/>
      <c r="F2069" s="6"/>
      <c r="G2069" s="6"/>
      <c r="H2069" s="6"/>
      <c r="I2069" s="6"/>
      <c r="J2069" s="6"/>
      <c r="K2069" s="6"/>
      <c r="L2069" s="6"/>
      <c r="M2069" s="6"/>
      <c r="N2069" s="6"/>
      <c r="O2069" s="6"/>
      <c r="P2069" s="6"/>
      <c r="Q2069" s="6"/>
      <c r="R2069" s="6"/>
      <c r="S2069" s="6"/>
      <c r="T2069" s="6"/>
      <c r="U2069" s="6"/>
      <c r="X2069" s="25"/>
      <c r="Y2069" s="25"/>
      <c r="Z2069" s="25"/>
      <c r="AA2069" s="25"/>
      <c r="AB2069" s="25"/>
      <c r="AC2069" s="25"/>
      <c r="AD2069" s="25"/>
      <c r="AE2069" s="25"/>
    </row>
    <row r="2070" spans="1:31">
      <c r="A2070" s="6"/>
      <c r="B2070" s="6"/>
      <c r="C2070" s="6"/>
      <c r="D2070" s="6"/>
      <c r="E2070" s="6"/>
      <c r="F2070" s="6"/>
      <c r="G2070" s="6"/>
      <c r="H2070" s="6"/>
      <c r="I2070" s="6"/>
      <c r="J2070" s="6"/>
      <c r="K2070" s="6"/>
      <c r="L2070" s="6"/>
      <c r="M2070" s="6"/>
      <c r="N2070" s="6"/>
      <c r="O2070" s="6"/>
      <c r="P2070" s="6"/>
      <c r="Q2070" s="6"/>
      <c r="R2070" s="6"/>
      <c r="S2070" s="6"/>
      <c r="T2070" s="6"/>
      <c r="U2070" s="6"/>
      <c r="X2070" s="12" t="s">
        <v>21</v>
      </c>
      <c r="Y2070" s="12" t="s">
        <v>78</v>
      </c>
      <c r="Z2070" s="12" t="s">
        <v>22</v>
      </c>
      <c r="AA2070" s="25"/>
      <c r="AB2070" s="25"/>
      <c r="AC2070" s="25"/>
      <c r="AD2070" s="25"/>
      <c r="AE2070" s="25"/>
    </row>
    <row r="2071" spans="1:31">
      <c r="A2071" s="6"/>
      <c r="B2071" s="6"/>
      <c r="C2071" s="6"/>
      <c r="D2071" s="6"/>
      <c r="E2071" s="6"/>
      <c r="F2071" s="6"/>
      <c r="G2071" s="6"/>
      <c r="H2071" s="6"/>
      <c r="I2071" s="6"/>
      <c r="J2071" s="6"/>
      <c r="K2071" s="6"/>
      <c r="L2071" s="6"/>
      <c r="M2071" s="6"/>
      <c r="N2071" s="6"/>
      <c r="O2071" s="6"/>
      <c r="P2071" s="6"/>
      <c r="Q2071" s="6"/>
      <c r="R2071" s="6"/>
      <c r="S2071" s="6"/>
      <c r="T2071" s="6"/>
      <c r="U2071" s="6"/>
      <c r="W2071" s="19" t="str">
        <f>IF(入力!$C$4="","",入力!$C$4)</f>
        <v>2016.01.01</v>
      </c>
      <c r="X2071" s="24" t="str">
        <f>IF(特定項目一覧_60!AL56="","",特定項目一覧_60!AL56)</f>
        <v/>
      </c>
      <c r="Y2071" s="31" t="str">
        <f>IF(特定項目一覧_60!AK56="","",特定項目一覧_60!AK56)</f>
        <v/>
      </c>
      <c r="Z2071" s="32" t="str">
        <f>IF(特定項目一覧_60!AM56="","",特定項目一覧_60!AM56)</f>
        <v/>
      </c>
      <c r="AA2071" s="25"/>
      <c r="AB2071" s="25"/>
      <c r="AC2071" s="25"/>
      <c r="AD2071" s="25"/>
      <c r="AE2071" s="25"/>
    </row>
    <row r="2072" spans="1:31">
      <c r="A2072" s="6"/>
      <c r="B2072" s="6"/>
      <c r="C2072" s="6"/>
      <c r="D2072" s="6"/>
      <c r="E2072" s="6"/>
      <c r="F2072" s="6"/>
      <c r="G2072" s="6"/>
      <c r="H2072" s="6"/>
      <c r="I2072" s="6"/>
      <c r="J2072" s="6"/>
      <c r="K2072" s="6"/>
      <c r="L2072" s="6"/>
      <c r="M2072" s="6"/>
      <c r="N2072" s="6"/>
      <c r="O2072" s="6"/>
      <c r="P2072" s="6"/>
      <c r="Q2072" s="6"/>
      <c r="R2072" s="6"/>
      <c r="S2072" s="6"/>
      <c r="T2072" s="6"/>
      <c r="U2072" s="6"/>
      <c r="W2072" s="19"/>
      <c r="X2072" s="24"/>
      <c r="Y2072" s="24"/>
      <c r="Z2072" s="24"/>
      <c r="AA2072" s="25"/>
      <c r="AB2072" s="25"/>
      <c r="AC2072" s="25"/>
      <c r="AD2072" s="25"/>
      <c r="AE2072" s="25"/>
    </row>
    <row r="2073" spans="1:31">
      <c r="A2073" s="6"/>
      <c r="B2073" s="6"/>
      <c r="C2073" s="6"/>
      <c r="D2073" s="6"/>
      <c r="E2073" s="6"/>
      <c r="F2073" s="6"/>
      <c r="G2073" s="6"/>
      <c r="H2073" s="6"/>
      <c r="I2073" s="6"/>
      <c r="J2073" s="6"/>
      <c r="K2073" s="6"/>
      <c r="L2073" s="6"/>
      <c r="M2073" s="6"/>
      <c r="N2073" s="6"/>
      <c r="O2073" s="6"/>
      <c r="P2073" s="6"/>
      <c r="Q2073" s="6"/>
      <c r="R2073" s="6"/>
      <c r="S2073" s="6"/>
      <c r="T2073" s="6"/>
      <c r="U2073" s="6"/>
      <c r="W2073" s="19"/>
      <c r="X2073" s="34"/>
      <c r="Y2073" s="34"/>
      <c r="Z2073" s="35"/>
      <c r="AA2073" s="25"/>
      <c r="AB2073" s="25"/>
      <c r="AC2073" s="25"/>
      <c r="AD2073" s="25"/>
      <c r="AE2073" s="25"/>
    </row>
    <row r="2074" spans="1:31">
      <c r="A2074" s="6"/>
      <c r="B2074" s="6"/>
      <c r="C2074" s="6"/>
      <c r="D2074" s="6"/>
      <c r="E2074" s="6"/>
      <c r="F2074" s="6"/>
      <c r="G2074" s="6"/>
      <c r="H2074" s="6"/>
      <c r="I2074" s="6"/>
      <c r="J2074" s="6"/>
      <c r="K2074" s="6"/>
      <c r="L2074" s="6"/>
      <c r="M2074" s="6"/>
      <c r="N2074" s="6"/>
      <c r="O2074" s="6"/>
      <c r="P2074" s="6"/>
      <c r="Q2074" s="6"/>
      <c r="R2074" s="6"/>
      <c r="S2074" s="6"/>
      <c r="T2074" s="6"/>
      <c r="U2074" s="6"/>
      <c r="X2074" s="25"/>
      <c r="Y2074" s="25"/>
      <c r="Z2074" s="25"/>
      <c r="AA2074" s="25"/>
      <c r="AB2074" s="25"/>
      <c r="AC2074" s="25"/>
      <c r="AD2074" s="25"/>
      <c r="AE2074" s="25"/>
    </row>
    <row r="2075" spans="1:31">
      <c r="A2075" s="6"/>
      <c r="B2075" s="6"/>
      <c r="C2075" s="6"/>
      <c r="D2075" s="6"/>
      <c r="E2075" s="6"/>
      <c r="F2075" s="6"/>
      <c r="G2075" s="6"/>
      <c r="H2075" s="6"/>
      <c r="I2075" s="6"/>
      <c r="J2075" s="6"/>
      <c r="K2075" s="6"/>
      <c r="L2075" s="6"/>
      <c r="M2075" s="6"/>
      <c r="N2075" s="6"/>
      <c r="O2075" s="6"/>
      <c r="P2075" s="6"/>
      <c r="Q2075" s="6"/>
      <c r="R2075" s="6"/>
      <c r="S2075" s="6"/>
      <c r="T2075" s="6"/>
      <c r="U2075" s="6"/>
      <c r="X2075" s="25"/>
      <c r="Y2075" s="25"/>
      <c r="Z2075" s="25"/>
      <c r="AA2075" s="25"/>
      <c r="AB2075" s="25"/>
      <c r="AC2075" s="25"/>
      <c r="AD2075" s="25"/>
      <c r="AE2075" s="25"/>
    </row>
    <row r="2076" spans="1:31">
      <c r="A2076" s="6"/>
      <c r="B2076" s="6"/>
      <c r="C2076" s="6"/>
      <c r="D2076" s="6"/>
      <c r="E2076" s="6"/>
      <c r="F2076" s="6"/>
      <c r="G2076" s="6"/>
      <c r="H2076" s="6"/>
      <c r="I2076" s="6"/>
      <c r="J2076" s="6"/>
      <c r="K2076" s="6"/>
      <c r="L2076" s="6"/>
      <c r="M2076" s="6"/>
      <c r="N2076" s="6"/>
      <c r="O2076" s="6"/>
      <c r="P2076" s="6"/>
      <c r="Q2076" s="6"/>
      <c r="R2076" s="6"/>
      <c r="S2076" s="6"/>
      <c r="T2076" s="6"/>
      <c r="U2076" s="6"/>
      <c r="X2076" s="25"/>
      <c r="Y2076" s="25"/>
      <c r="Z2076" s="25"/>
      <c r="AA2076" s="25"/>
      <c r="AB2076" s="25"/>
      <c r="AC2076" s="25"/>
      <c r="AD2076" s="25"/>
      <c r="AE2076" s="25"/>
    </row>
    <row r="2077" spans="1:31">
      <c r="A2077" s="6"/>
      <c r="B2077" s="6"/>
      <c r="C2077" s="6"/>
      <c r="D2077" s="6"/>
      <c r="E2077" s="6"/>
      <c r="F2077" s="6"/>
      <c r="G2077" s="6"/>
      <c r="H2077" s="6"/>
      <c r="I2077" s="6"/>
      <c r="J2077" s="6"/>
      <c r="K2077" s="6"/>
      <c r="L2077" s="6"/>
      <c r="M2077" s="6"/>
      <c r="N2077" s="6"/>
      <c r="O2077" s="6"/>
      <c r="P2077" s="6"/>
      <c r="Q2077" s="6"/>
      <c r="R2077" s="6"/>
      <c r="S2077" s="6"/>
      <c r="T2077" s="6"/>
      <c r="U2077" s="6"/>
      <c r="X2077" s="25"/>
      <c r="Y2077" s="25"/>
      <c r="Z2077" s="25"/>
      <c r="AA2077" s="25"/>
      <c r="AB2077" s="25"/>
      <c r="AC2077" s="25"/>
      <c r="AD2077" s="25"/>
      <c r="AE2077" s="25"/>
    </row>
    <row r="2078" spans="1:31">
      <c r="A2078" s="6"/>
      <c r="B2078" s="6"/>
      <c r="C2078" s="6"/>
      <c r="D2078" s="6"/>
      <c r="E2078" s="6"/>
      <c r="F2078" s="6"/>
      <c r="G2078" s="6"/>
      <c r="H2078" s="6"/>
      <c r="I2078" s="6"/>
      <c r="J2078" s="6"/>
      <c r="K2078" s="6"/>
      <c r="L2078" s="6"/>
      <c r="M2078" s="6"/>
      <c r="N2078" s="6"/>
      <c r="O2078" s="6"/>
      <c r="P2078" s="6"/>
      <c r="Q2078" s="6"/>
      <c r="R2078" s="6"/>
      <c r="S2078" s="6"/>
      <c r="T2078" s="6"/>
      <c r="U2078" s="6"/>
      <c r="X2078" s="25"/>
      <c r="Y2078" s="25"/>
      <c r="Z2078" s="25"/>
      <c r="AA2078" s="25"/>
      <c r="AB2078" s="25"/>
      <c r="AC2078" s="25"/>
      <c r="AD2078" s="25"/>
      <c r="AE2078" s="25"/>
    </row>
    <row r="2079" spans="1:31">
      <c r="A2079" s="6"/>
      <c r="B2079" s="6"/>
      <c r="C2079" s="6"/>
      <c r="D2079" s="6"/>
      <c r="E2079" s="6"/>
      <c r="F2079" s="6"/>
      <c r="G2079" s="6"/>
      <c r="H2079" s="6"/>
      <c r="I2079" s="6"/>
      <c r="J2079" s="6"/>
      <c r="K2079" s="6"/>
      <c r="L2079" s="6"/>
      <c r="M2079" s="6"/>
      <c r="N2079" s="6"/>
      <c r="O2079" s="6"/>
      <c r="P2079" s="6"/>
      <c r="Q2079" s="6"/>
      <c r="R2079" s="6"/>
      <c r="S2079" s="6"/>
      <c r="T2079" s="6"/>
      <c r="U2079" s="6"/>
      <c r="X2079" s="25"/>
      <c r="Y2079" s="25"/>
      <c r="Z2079" s="25"/>
      <c r="AA2079" s="25"/>
      <c r="AB2079" s="25"/>
      <c r="AC2079" s="25"/>
      <c r="AD2079" s="25"/>
      <c r="AE2079" s="25"/>
    </row>
    <row r="2080" spans="1:31">
      <c r="A2080" s="6"/>
      <c r="B2080" s="6"/>
      <c r="C2080" s="6"/>
      <c r="D2080" s="6"/>
      <c r="E2080" s="6"/>
      <c r="F2080" s="6"/>
      <c r="G2080" s="6"/>
      <c r="H2080" s="6"/>
      <c r="I2080" s="6"/>
      <c r="J2080" s="6"/>
      <c r="K2080" s="6"/>
      <c r="L2080" s="6"/>
      <c r="M2080" s="6"/>
      <c r="N2080" s="6"/>
      <c r="O2080" s="6"/>
      <c r="P2080" s="6"/>
      <c r="Q2080" s="6"/>
      <c r="R2080" s="6"/>
      <c r="S2080" s="6"/>
      <c r="T2080" s="6"/>
      <c r="U2080" s="6"/>
      <c r="X2080" s="25"/>
      <c r="Y2080" s="25"/>
      <c r="Z2080" s="25"/>
      <c r="AA2080" s="25"/>
      <c r="AB2080" s="25"/>
      <c r="AC2080" s="25"/>
      <c r="AD2080" s="25"/>
      <c r="AE2080" s="25"/>
    </row>
    <row r="2081" spans="1:31">
      <c r="A2081" s="6"/>
      <c r="B2081" s="6"/>
      <c r="C2081" s="6"/>
      <c r="D2081" s="6"/>
      <c r="E2081" s="6"/>
      <c r="F2081" s="6"/>
      <c r="G2081" s="6"/>
      <c r="H2081" s="6"/>
      <c r="I2081" s="6"/>
      <c r="J2081" s="6"/>
      <c r="K2081" s="6"/>
      <c r="L2081" s="6"/>
      <c r="M2081" s="6"/>
      <c r="N2081" s="6"/>
      <c r="O2081" s="6"/>
      <c r="P2081" s="6"/>
      <c r="Q2081" s="6"/>
      <c r="R2081" s="6"/>
      <c r="S2081" s="6"/>
      <c r="T2081" s="6"/>
      <c r="U2081" s="6"/>
      <c r="X2081" s="25"/>
      <c r="Y2081" s="25"/>
      <c r="Z2081" s="25"/>
      <c r="AA2081" s="25"/>
      <c r="AB2081" s="25"/>
      <c r="AC2081" s="25"/>
      <c r="AD2081" s="25"/>
      <c r="AE2081" s="25"/>
    </row>
    <row r="2082" spans="1:31">
      <c r="A2082" s="6"/>
      <c r="B2082" s="6"/>
      <c r="C2082" s="6"/>
      <c r="D2082" s="6"/>
      <c r="E2082" s="6"/>
      <c r="F2082" s="6"/>
      <c r="G2082" s="6"/>
      <c r="H2082" s="6"/>
      <c r="I2082" s="6"/>
      <c r="J2082" s="6"/>
      <c r="K2082" s="6"/>
      <c r="L2082" s="6"/>
      <c r="M2082" s="6"/>
      <c r="N2082" s="6"/>
      <c r="O2082" s="6"/>
      <c r="P2082" s="6"/>
      <c r="Q2082" s="6"/>
      <c r="R2082" s="6"/>
      <c r="S2082" s="6"/>
      <c r="T2082" s="6"/>
      <c r="U2082" s="6"/>
      <c r="X2082" s="25"/>
      <c r="Y2082" s="25"/>
      <c r="Z2082" s="25"/>
      <c r="AA2082" s="25"/>
      <c r="AB2082" s="25"/>
      <c r="AC2082" s="25"/>
      <c r="AD2082" s="25"/>
      <c r="AE2082" s="25"/>
    </row>
    <row r="2083" spans="1:31">
      <c r="A2083" s="6"/>
      <c r="B2083" s="6"/>
      <c r="C2083" s="6"/>
      <c r="D2083" s="6"/>
      <c r="E2083" s="6"/>
      <c r="F2083" s="6"/>
      <c r="G2083" s="6"/>
      <c r="H2083" s="6"/>
      <c r="I2083" s="6"/>
      <c r="J2083" s="6"/>
      <c r="K2083" s="6"/>
      <c r="L2083" s="6"/>
      <c r="M2083" s="6"/>
      <c r="N2083" s="6"/>
      <c r="O2083" s="6"/>
      <c r="P2083" s="6"/>
      <c r="Q2083" s="6"/>
      <c r="R2083" s="6"/>
      <c r="S2083" s="6"/>
      <c r="T2083" s="6"/>
      <c r="U2083" s="6"/>
      <c r="X2083" s="25"/>
      <c r="Y2083" s="25"/>
      <c r="Z2083" s="25"/>
      <c r="AA2083" s="25"/>
      <c r="AB2083" s="25"/>
      <c r="AC2083" s="25"/>
      <c r="AD2083" s="25"/>
      <c r="AE2083" s="25"/>
    </row>
    <row r="2084" spans="1:31">
      <c r="A2084" s="6"/>
      <c r="B2084" s="6"/>
      <c r="C2084" s="6"/>
      <c r="D2084" s="6"/>
      <c r="E2084" s="6"/>
      <c r="F2084" s="6"/>
      <c r="G2084" s="6"/>
      <c r="H2084" s="6"/>
      <c r="I2084" s="6"/>
      <c r="J2084" s="6"/>
      <c r="K2084" s="6"/>
      <c r="L2084" s="6"/>
      <c r="M2084" s="6"/>
      <c r="N2084" s="6"/>
      <c r="O2084" s="6"/>
      <c r="P2084" s="6"/>
      <c r="Q2084" s="6"/>
      <c r="R2084" s="6"/>
      <c r="S2084" s="6"/>
      <c r="T2084" s="6"/>
      <c r="U2084" s="6"/>
      <c r="X2084" s="459" t="s">
        <v>270</v>
      </c>
      <c r="Y2084" s="25"/>
      <c r="Z2084" s="25"/>
      <c r="AA2084" s="25"/>
      <c r="AB2084" s="25"/>
      <c r="AC2084" s="25"/>
      <c r="AD2084" s="25"/>
      <c r="AE2084" s="25"/>
    </row>
    <row r="2085" spans="1:31">
      <c r="X2085" s="458" t="str">
        <f>IF(全体項目一覧_60!AN144="","",全体項目一覧_60!AN144)</f>
        <v/>
      </c>
      <c r="Y2085" s="25"/>
      <c r="Z2085" s="25"/>
      <c r="AA2085" s="25"/>
      <c r="AB2085" s="25"/>
      <c r="AC2085" s="25"/>
      <c r="AD2085" s="25"/>
      <c r="AE2085" s="25"/>
    </row>
    <row r="2086" spans="1:31">
      <c r="X2086" s="25"/>
      <c r="Y2086" s="25"/>
      <c r="Z2086" s="25"/>
      <c r="AA2086" s="25"/>
      <c r="AB2086" s="25"/>
      <c r="AC2086" s="25"/>
      <c r="AD2086" s="25"/>
      <c r="AE2086" s="25"/>
    </row>
    <row r="2087" spans="1:31">
      <c r="X2087" s="25"/>
      <c r="Y2087" s="25"/>
      <c r="Z2087" s="25"/>
      <c r="AA2087" s="25"/>
      <c r="AB2087" s="25"/>
      <c r="AC2087" s="25"/>
      <c r="AD2087" s="25"/>
      <c r="AE2087" s="25"/>
    </row>
    <row r="2088" spans="1:31">
      <c r="A2088" s="675"/>
      <c r="B2088" s="676"/>
      <c r="C2088" s="676"/>
      <c r="D2088" s="676"/>
      <c r="E2088" s="676"/>
      <c r="F2088" s="676"/>
      <c r="G2088" s="676"/>
      <c r="H2088" s="676"/>
      <c r="I2088" s="676"/>
      <c r="J2088" s="676"/>
      <c r="K2088" s="677"/>
      <c r="L2088" s="12" t="s">
        <v>18</v>
      </c>
      <c r="M2088" s="669" t="s">
        <v>29</v>
      </c>
      <c r="N2088" s="669"/>
      <c r="O2088" s="669"/>
      <c r="P2088" s="669"/>
      <c r="Q2088" s="669"/>
      <c r="R2088" s="669"/>
      <c r="S2088" s="669"/>
      <c r="T2088" s="670" t="s">
        <v>269</v>
      </c>
      <c r="U2088" s="670"/>
      <c r="X2088" s="12"/>
      <c r="Y2088" s="150"/>
      <c r="Z2088" s="150"/>
      <c r="AA2088" s="150"/>
      <c r="AB2088" s="150"/>
      <c r="AC2088" s="150"/>
      <c r="AD2088" s="150"/>
      <c r="AE2088" s="150"/>
    </row>
    <row r="2089" spans="1:31">
      <c r="A2089" s="678"/>
      <c r="B2089" s="679"/>
      <c r="C2089" s="679"/>
      <c r="D2089" s="679"/>
      <c r="E2089" s="679"/>
      <c r="F2089" s="679"/>
      <c r="G2089" s="679"/>
      <c r="H2089" s="679"/>
      <c r="I2089" s="679"/>
      <c r="J2089" s="679"/>
      <c r="K2089" s="680"/>
      <c r="L2089" s="12" t="s">
        <v>18</v>
      </c>
      <c r="M2089" s="665" t="s">
        <v>30</v>
      </c>
      <c r="N2089" s="665"/>
      <c r="O2089" s="665"/>
      <c r="P2089" s="665"/>
      <c r="Q2089" s="665"/>
      <c r="R2089" s="665"/>
      <c r="S2089" s="665"/>
      <c r="T2089" s="666" t="str">
        <f>X2085</f>
        <v/>
      </c>
      <c r="U2089" s="667"/>
      <c r="X2089" s="12"/>
      <c r="Y2089" s="151"/>
      <c r="Z2089" s="151"/>
      <c r="AA2089" s="151"/>
      <c r="AB2089" s="151"/>
      <c r="AC2089" s="151"/>
      <c r="AD2089" s="151"/>
      <c r="AE2089" s="151"/>
    </row>
    <row r="2090" spans="1:31" ht="14.25">
      <c r="A2090" s="691" t="str">
        <f>$A$40</f>
        <v>フォーマット作成者　：　Komuro Consulting Group　小室匡史</v>
      </c>
      <c r="B2090" s="691"/>
      <c r="C2090" s="691"/>
      <c r="D2090" s="691"/>
      <c r="E2090" s="691"/>
      <c r="F2090" s="691"/>
      <c r="G2090" s="691"/>
      <c r="H2090" s="691"/>
      <c r="I2090" s="691"/>
      <c r="J2090" s="691"/>
      <c r="K2090" s="691"/>
      <c r="L2090" s="414" t="s">
        <v>18</v>
      </c>
      <c r="M2090" s="668" t="s">
        <v>90</v>
      </c>
      <c r="N2090" s="668"/>
      <c r="O2090" s="668"/>
      <c r="P2090" s="668"/>
      <c r="Q2090" s="668"/>
      <c r="R2090" s="668"/>
      <c r="S2090" s="668"/>
      <c r="T2090" s="667"/>
      <c r="U2090" s="667"/>
      <c r="X2090" s="12"/>
      <c r="Y2090" s="152"/>
      <c r="Z2090" s="152"/>
      <c r="AA2090" s="152"/>
      <c r="AB2090" s="152"/>
      <c r="AC2090" s="152"/>
      <c r="AD2090" s="152"/>
      <c r="AE2090" s="152"/>
    </row>
    <row r="2092" spans="1:31" ht="30" customHeight="1">
      <c r="A2092" s="671" t="str">
        <f>$A$1</f>
        <v>●●チームバレーボール体力指数　レーダーチャート</v>
      </c>
      <c r="B2092" s="671"/>
      <c r="C2092" s="671"/>
      <c r="D2092" s="671"/>
      <c r="E2092" s="671"/>
      <c r="F2092" s="671"/>
      <c r="G2092" s="671"/>
      <c r="H2092" s="671"/>
      <c r="I2092" s="671"/>
      <c r="J2092" s="671"/>
      <c r="K2092" s="671"/>
      <c r="L2092" s="671"/>
      <c r="M2092" s="671"/>
      <c r="N2092" s="671"/>
      <c r="O2092" s="671"/>
      <c r="P2092" s="671"/>
      <c r="Q2092" s="671"/>
      <c r="R2092" s="671"/>
      <c r="S2092" s="671"/>
      <c r="T2092" s="671"/>
      <c r="U2092" s="671"/>
      <c r="X2092" s="25"/>
      <c r="Y2092" s="25"/>
      <c r="Z2092" s="25"/>
      <c r="AA2092" s="25"/>
      <c r="AB2092" s="25"/>
      <c r="AC2092" s="25"/>
      <c r="AD2092" s="25"/>
      <c r="AE2092" s="25"/>
    </row>
    <row r="2093" spans="1:31" ht="22.5" customHeight="1">
      <c r="A2093" s="385" t="s">
        <v>10</v>
      </c>
      <c r="B2093" s="672" t="str">
        <f>IF(表示変換!B57="","",表示変換!B57)</f>
        <v/>
      </c>
      <c r="C2093" s="672"/>
      <c r="D2093" s="9"/>
      <c r="E2093" s="385" t="s">
        <v>11</v>
      </c>
      <c r="F2093" s="673" t="str">
        <f>IF(表示変換!I57="","",表示変換!I57)</f>
        <v/>
      </c>
      <c r="G2093" s="673"/>
      <c r="H2093" s="386" t="s">
        <v>215</v>
      </c>
      <c r="I2093" s="14"/>
      <c r="J2093" s="386" t="s">
        <v>13</v>
      </c>
      <c r="K2093" s="673" t="str">
        <f>IF(表示変換!J57="","",表示変換!J57)</f>
        <v/>
      </c>
      <c r="L2093" s="673"/>
      <c r="M2093" s="385" t="s">
        <v>211</v>
      </c>
      <c r="N2093" s="6"/>
      <c r="O2093" s="672" t="s">
        <v>219</v>
      </c>
      <c r="P2093" s="672"/>
      <c r="Q2093" s="672" t="str">
        <f>IF(表示変換!H57="","",表示変換!H57)</f>
        <v/>
      </c>
      <c r="R2093" s="672"/>
      <c r="S2093" s="674" t="str">
        <f>IF(入力!$C$4="","",入力!$C$4)</f>
        <v>2016.01.01</v>
      </c>
      <c r="T2093" s="674"/>
      <c r="U2093" s="9" t="s">
        <v>84</v>
      </c>
      <c r="X2093" s="25"/>
      <c r="Y2093" s="25"/>
      <c r="Z2093" s="25"/>
      <c r="AA2093" s="25"/>
      <c r="AB2093" s="25"/>
      <c r="AC2093" s="25"/>
      <c r="AD2093" s="25"/>
      <c r="AE2093" s="25"/>
    </row>
    <row r="2094" spans="1:31" ht="12" customHeight="1">
      <c r="A2094" s="6"/>
      <c r="B2094" s="6"/>
      <c r="C2094" s="6"/>
      <c r="D2094" s="6"/>
      <c r="E2094" s="6"/>
      <c r="F2094" s="6"/>
      <c r="G2094" s="6"/>
      <c r="H2094" s="6"/>
      <c r="I2094" s="6"/>
      <c r="J2094" s="6"/>
      <c r="K2094" s="6"/>
      <c r="L2094" s="6"/>
      <c r="M2094" s="6"/>
      <c r="N2094" s="6"/>
      <c r="O2094" s="6"/>
      <c r="P2094" s="6"/>
      <c r="Q2094" s="6"/>
      <c r="R2094" s="6"/>
      <c r="S2094" s="6"/>
      <c r="T2094" s="6"/>
      <c r="U2094" s="6"/>
      <c r="X2094" s="25"/>
      <c r="Y2094" s="25"/>
      <c r="Z2094" s="25"/>
      <c r="AA2094" s="25"/>
      <c r="AB2094" s="25"/>
      <c r="AC2094" s="25"/>
      <c r="AD2094" s="25"/>
      <c r="AE2094" s="25"/>
    </row>
    <row r="2095" spans="1:31" ht="22.5" customHeight="1">
      <c r="A2095" s="685" t="s">
        <v>5</v>
      </c>
      <c r="B2095" s="688" t="s">
        <v>226</v>
      </c>
      <c r="C2095" s="692" t="s">
        <v>0</v>
      </c>
      <c r="D2095" s="683" t="s">
        <v>220</v>
      </c>
      <c r="E2095" s="684"/>
      <c r="F2095" s="683" t="s">
        <v>198</v>
      </c>
      <c r="G2095" s="684"/>
      <c r="H2095" s="683" t="s">
        <v>297</v>
      </c>
      <c r="I2095" s="684"/>
      <c r="J2095" s="683" t="s">
        <v>27</v>
      </c>
      <c r="K2095" s="684"/>
      <c r="L2095" s="681" t="s">
        <v>221</v>
      </c>
      <c r="M2095" s="682"/>
      <c r="N2095" s="681" t="s">
        <v>200</v>
      </c>
      <c r="O2095" s="682"/>
      <c r="P2095" s="681" t="s">
        <v>28</v>
      </c>
      <c r="Q2095" s="682"/>
      <c r="R2095" s="683" t="s">
        <v>201</v>
      </c>
      <c r="S2095" s="684"/>
      <c r="T2095" s="156" t="s">
        <v>1</v>
      </c>
      <c r="U2095" s="157" t="s">
        <v>2</v>
      </c>
      <c r="X2095" s="25"/>
      <c r="Y2095" s="25"/>
      <c r="Z2095" s="25"/>
      <c r="AA2095" s="25"/>
      <c r="AB2095" s="25"/>
      <c r="AC2095" s="25"/>
      <c r="AD2095" s="25"/>
      <c r="AE2095" s="25"/>
    </row>
    <row r="2096" spans="1:31">
      <c r="A2096" s="686"/>
      <c r="B2096" s="689"/>
      <c r="C2096" s="693"/>
      <c r="D2096" s="1" t="s">
        <v>3</v>
      </c>
      <c r="E2096" s="3" t="s">
        <v>4</v>
      </c>
      <c r="F2096" s="1" t="s">
        <v>3</v>
      </c>
      <c r="G2096" s="3" t="s">
        <v>4</v>
      </c>
      <c r="H2096" s="1" t="s">
        <v>3</v>
      </c>
      <c r="I2096" s="3" t="s">
        <v>4</v>
      </c>
      <c r="J2096" s="1" t="s">
        <v>3</v>
      </c>
      <c r="K2096" s="3" t="s">
        <v>4</v>
      </c>
      <c r="L2096" s="1" t="s">
        <v>3</v>
      </c>
      <c r="M2096" s="3" t="s">
        <v>4</v>
      </c>
      <c r="N2096" s="1" t="s">
        <v>3</v>
      </c>
      <c r="O2096" s="3" t="s">
        <v>4</v>
      </c>
      <c r="P2096" s="1" t="s">
        <v>3</v>
      </c>
      <c r="Q2096" s="3" t="s">
        <v>4</v>
      </c>
      <c r="R2096" s="1" t="s">
        <v>3</v>
      </c>
      <c r="S2096" s="3" t="s">
        <v>4</v>
      </c>
      <c r="T2096" s="7"/>
      <c r="U2096" s="8"/>
      <c r="X2096" s="25"/>
      <c r="Y2096" s="25"/>
      <c r="Z2096" s="25"/>
      <c r="AA2096" s="25"/>
      <c r="AB2096" s="25"/>
      <c r="AC2096" s="25"/>
      <c r="AD2096" s="25"/>
      <c r="AE2096" s="25"/>
    </row>
    <row r="2097" spans="1:31">
      <c r="A2097" s="687"/>
      <c r="B2097" s="690"/>
      <c r="C2097" s="694"/>
      <c r="D2097" s="2" t="str">
        <f>IF(表示変換!$N$5="","",表示変換!$N$5)</f>
        <v>sec</v>
      </c>
      <c r="E2097" s="4" t="s">
        <v>202</v>
      </c>
      <c r="F2097" s="2" t="str">
        <f>IF(表示変換!$O$5="","",表示変換!$O$5)</f>
        <v>sec</v>
      </c>
      <c r="G2097" s="4" t="s">
        <v>202</v>
      </c>
      <c r="H2097" s="2" t="str">
        <f>IF(表示変換!$P$5="","",表示変換!$P$5)</f>
        <v>m</v>
      </c>
      <c r="I2097" s="4" t="s">
        <v>202</v>
      </c>
      <c r="J2097" s="2" t="str">
        <f>IF(表示変換!$Q$5="","",表示変換!$Q$5)</f>
        <v>cm</v>
      </c>
      <c r="K2097" s="4" t="s">
        <v>202</v>
      </c>
      <c r="L2097" s="2" t="str">
        <f>IF(表示変換!$R$5="","",表示変換!$R$5)</f>
        <v>cm</v>
      </c>
      <c r="M2097" s="4" t="s">
        <v>202</v>
      </c>
      <c r="N2097" s="2" t="str">
        <f>IF(表示変換!$S$5="","",表示変換!$S$5)</f>
        <v>m</v>
      </c>
      <c r="O2097" s="4" t="s">
        <v>202</v>
      </c>
      <c r="P2097" s="2" t="str">
        <f>IF(表示変換!$T$5="","",表示変換!$T$5)</f>
        <v>回</v>
      </c>
      <c r="Q2097" s="4" t="s">
        <v>202</v>
      </c>
      <c r="R2097" s="2" t="str">
        <f>IF(表示変換!$U$5="","",表示変換!$U$5)</f>
        <v>m</v>
      </c>
      <c r="S2097" s="4" t="s">
        <v>202</v>
      </c>
      <c r="T2097" s="2" t="s">
        <v>203</v>
      </c>
      <c r="U2097" s="5" t="s">
        <v>204</v>
      </c>
      <c r="X2097" s="26" t="s">
        <v>205</v>
      </c>
      <c r="Y2097" s="26" t="s">
        <v>206</v>
      </c>
      <c r="Z2097" s="26" t="s">
        <v>276</v>
      </c>
      <c r="AA2097" s="26" t="s">
        <v>24</v>
      </c>
      <c r="AB2097" s="26" t="s">
        <v>207</v>
      </c>
      <c r="AC2097" s="26" t="s">
        <v>208</v>
      </c>
      <c r="AD2097" s="26" t="s">
        <v>209</v>
      </c>
      <c r="AE2097" s="11" t="s">
        <v>210</v>
      </c>
    </row>
    <row r="2098" spans="1:31">
      <c r="A2098" s="17" t="str">
        <f>IF(入力!$C$4="","",入力!$C$4)</f>
        <v>2016.01.01</v>
      </c>
      <c r="B2098" s="20">
        <f>IF(表示変換!A57="","",表示変換!A57)</f>
        <v>52</v>
      </c>
      <c r="C2098" s="18" t="str">
        <f>IF(表示変換!B57="","",表示変換!B57)</f>
        <v/>
      </c>
      <c r="D2098" s="21" t="str">
        <f>IF(特定項目一覧_60!G57="","",特定項目一覧_60!G57)</f>
        <v/>
      </c>
      <c r="E2098" s="27" t="str">
        <f>IF(特定項目一覧_60!H57="","",特定項目一覧_60!H57)</f>
        <v/>
      </c>
      <c r="F2098" s="21" t="str">
        <f>IF(特定項目一覧_60!I57="","",特定項目一覧_60!I57)</f>
        <v/>
      </c>
      <c r="G2098" s="22" t="str">
        <f>IF(特定項目一覧_60!J57="","",特定項目一覧_60!J57)</f>
        <v/>
      </c>
      <c r="H2098" s="29" t="str">
        <f>IF(特定項目一覧_60!K57="","",特定項目一覧_60!K57)</f>
        <v/>
      </c>
      <c r="I2098" s="27" t="str">
        <f>IF(特定項目一覧_60!L57="","",特定項目一覧_60!L57)</f>
        <v/>
      </c>
      <c r="J2098" s="20" t="str">
        <f>IF(特定項目一覧_60!M57="","",特定項目一覧_60!M57)</f>
        <v/>
      </c>
      <c r="K2098" s="22" t="str">
        <f>IF(特定項目一覧_60!N57="","",特定項目一覧_60!N57)</f>
        <v/>
      </c>
      <c r="L2098" s="28" t="str">
        <f>IF(特定項目一覧_60!O57="","",特定項目一覧_60!O57)</f>
        <v/>
      </c>
      <c r="M2098" s="27" t="str">
        <f>IF(特定項目一覧_60!P57="","",特定項目一覧_60!P57)</f>
        <v/>
      </c>
      <c r="N2098" s="21" t="str">
        <f>IF(特定項目一覧_60!Q57="","",特定項目一覧_60!Q57)</f>
        <v/>
      </c>
      <c r="O2098" s="22" t="str">
        <f>IF(特定項目一覧_60!R57="","",特定項目一覧_60!R57)</f>
        <v/>
      </c>
      <c r="P2098" s="28" t="str">
        <f>IF(特定項目一覧_60!S57="","",特定項目一覧_60!S57)</f>
        <v/>
      </c>
      <c r="Q2098" s="27" t="str">
        <f>IF(特定項目一覧_60!T57="","",特定項目一覧_60!T57)</f>
        <v/>
      </c>
      <c r="R2098" s="20" t="str">
        <f>IF(特定項目一覧_60!U57="","",特定項目一覧_60!U57)</f>
        <v/>
      </c>
      <c r="S2098" s="22" t="str">
        <f>IF(特定項目一覧_60!V57="","",特定項目一覧_60!V57)</f>
        <v/>
      </c>
      <c r="T2098" s="28" t="str">
        <f>IF(特定項目一覧_60!W57="","",特定項目一覧_60!W57)</f>
        <v/>
      </c>
      <c r="U2098" s="22" t="str">
        <f>IF(特定項目一覧_60!X57="","",特定項目一覧_60!X57)</f>
        <v/>
      </c>
      <c r="W2098" s="19" t="str">
        <f>IF(入力!$C$4="","",入力!$C$4)</f>
        <v>2016.01.01</v>
      </c>
      <c r="X2098" s="30" t="str">
        <f>E2098</f>
        <v/>
      </c>
      <c r="Y2098" s="30" t="str">
        <f>G2098</f>
        <v/>
      </c>
      <c r="Z2098" s="30" t="str">
        <f>I2098</f>
        <v/>
      </c>
      <c r="AA2098" s="30" t="str">
        <f>K2098</f>
        <v/>
      </c>
      <c r="AB2098" s="30" t="str">
        <f>M2098</f>
        <v/>
      </c>
      <c r="AC2098" s="30" t="str">
        <f>O2098</f>
        <v/>
      </c>
      <c r="AD2098" s="30" t="str">
        <f>Q2098</f>
        <v/>
      </c>
      <c r="AE2098" s="30" t="str">
        <f>S2098</f>
        <v/>
      </c>
    </row>
    <row r="2099" spans="1:31">
      <c r="A2099" s="66"/>
      <c r="B2099" s="67"/>
      <c r="C2099" s="68"/>
      <c r="D2099" s="69"/>
      <c r="E2099" s="70"/>
      <c r="F2099" s="71"/>
      <c r="G2099" s="72"/>
      <c r="H2099" s="73"/>
      <c r="I2099" s="70"/>
      <c r="J2099" s="71"/>
      <c r="K2099" s="72"/>
      <c r="L2099" s="69"/>
      <c r="M2099" s="70"/>
      <c r="N2099" s="71"/>
      <c r="O2099" s="72"/>
      <c r="P2099" s="69"/>
      <c r="Q2099" s="70"/>
      <c r="R2099" s="67"/>
      <c r="S2099" s="72"/>
      <c r="T2099" s="73"/>
      <c r="U2099" s="72"/>
      <c r="W2099" s="19"/>
      <c r="X2099" s="23"/>
      <c r="Y2099" s="23"/>
      <c r="Z2099" s="23"/>
      <c r="AA2099" s="23"/>
      <c r="AB2099" s="23"/>
      <c r="AC2099" s="23"/>
      <c r="AD2099" s="23"/>
      <c r="AE2099" s="23"/>
    </row>
    <row r="2100" spans="1:31">
      <c r="A2100" s="74"/>
      <c r="B2100" s="67"/>
      <c r="C2100" s="72"/>
      <c r="D2100" s="71"/>
      <c r="E2100" s="72"/>
      <c r="F2100" s="71"/>
      <c r="G2100" s="72"/>
      <c r="H2100" s="67"/>
      <c r="I2100" s="72"/>
      <c r="J2100" s="71"/>
      <c r="K2100" s="72"/>
      <c r="L2100" s="71"/>
      <c r="M2100" s="72"/>
      <c r="N2100" s="71"/>
      <c r="O2100" s="72"/>
      <c r="P2100" s="71"/>
      <c r="Q2100" s="72"/>
      <c r="R2100" s="67"/>
      <c r="S2100" s="72"/>
      <c r="T2100" s="67"/>
      <c r="U2100" s="72"/>
      <c r="W2100" s="19"/>
      <c r="X2100" s="23"/>
      <c r="Y2100" s="23"/>
      <c r="Z2100" s="23"/>
      <c r="AA2100" s="23"/>
      <c r="AB2100" s="23"/>
      <c r="AC2100" s="23"/>
      <c r="AD2100" s="23"/>
      <c r="AE2100" s="23"/>
    </row>
    <row r="2101" spans="1:31">
      <c r="A2101" s="74"/>
      <c r="B2101" s="75"/>
      <c r="C2101" s="76"/>
      <c r="D2101" s="71"/>
      <c r="E2101" s="70"/>
      <c r="F2101" s="71"/>
      <c r="G2101" s="72"/>
      <c r="H2101" s="73"/>
      <c r="I2101" s="70"/>
      <c r="J2101" s="71"/>
      <c r="K2101" s="72"/>
      <c r="L2101" s="69"/>
      <c r="M2101" s="70"/>
      <c r="N2101" s="71"/>
      <c r="O2101" s="72"/>
      <c r="P2101" s="69"/>
      <c r="Q2101" s="70"/>
      <c r="R2101" s="67"/>
      <c r="S2101" s="72"/>
      <c r="T2101" s="73"/>
      <c r="U2101" s="72"/>
      <c r="X2101" s="25"/>
      <c r="Y2101" s="25"/>
      <c r="Z2101" s="25"/>
      <c r="AA2101" s="25"/>
      <c r="AB2101" s="25"/>
      <c r="AC2101" s="25"/>
      <c r="AD2101" s="25"/>
      <c r="AE2101" s="25"/>
    </row>
    <row r="2102" spans="1:31">
      <c r="A2102" s="66"/>
      <c r="B2102" s="67"/>
      <c r="C2102" s="68"/>
      <c r="D2102" s="69"/>
      <c r="E2102" s="70"/>
      <c r="F2102" s="71"/>
      <c r="G2102" s="72"/>
      <c r="H2102" s="73"/>
      <c r="I2102" s="70"/>
      <c r="J2102" s="71"/>
      <c r="K2102" s="72"/>
      <c r="L2102" s="69"/>
      <c r="M2102" s="70"/>
      <c r="N2102" s="71"/>
      <c r="O2102" s="72"/>
      <c r="P2102" s="69"/>
      <c r="Q2102" s="70"/>
      <c r="R2102" s="67"/>
      <c r="S2102" s="72"/>
      <c r="T2102" s="73"/>
      <c r="U2102" s="72"/>
      <c r="X2102" s="25"/>
      <c r="Y2102" s="25"/>
      <c r="Z2102" s="25"/>
      <c r="AA2102" s="25"/>
      <c r="AB2102" s="25"/>
      <c r="AC2102" s="25"/>
      <c r="AD2102" s="25"/>
      <c r="AE2102" s="25"/>
    </row>
    <row r="2103" spans="1:31">
      <c r="A2103" s="74"/>
      <c r="B2103" s="67"/>
      <c r="C2103" s="72"/>
      <c r="D2103" s="71"/>
      <c r="E2103" s="72"/>
      <c r="F2103" s="71"/>
      <c r="G2103" s="72"/>
      <c r="H2103" s="67"/>
      <c r="I2103" s="72"/>
      <c r="J2103" s="71"/>
      <c r="K2103" s="72"/>
      <c r="L2103" s="71"/>
      <c r="M2103" s="72"/>
      <c r="N2103" s="71"/>
      <c r="O2103" s="72"/>
      <c r="P2103" s="71"/>
      <c r="Q2103" s="72"/>
      <c r="R2103" s="67"/>
      <c r="S2103" s="72"/>
      <c r="T2103" s="67"/>
      <c r="U2103" s="72"/>
      <c r="X2103" s="25"/>
      <c r="Y2103" s="25"/>
      <c r="Z2103" s="25"/>
      <c r="AA2103" s="25"/>
      <c r="AB2103" s="25"/>
      <c r="AC2103" s="25"/>
      <c r="AD2103" s="25"/>
      <c r="AE2103" s="25"/>
    </row>
    <row r="2104" spans="1:31">
      <c r="A2104" s="66"/>
      <c r="B2104" s="67"/>
      <c r="C2104" s="68"/>
      <c r="D2104" s="69"/>
      <c r="E2104" s="70"/>
      <c r="F2104" s="71"/>
      <c r="G2104" s="72"/>
      <c r="H2104" s="73"/>
      <c r="I2104" s="70"/>
      <c r="J2104" s="71"/>
      <c r="K2104" s="72"/>
      <c r="L2104" s="69"/>
      <c r="M2104" s="70"/>
      <c r="N2104" s="71"/>
      <c r="O2104" s="72"/>
      <c r="P2104" s="69"/>
      <c r="Q2104" s="70"/>
      <c r="R2104" s="67"/>
      <c r="S2104" s="72"/>
      <c r="T2104" s="73"/>
      <c r="U2104" s="72"/>
      <c r="X2104" s="25"/>
      <c r="Y2104" s="25"/>
      <c r="Z2104" s="25"/>
      <c r="AA2104" s="25"/>
      <c r="AB2104" s="25"/>
      <c r="AC2104" s="25"/>
      <c r="AD2104" s="25"/>
      <c r="AE2104" s="25"/>
    </row>
    <row r="2105" spans="1:31">
      <c r="A2105" s="66"/>
      <c r="B2105" s="67"/>
      <c r="C2105" s="68"/>
      <c r="D2105" s="69"/>
      <c r="E2105" s="70"/>
      <c r="F2105" s="71"/>
      <c r="G2105" s="72"/>
      <c r="H2105" s="73"/>
      <c r="I2105" s="70"/>
      <c r="J2105" s="71"/>
      <c r="K2105" s="72"/>
      <c r="L2105" s="69"/>
      <c r="M2105" s="70"/>
      <c r="N2105" s="71"/>
      <c r="O2105" s="72"/>
      <c r="P2105" s="69"/>
      <c r="Q2105" s="70"/>
      <c r="R2105" s="67"/>
      <c r="S2105" s="72"/>
      <c r="T2105" s="73"/>
      <c r="U2105" s="72"/>
      <c r="X2105" s="25"/>
      <c r="Y2105" s="25"/>
      <c r="Z2105" s="25"/>
      <c r="AA2105" s="25"/>
      <c r="AB2105" s="25"/>
      <c r="AC2105" s="25"/>
      <c r="AD2105" s="25"/>
      <c r="AE2105" s="25"/>
    </row>
    <row r="2106" spans="1:31">
      <c r="A2106" s="66"/>
      <c r="B2106" s="67"/>
      <c r="C2106" s="68"/>
      <c r="D2106" s="69"/>
      <c r="E2106" s="70"/>
      <c r="F2106" s="71"/>
      <c r="G2106" s="72"/>
      <c r="H2106" s="73"/>
      <c r="I2106" s="70"/>
      <c r="J2106" s="71"/>
      <c r="K2106" s="72"/>
      <c r="L2106" s="69"/>
      <c r="M2106" s="70"/>
      <c r="N2106" s="71"/>
      <c r="O2106" s="72"/>
      <c r="P2106" s="69"/>
      <c r="Q2106" s="70"/>
      <c r="R2106" s="67"/>
      <c r="S2106" s="72"/>
      <c r="T2106" s="73"/>
      <c r="U2106" s="72"/>
      <c r="X2106" s="25"/>
      <c r="Y2106" s="25"/>
      <c r="Z2106" s="25"/>
      <c r="AA2106" s="25"/>
      <c r="AB2106" s="25"/>
      <c r="AC2106" s="25"/>
      <c r="AD2106" s="25"/>
      <c r="AE2106" s="25"/>
    </row>
    <row r="2107" spans="1:31">
      <c r="A2107" s="66"/>
      <c r="B2107" s="67"/>
      <c r="C2107" s="68"/>
      <c r="D2107" s="69"/>
      <c r="E2107" s="70"/>
      <c r="F2107" s="71"/>
      <c r="G2107" s="72"/>
      <c r="H2107" s="73"/>
      <c r="I2107" s="70"/>
      <c r="J2107" s="71"/>
      <c r="K2107" s="72"/>
      <c r="L2107" s="69"/>
      <c r="M2107" s="70"/>
      <c r="N2107" s="71"/>
      <c r="O2107" s="72"/>
      <c r="P2107" s="69"/>
      <c r="Q2107" s="70"/>
      <c r="R2107" s="67"/>
      <c r="S2107" s="72"/>
      <c r="T2107" s="73"/>
      <c r="U2107" s="72"/>
      <c r="X2107" s="25"/>
      <c r="Y2107" s="25"/>
      <c r="Z2107" s="25"/>
      <c r="AA2107" s="25"/>
      <c r="AB2107" s="25"/>
      <c r="AC2107" s="25"/>
      <c r="AD2107" s="25"/>
      <c r="AE2107" s="25"/>
    </row>
    <row r="2108" spans="1:31">
      <c r="A2108" s="6"/>
      <c r="B2108" s="6"/>
      <c r="C2108" s="6"/>
      <c r="D2108" s="6"/>
      <c r="E2108" s="6"/>
      <c r="F2108" s="6"/>
      <c r="G2108" s="6"/>
      <c r="H2108" s="6"/>
      <c r="I2108" s="6"/>
      <c r="J2108" s="6"/>
      <c r="K2108" s="6"/>
      <c r="L2108" s="6"/>
      <c r="M2108" s="6"/>
      <c r="N2108" s="6"/>
      <c r="O2108" s="6"/>
      <c r="P2108" s="6"/>
      <c r="Q2108" s="6"/>
      <c r="R2108" s="6"/>
      <c r="S2108" s="6"/>
      <c r="T2108" s="6"/>
      <c r="U2108" s="6"/>
      <c r="X2108" s="25"/>
      <c r="Y2108" s="25"/>
      <c r="Z2108" s="25"/>
      <c r="AA2108" s="25"/>
      <c r="AB2108" s="25"/>
      <c r="AC2108" s="25"/>
      <c r="AD2108" s="25"/>
      <c r="AE2108" s="25"/>
    </row>
    <row r="2109" spans="1:31">
      <c r="A2109" s="6"/>
      <c r="B2109" s="6"/>
      <c r="C2109" s="6"/>
      <c r="D2109" s="6"/>
      <c r="E2109" s="6"/>
      <c r="F2109" s="6"/>
      <c r="G2109" s="6"/>
      <c r="H2109" s="6"/>
      <c r="I2109" s="6"/>
      <c r="J2109" s="6"/>
      <c r="K2109" s="6"/>
      <c r="L2109" s="6"/>
      <c r="M2109" s="6"/>
      <c r="N2109" s="6"/>
      <c r="O2109" s="6"/>
      <c r="P2109" s="6"/>
      <c r="Q2109" s="6"/>
      <c r="R2109" s="6"/>
      <c r="S2109" s="6"/>
      <c r="T2109" s="6"/>
      <c r="U2109" s="6"/>
      <c r="X2109" s="25"/>
      <c r="Y2109" s="25"/>
      <c r="Z2109" s="25"/>
      <c r="AA2109" s="25"/>
      <c r="AB2109" s="25"/>
      <c r="AC2109" s="25"/>
      <c r="AD2109" s="25"/>
      <c r="AE2109" s="25"/>
    </row>
    <row r="2110" spans="1:31">
      <c r="A2110" s="6"/>
      <c r="B2110" s="6"/>
      <c r="C2110" s="6"/>
      <c r="D2110" s="6"/>
      <c r="E2110" s="6"/>
      <c r="F2110" s="6"/>
      <c r="G2110" s="6"/>
      <c r="H2110" s="6"/>
      <c r="I2110" s="6"/>
      <c r="J2110" s="6"/>
      <c r="K2110" s="6"/>
      <c r="L2110" s="6"/>
      <c r="M2110" s="6"/>
      <c r="N2110" s="6"/>
      <c r="O2110" s="6"/>
      <c r="P2110" s="6"/>
      <c r="Q2110" s="6"/>
      <c r="R2110" s="6"/>
      <c r="S2110" s="6"/>
      <c r="T2110" s="6"/>
      <c r="U2110" s="6"/>
      <c r="X2110" s="25"/>
      <c r="Y2110" s="25"/>
      <c r="Z2110" s="25"/>
      <c r="AA2110" s="25"/>
      <c r="AB2110" s="25"/>
      <c r="AC2110" s="25"/>
      <c r="AD2110" s="25"/>
      <c r="AE2110" s="25"/>
    </row>
    <row r="2111" spans="1:31">
      <c r="A2111" s="6"/>
      <c r="B2111" s="6"/>
      <c r="C2111" s="6"/>
      <c r="D2111" s="6"/>
      <c r="E2111" s="6"/>
      <c r="F2111" s="6"/>
      <c r="G2111" s="6"/>
      <c r="H2111" s="6"/>
      <c r="I2111" s="6"/>
      <c r="J2111" s="6"/>
      <c r="K2111" s="6"/>
      <c r="L2111" s="6"/>
      <c r="M2111" s="6"/>
      <c r="N2111" s="6"/>
      <c r="O2111" s="6"/>
      <c r="P2111" s="6"/>
      <c r="Q2111" s="6"/>
      <c r="R2111" s="6"/>
      <c r="S2111" s="6"/>
      <c r="T2111" s="6"/>
      <c r="U2111" s="6"/>
      <c r="X2111" s="12" t="s">
        <v>21</v>
      </c>
      <c r="Y2111" s="12" t="s">
        <v>214</v>
      </c>
      <c r="Z2111" s="12" t="s">
        <v>22</v>
      </c>
      <c r="AA2111" s="25"/>
      <c r="AB2111" s="25"/>
      <c r="AC2111" s="25"/>
      <c r="AD2111" s="25"/>
      <c r="AE2111" s="25"/>
    </row>
    <row r="2112" spans="1:31">
      <c r="A2112" s="6"/>
      <c r="B2112" s="6"/>
      <c r="C2112" s="6"/>
      <c r="D2112" s="6"/>
      <c r="E2112" s="6"/>
      <c r="F2112" s="6"/>
      <c r="G2112" s="6"/>
      <c r="H2112" s="6"/>
      <c r="I2112" s="6"/>
      <c r="J2112" s="6"/>
      <c r="K2112" s="6"/>
      <c r="L2112" s="6"/>
      <c r="M2112" s="6"/>
      <c r="N2112" s="6"/>
      <c r="O2112" s="6"/>
      <c r="P2112" s="6"/>
      <c r="Q2112" s="6"/>
      <c r="R2112" s="6"/>
      <c r="S2112" s="6"/>
      <c r="T2112" s="6"/>
      <c r="U2112" s="6"/>
      <c r="W2112" s="19" t="str">
        <f>IF(入力!$C$4="","",入力!$C$4)</f>
        <v>2016.01.01</v>
      </c>
      <c r="X2112" s="24" t="str">
        <f>IF(特定項目一覧_60!AL57="","",特定項目一覧_60!AL57)</f>
        <v/>
      </c>
      <c r="Y2112" s="31" t="str">
        <f>IF(特定項目一覧_60!AK57="","",特定項目一覧_60!AK57)</f>
        <v/>
      </c>
      <c r="Z2112" s="32" t="str">
        <f>IF(特定項目一覧_60!AM57="","",特定項目一覧_60!AM57)</f>
        <v/>
      </c>
      <c r="AA2112" s="25"/>
      <c r="AB2112" s="25"/>
      <c r="AC2112" s="25"/>
      <c r="AD2112" s="25"/>
      <c r="AE2112" s="25"/>
    </row>
    <row r="2113" spans="1:31">
      <c r="A2113" s="6"/>
      <c r="B2113" s="6"/>
      <c r="C2113" s="6"/>
      <c r="D2113" s="6"/>
      <c r="E2113" s="6"/>
      <c r="F2113" s="6"/>
      <c r="G2113" s="6"/>
      <c r="H2113" s="6"/>
      <c r="I2113" s="6"/>
      <c r="J2113" s="6"/>
      <c r="K2113" s="6"/>
      <c r="L2113" s="6"/>
      <c r="M2113" s="6"/>
      <c r="N2113" s="6"/>
      <c r="O2113" s="6"/>
      <c r="P2113" s="6"/>
      <c r="Q2113" s="6"/>
      <c r="R2113" s="6"/>
      <c r="S2113" s="6"/>
      <c r="T2113" s="6"/>
      <c r="U2113" s="6"/>
      <c r="W2113" s="19"/>
      <c r="X2113" s="24"/>
      <c r="Y2113" s="24"/>
      <c r="Z2113" s="24"/>
      <c r="AA2113" s="25"/>
      <c r="AB2113" s="25"/>
      <c r="AC2113" s="25"/>
      <c r="AD2113" s="25"/>
      <c r="AE2113" s="25"/>
    </row>
    <row r="2114" spans="1:31">
      <c r="A2114" s="6"/>
      <c r="B2114" s="6"/>
      <c r="C2114" s="6"/>
      <c r="D2114" s="6"/>
      <c r="E2114" s="6"/>
      <c r="F2114" s="6"/>
      <c r="G2114" s="6"/>
      <c r="H2114" s="6"/>
      <c r="I2114" s="6"/>
      <c r="J2114" s="6"/>
      <c r="K2114" s="6"/>
      <c r="L2114" s="6"/>
      <c r="M2114" s="6"/>
      <c r="N2114" s="6"/>
      <c r="O2114" s="6"/>
      <c r="P2114" s="6"/>
      <c r="Q2114" s="6"/>
      <c r="R2114" s="6"/>
      <c r="S2114" s="6"/>
      <c r="T2114" s="6"/>
      <c r="U2114" s="6"/>
      <c r="W2114" s="19"/>
      <c r="X2114" s="34"/>
      <c r="Y2114" s="34"/>
      <c r="Z2114" s="35"/>
      <c r="AA2114" s="25"/>
      <c r="AB2114" s="25"/>
      <c r="AC2114" s="25"/>
      <c r="AD2114" s="25"/>
      <c r="AE2114" s="25"/>
    </row>
    <row r="2115" spans="1:31">
      <c r="A2115" s="6"/>
      <c r="B2115" s="6"/>
      <c r="C2115" s="6"/>
      <c r="D2115" s="6"/>
      <c r="E2115" s="6"/>
      <c r="F2115" s="6"/>
      <c r="G2115" s="6"/>
      <c r="H2115" s="6"/>
      <c r="I2115" s="6"/>
      <c r="J2115" s="6"/>
      <c r="K2115" s="6"/>
      <c r="L2115" s="6"/>
      <c r="M2115" s="6"/>
      <c r="N2115" s="6"/>
      <c r="O2115" s="6"/>
      <c r="P2115" s="6"/>
      <c r="Q2115" s="6"/>
      <c r="R2115" s="6"/>
      <c r="S2115" s="6"/>
      <c r="T2115" s="6"/>
      <c r="U2115" s="6"/>
      <c r="X2115" s="25"/>
      <c r="Y2115" s="25"/>
      <c r="Z2115" s="25"/>
      <c r="AA2115" s="25"/>
      <c r="AB2115" s="25"/>
      <c r="AC2115" s="25"/>
      <c r="AD2115" s="25"/>
      <c r="AE2115" s="25"/>
    </row>
    <row r="2116" spans="1:31">
      <c r="A2116" s="6"/>
      <c r="B2116" s="6"/>
      <c r="C2116" s="6"/>
      <c r="D2116" s="6"/>
      <c r="E2116" s="6"/>
      <c r="F2116" s="6"/>
      <c r="G2116" s="6"/>
      <c r="H2116" s="6"/>
      <c r="I2116" s="6"/>
      <c r="J2116" s="6"/>
      <c r="K2116" s="6"/>
      <c r="L2116" s="6"/>
      <c r="M2116" s="6"/>
      <c r="N2116" s="6"/>
      <c r="O2116" s="6"/>
      <c r="P2116" s="6"/>
      <c r="Q2116" s="6"/>
      <c r="R2116" s="6"/>
      <c r="S2116" s="6"/>
      <c r="T2116" s="6"/>
      <c r="U2116" s="6"/>
      <c r="X2116" s="25"/>
      <c r="Y2116" s="25"/>
      <c r="Z2116" s="25"/>
      <c r="AA2116" s="25"/>
      <c r="AB2116" s="25"/>
      <c r="AC2116" s="25"/>
      <c r="AD2116" s="25"/>
      <c r="AE2116" s="25"/>
    </row>
    <row r="2117" spans="1:31">
      <c r="A2117" s="6"/>
      <c r="B2117" s="6"/>
      <c r="C2117" s="6"/>
      <c r="D2117" s="6"/>
      <c r="E2117" s="6"/>
      <c r="F2117" s="6"/>
      <c r="G2117" s="6"/>
      <c r="H2117" s="6"/>
      <c r="I2117" s="6"/>
      <c r="J2117" s="6"/>
      <c r="K2117" s="6"/>
      <c r="L2117" s="6"/>
      <c r="M2117" s="6"/>
      <c r="N2117" s="6"/>
      <c r="O2117" s="6"/>
      <c r="P2117" s="6"/>
      <c r="Q2117" s="6"/>
      <c r="R2117" s="6"/>
      <c r="S2117" s="6"/>
      <c r="T2117" s="6"/>
      <c r="U2117" s="6"/>
      <c r="X2117" s="25"/>
      <c r="Y2117" s="25"/>
      <c r="Z2117" s="25"/>
      <c r="AA2117" s="25"/>
      <c r="AB2117" s="25"/>
      <c r="AC2117" s="25"/>
      <c r="AD2117" s="25"/>
      <c r="AE2117" s="25"/>
    </row>
    <row r="2118" spans="1:31">
      <c r="A2118" s="6"/>
      <c r="B2118" s="6"/>
      <c r="C2118" s="6"/>
      <c r="D2118" s="6"/>
      <c r="E2118" s="6"/>
      <c r="F2118" s="6"/>
      <c r="G2118" s="6"/>
      <c r="H2118" s="6"/>
      <c r="I2118" s="6"/>
      <c r="J2118" s="6"/>
      <c r="K2118" s="6"/>
      <c r="L2118" s="6"/>
      <c r="M2118" s="6"/>
      <c r="N2118" s="6"/>
      <c r="O2118" s="6"/>
      <c r="P2118" s="6"/>
      <c r="Q2118" s="6"/>
      <c r="R2118" s="6"/>
      <c r="S2118" s="6"/>
      <c r="T2118" s="6"/>
      <c r="U2118" s="6"/>
      <c r="X2118" s="25"/>
      <c r="Y2118" s="25"/>
      <c r="Z2118" s="25"/>
      <c r="AA2118" s="25"/>
      <c r="AB2118" s="25"/>
      <c r="AC2118" s="25"/>
      <c r="AD2118" s="25"/>
      <c r="AE2118" s="25"/>
    </row>
    <row r="2119" spans="1:31">
      <c r="A2119" s="6"/>
      <c r="B2119" s="6"/>
      <c r="C2119" s="6"/>
      <c r="D2119" s="6"/>
      <c r="E2119" s="6"/>
      <c r="F2119" s="6"/>
      <c r="G2119" s="6"/>
      <c r="H2119" s="6"/>
      <c r="I2119" s="6"/>
      <c r="J2119" s="6"/>
      <c r="K2119" s="6"/>
      <c r="L2119" s="6"/>
      <c r="M2119" s="6"/>
      <c r="N2119" s="6"/>
      <c r="O2119" s="6"/>
      <c r="P2119" s="6"/>
      <c r="Q2119" s="6"/>
      <c r="R2119" s="6"/>
      <c r="S2119" s="6"/>
      <c r="T2119" s="6"/>
      <c r="U2119" s="6"/>
      <c r="X2119" s="25"/>
      <c r="Y2119" s="25"/>
      <c r="Z2119" s="25"/>
      <c r="AA2119" s="25"/>
      <c r="AB2119" s="25"/>
      <c r="AC2119" s="25"/>
      <c r="AD2119" s="25"/>
      <c r="AE2119" s="25"/>
    </row>
    <row r="2120" spans="1:31">
      <c r="A2120" s="6"/>
      <c r="B2120" s="6"/>
      <c r="C2120" s="6"/>
      <c r="D2120" s="6"/>
      <c r="E2120" s="6"/>
      <c r="F2120" s="6"/>
      <c r="G2120" s="6"/>
      <c r="H2120" s="6"/>
      <c r="I2120" s="6"/>
      <c r="J2120" s="6"/>
      <c r="K2120" s="6"/>
      <c r="L2120" s="6"/>
      <c r="M2120" s="6"/>
      <c r="N2120" s="6"/>
      <c r="O2120" s="6"/>
      <c r="P2120" s="6"/>
      <c r="Q2120" s="6"/>
      <c r="R2120" s="6"/>
      <c r="S2120" s="6"/>
      <c r="T2120" s="6"/>
      <c r="U2120" s="6"/>
      <c r="X2120" s="25"/>
      <c r="Y2120" s="25"/>
      <c r="Z2120" s="25"/>
      <c r="AA2120" s="25"/>
      <c r="AB2120" s="25"/>
      <c r="AC2120" s="25"/>
      <c r="AD2120" s="25"/>
      <c r="AE2120" s="25"/>
    </row>
    <row r="2121" spans="1:31">
      <c r="A2121" s="6"/>
      <c r="B2121" s="6"/>
      <c r="C2121" s="6"/>
      <c r="D2121" s="6"/>
      <c r="E2121" s="6"/>
      <c r="F2121" s="6"/>
      <c r="G2121" s="6"/>
      <c r="H2121" s="6"/>
      <c r="I2121" s="6"/>
      <c r="J2121" s="6"/>
      <c r="K2121" s="6"/>
      <c r="L2121" s="6"/>
      <c r="M2121" s="6"/>
      <c r="N2121" s="6"/>
      <c r="O2121" s="6"/>
      <c r="P2121" s="6"/>
      <c r="Q2121" s="6"/>
      <c r="R2121" s="6"/>
      <c r="S2121" s="6"/>
      <c r="T2121" s="6"/>
      <c r="U2121" s="6"/>
      <c r="X2121" s="25"/>
      <c r="Y2121" s="25"/>
      <c r="Z2121" s="25"/>
      <c r="AA2121" s="25"/>
      <c r="AB2121" s="25"/>
      <c r="AC2121" s="25"/>
      <c r="AD2121" s="25"/>
      <c r="AE2121" s="25"/>
    </row>
    <row r="2122" spans="1:31">
      <c r="A2122" s="6"/>
      <c r="B2122" s="6"/>
      <c r="C2122" s="6"/>
      <c r="D2122" s="6"/>
      <c r="E2122" s="6"/>
      <c r="F2122" s="6"/>
      <c r="G2122" s="6"/>
      <c r="H2122" s="6"/>
      <c r="I2122" s="6"/>
      <c r="J2122" s="6"/>
      <c r="K2122" s="6"/>
      <c r="L2122" s="6"/>
      <c r="M2122" s="6"/>
      <c r="N2122" s="6"/>
      <c r="O2122" s="6"/>
      <c r="P2122" s="6"/>
      <c r="Q2122" s="6"/>
      <c r="R2122" s="6"/>
      <c r="S2122" s="6"/>
      <c r="T2122" s="6"/>
      <c r="U2122" s="6"/>
      <c r="X2122" s="25"/>
      <c r="Y2122" s="25"/>
      <c r="Z2122" s="25"/>
      <c r="AA2122" s="25"/>
      <c r="AB2122" s="25"/>
      <c r="AC2122" s="25"/>
      <c r="AD2122" s="25"/>
      <c r="AE2122" s="25"/>
    </row>
    <row r="2123" spans="1:31">
      <c r="A2123" s="6"/>
      <c r="B2123" s="6"/>
      <c r="C2123" s="6"/>
      <c r="D2123" s="6"/>
      <c r="E2123" s="6"/>
      <c r="F2123" s="6"/>
      <c r="G2123" s="6"/>
      <c r="H2123" s="6"/>
      <c r="I2123" s="6"/>
      <c r="J2123" s="6"/>
      <c r="K2123" s="6"/>
      <c r="L2123" s="6"/>
      <c r="M2123" s="6"/>
      <c r="N2123" s="6"/>
      <c r="O2123" s="6"/>
      <c r="P2123" s="6"/>
      <c r="Q2123" s="6"/>
      <c r="R2123" s="6"/>
      <c r="S2123" s="6"/>
      <c r="T2123" s="6"/>
      <c r="U2123" s="6"/>
      <c r="X2123" s="25"/>
      <c r="Y2123" s="25"/>
      <c r="Z2123" s="25"/>
      <c r="AA2123" s="25"/>
      <c r="AB2123" s="25"/>
      <c r="AC2123" s="25"/>
      <c r="AD2123" s="25"/>
      <c r="AE2123" s="25"/>
    </row>
    <row r="2124" spans="1:31">
      <c r="A2124" s="6"/>
      <c r="B2124" s="6"/>
      <c r="C2124" s="6"/>
      <c r="D2124" s="6"/>
      <c r="E2124" s="6"/>
      <c r="F2124" s="6"/>
      <c r="G2124" s="6"/>
      <c r="H2124" s="6"/>
      <c r="I2124" s="6"/>
      <c r="J2124" s="6"/>
      <c r="K2124" s="6"/>
      <c r="L2124" s="6"/>
      <c r="M2124" s="6"/>
      <c r="N2124" s="6"/>
      <c r="O2124" s="6"/>
      <c r="P2124" s="6"/>
      <c r="Q2124" s="6"/>
      <c r="R2124" s="6"/>
      <c r="S2124" s="6"/>
      <c r="T2124" s="6"/>
      <c r="U2124" s="6"/>
      <c r="X2124" s="25"/>
      <c r="Y2124" s="25"/>
      <c r="Z2124" s="25"/>
      <c r="AA2124" s="25"/>
      <c r="AB2124" s="25"/>
      <c r="AC2124" s="25"/>
      <c r="AD2124" s="25"/>
      <c r="AE2124" s="25"/>
    </row>
    <row r="2125" spans="1:31">
      <c r="A2125" s="6"/>
      <c r="B2125" s="6"/>
      <c r="C2125" s="6"/>
      <c r="D2125" s="6"/>
      <c r="E2125" s="6"/>
      <c r="F2125" s="6"/>
      <c r="G2125" s="6"/>
      <c r="H2125" s="6"/>
      <c r="I2125" s="6"/>
      <c r="J2125" s="6"/>
      <c r="K2125" s="6"/>
      <c r="L2125" s="6"/>
      <c r="M2125" s="6"/>
      <c r="N2125" s="6"/>
      <c r="O2125" s="6"/>
      <c r="P2125" s="6"/>
      <c r="Q2125" s="6"/>
      <c r="R2125" s="6"/>
      <c r="S2125" s="6"/>
      <c r="T2125" s="6"/>
      <c r="U2125" s="6"/>
      <c r="X2125" s="459" t="s">
        <v>270</v>
      </c>
      <c r="Y2125" s="25"/>
      <c r="Z2125" s="25"/>
      <c r="AA2125" s="25"/>
      <c r="AB2125" s="25"/>
      <c r="AC2125" s="25"/>
      <c r="AD2125" s="25"/>
      <c r="AE2125" s="25"/>
    </row>
    <row r="2126" spans="1:31">
      <c r="X2126" s="458" t="str">
        <f>IF(全体項目一覧_60!AN145="","",全体項目一覧_60!AN145)</f>
        <v/>
      </c>
      <c r="Y2126" s="25"/>
      <c r="Z2126" s="25"/>
      <c r="AA2126" s="25"/>
      <c r="AB2126" s="25"/>
      <c r="AC2126" s="25"/>
      <c r="AD2126" s="25"/>
      <c r="AE2126" s="25"/>
    </row>
    <row r="2127" spans="1:31">
      <c r="X2127" s="25"/>
      <c r="Y2127" s="25"/>
      <c r="Z2127" s="25"/>
      <c r="AA2127" s="25"/>
      <c r="AB2127" s="25"/>
      <c r="AC2127" s="25"/>
      <c r="AD2127" s="25"/>
      <c r="AE2127" s="25"/>
    </row>
    <row r="2128" spans="1:31">
      <c r="X2128" s="25"/>
      <c r="Y2128" s="25"/>
      <c r="Z2128" s="25"/>
      <c r="AA2128" s="25"/>
      <c r="AB2128" s="25"/>
      <c r="AC2128" s="25"/>
      <c r="AD2128" s="25"/>
      <c r="AE2128" s="25"/>
    </row>
    <row r="2129" spans="1:31">
      <c r="A2129" s="675"/>
      <c r="B2129" s="676"/>
      <c r="C2129" s="676"/>
      <c r="D2129" s="676"/>
      <c r="E2129" s="676"/>
      <c r="F2129" s="676"/>
      <c r="G2129" s="676"/>
      <c r="H2129" s="676"/>
      <c r="I2129" s="676"/>
      <c r="J2129" s="676"/>
      <c r="K2129" s="677"/>
      <c r="L2129" s="12" t="s">
        <v>18</v>
      </c>
      <c r="M2129" s="669" t="s">
        <v>29</v>
      </c>
      <c r="N2129" s="669"/>
      <c r="O2129" s="669"/>
      <c r="P2129" s="669"/>
      <c r="Q2129" s="669"/>
      <c r="R2129" s="669"/>
      <c r="S2129" s="669"/>
      <c r="T2129" s="670" t="s">
        <v>269</v>
      </c>
      <c r="U2129" s="670"/>
      <c r="X2129" s="12"/>
      <c r="Y2129" s="150"/>
      <c r="Z2129" s="150"/>
      <c r="AA2129" s="150"/>
      <c r="AB2129" s="150"/>
      <c r="AC2129" s="150"/>
      <c r="AD2129" s="150"/>
      <c r="AE2129" s="150"/>
    </row>
    <row r="2130" spans="1:31">
      <c r="A2130" s="678"/>
      <c r="B2130" s="679"/>
      <c r="C2130" s="679"/>
      <c r="D2130" s="679"/>
      <c r="E2130" s="679"/>
      <c r="F2130" s="679"/>
      <c r="G2130" s="679"/>
      <c r="H2130" s="679"/>
      <c r="I2130" s="679"/>
      <c r="J2130" s="679"/>
      <c r="K2130" s="680"/>
      <c r="L2130" s="12" t="s">
        <v>18</v>
      </c>
      <c r="M2130" s="665" t="s">
        <v>30</v>
      </c>
      <c r="N2130" s="665"/>
      <c r="O2130" s="665"/>
      <c r="P2130" s="665"/>
      <c r="Q2130" s="665"/>
      <c r="R2130" s="665"/>
      <c r="S2130" s="665"/>
      <c r="T2130" s="666" t="str">
        <f>X2126</f>
        <v/>
      </c>
      <c r="U2130" s="667"/>
      <c r="X2130" s="12"/>
      <c r="Y2130" s="151"/>
      <c r="Z2130" s="151"/>
      <c r="AA2130" s="151"/>
      <c r="AB2130" s="151"/>
      <c r="AC2130" s="151"/>
      <c r="AD2130" s="151"/>
      <c r="AE2130" s="151"/>
    </row>
    <row r="2131" spans="1:31" ht="14.25">
      <c r="A2131" s="691" t="str">
        <f>$A$40</f>
        <v>フォーマット作成者　：　Komuro Consulting Group　小室匡史</v>
      </c>
      <c r="B2131" s="691"/>
      <c r="C2131" s="691"/>
      <c r="D2131" s="691"/>
      <c r="E2131" s="691"/>
      <c r="F2131" s="691"/>
      <c r="G2131" s="691"/>
      <c r="H2131" s="691"/>
      <c r="I2131" s="691"/>
      <c r="J2131" s="691"/>
      <c r="K2131" s="691"/>
      <c r="L2131" s="414" t="s">
        <v>18</v>
      </c>
      <c r="M2131" s="668" t="s">
        <v>90</v>
      </c>
      <c r="N2131" s="668"/>
      <c r="O2131" s="668"/>
      <c r="P2131" s="668"/>
      <c r="Q2131" s="668"/>
      <c r="R2131" s="668"/>
      <c r="S2131" s="668"/>
      <c r="T2131" s="667"/>
      <c r="U2131" s="667"/>
      <c r="X2131" s="12"/>
      <c r="Y2131" s="152"/>
      <c r="Z2131" s="152"/>
      <c r="AA2131" s="152"/>
      <c r="AB2131" s="152"/>
      <c r="AC2131" s="152"/>
      <c r="AD2131" s="152"/>
      <c r="AE2131" s="152"/>
    </row>
    <row r="2133" spans="1:31" ht="30" customHeight="1">
      <c r="A2133" s="671" t="str">
        <f>$A$1</f>
        <v>●●チームバレーボール体力指数　レーダーチャート</v>
      </c>
      <c r="B2133" s="671"/>
      <c r="C2133" s="671"/>
      <c r="D2133" s="671"/>
      <c r="E2133" s="671"/>
      <c r="F2133" s="671"/>
      <c r="G2133" s="671"/>
      <c r="H2133" s="671"/>
      <c r="I2133" s="671"/>
      <c r="J2133" s="671"/>
      <c r="K2133" s="671"/>
      <c r="L2133" s="671"/>
      <c r="M2133" s="671"/>
      <c r="N2133" s="671"/>
      <c r="O2133" s="671"/>
      <c r="P2133" s="671"/>
      <c r="Q2133" s="671"/>
      <c r="R2133" s="671"/>
      <c r="S2133" s="671"/>
      <c r="T2133" s="671"/>
      <c r="U2133" s="671"/>
      <c r="X2133" s="25"/>
      <c r="Y2133" s="25"/>
      <c r="Z2133" s="25"/>
      <c r="AA2133" s="25"/>
      <c r="AB2133" s="25"/>
      <c r="AC2133" s="25"/>
      <c r="AD2133" s="25"/>
      <c r="AE2133" s="25"/>
    </row>
    <row r="2134" spans="1:31" ht="22.5" customHeight="1">
      <c r="A2134" s="385" t="s">
        <v>10</v>
      </c>
      <c r="B2134" s="672" t="str">
        <f>IF(表示変換!B58="","",表示変換!B58)</f>
        <v/>
      </c>
      <c r="C2134" s="672"/>
      <c r="D2134" s="9"/>
      <c r="E2134" s="385" t="s">
        <v>11</v>
      </c>
      <c r="F2134" s="673" t="str">
        <f>IF(表示変換!I58="","",表示変換!I58)</f>
        <v/>
      </c>
      <c r="G2134" s="673"/>
      <c r="H2134" s="386" t="s">
        <v>12</v>
      </c>
      <c r="I2134" s="14"/>
      <c r="J2134" s="386" t="s">
        <v>13</v>
      </c>
      <c r="K2134" s="673" t="str">
        <f>IF(表示変換!J58="","",表示変換!J58)</f>
        <v/>
      </c>
      <c r="L2134" s="673"/>
      <c r="M2134" s="385" t="s">
        <v>14</v>
      </c>
      <c r="N2134" s="6"/>
      <c r="O2134" s="672" t="s">
        <v>219</v>
      </c>
      <c r="P2134" s="672"/>
      <c r="Q2134" s="672" t="str">
        <f>IF(表示変換!H58="","",表示変換!H58)</f>
        <v/>
      </c>
      <c r="R2134" s="672"/>
      <c r="S2134" s="674" t="str">
        <f>IF(入力!$C$4="","",入力!$C$4)</f>
        <v>2016.01.01</v>
      </c>
      <c r="T2134" s="674"/>
      <c r="U2134" s="9" t="s">
        <v>84</v>
      </c>
      <c r="X2134" s="25"/>
      <c r="Y2134" s="25"/>
      <c r="Z2134" s="25"/>
      <c r="AA2134" s="25"/>
      <c r="AB2134" s="25"/>
      <c r="AC2134" s="25"/>
      <c r="AD2134" s="25"/>
      <c r="AE2134" s="25"/>
    </row>
    <row r="2135" spans="1:31" ht="12" customHeight="1">
      <c r="A2135" s="6"/>
      <c r="B2135" s="6"/>
      <c r="C2135" s="6"/>
      <c r="D2135" s="6"/>
      <c r="E2135" s="6"/>
      <c r="F2135" s="6"/>
      <c r="G2135" s="6"/>
      <c r="H2135" s="6"/>
      <c r="I2135" s="6"/>
      <c r="J2135" s="6"/>
      <c r="K2135" s="6"/>
      <c r="L2135" s="6"/>
      <c r="M2135" s="6"/>
      <c r="N2135" s="6"/>
      <c r="O2135" s="6"/>
      <c r="P2135" s="6"/>
      <c r="Q2135" s="6"/>
      <c r="R2135" s="6"/>
      <c r="S2135" s="6"/>
      <c r="T2135" s="6"/>
      <c r="U2135" s="6"/>
      <c r="X2135" s="25"/>
      <c r="Y2135" s="25"/>
      <c r="Z2135" s="25"/>
      <c r="AA2135" s="25"/>
      <c r="AB2135" s="25"/>
      <c r="AC2135" s="25"/>
      <c r="AD2135" s="25"/>
      <c r="AE2135" s="25"/>
    </row>
    <row r="2136" spans="1:31" ht="22.5" customHeight="1">
      <c r="A2136" s="685" t="s">
        <v>5</v>
      </c>
      <c r="B2136" s="688" t="s">
        <v>226</v>
      </c>
      <c r="C2136" s="692" t="s">
        <v>0</v>
      </c>
      <c r="D2136" s="683" t="s">
        <v>228</v>
      </c>
      <c r="E2136" s="684"/>
      <c r="F2136" s="683" t="s">
        <v>198</v>
      </c>
      <c r="G2136" s="684"/>
      <c r="H2136" s="683" t="s">
        <v>297</v>
      </c>
      <c r="I2136" s="684"/>
      <c r="J2136" s="683" t="s">
        <v>27</v>
      </c>
      <c r="K2136" s="684"/>
      <c r="L2136" s="681" t="s">
        <v>199</v>
      </c>
      <c r="M2136" s="682"/>
      <c r="N2136" s="681" t="s">
        <v>200</v>
      </c>
      <c r="O2136" s="682"/>
      <c r="P2136" s="681" t="s">
        <v>28</v>
      </c>
      <c r="Q2136" s="682"/>
      <c r="R2136" s="683" t="s">
        <v>201</v>
      </c>
      <c r="S2136" s="684"/>
      <c r="T2136" s="156" t="s">
        <v>1</v>
      </c>
      <c r="U2136" s="157" t="s">
        <v>2</v>
      </c>
      <c r="X2136" s="25"/>
      <c r="Y2136" s="25"/>
      <c r="Z2136" s="25"/>
      <c r="AA2136" s="25"/>
      <c r="AB2136" s="25"/>
      <c r="AC2136" s="25"/>
      <c r="AD2136" s="25"/>
      <c r="AE2136" s="25"/>
    </row>
    <row r="2137" spans="1:31">
      <c r="A2137" s="686"/>
      <c r="B2137" s="689"/>
      <c r="C2137" s="693"/>
      <c r="D2137" s="1" t="s">
        <v>3</v>
      </c>
      <c r="E2137" s="3" t="s">
        <v>4</v>
      </c>
      <c r="F2137" s="1" t="s">
        <v>3</v>
      </c>
      <c r="G2137" s="3" t="s">
        <v>4</v>
      </c>
      <c r="H2137" s="1" t="s">
        <v>3</v>
      </c>
      <c r="I2137" s="3" t="s">
        <v>4</v>
      </c>
      <c r="J2137" s="1" t="s">
        <v>3</v>
      </c>
      <c r="K2137" s="3" t="s">
        <v>4</v>
      </c>
      <c r="L2137" s="1" t="s">
        <v>3</v>
      </c>
      <c r="M2137" s="3" t="s">
        <v>4</v>
      </c>
      <c r="N2137" s="1" t="s">
        <v>3</v>
      </c>
      <c r="O2137" s="3" t="s">
        <v>4</v>
      </c>
      <c r="P2137" s="1" t="s">
        <v>3</v>
      </c>
      <c r="Q2137" s="3" t="s">
        <v>4</v>
      </c>
      <c r="R2137" s="1" t="s">
        <v>3</v>
      </c>
      <c r="S2137" s="3" t="s">
        <v>4</v>
      </c>
      <c r="T2137" s="7"/>
      <c r="U2137" s="8"/>
      <c r="X2137" s="25"/>
      <c r="Y2137" s="25"/>
      <c r="Z2137" s="25"/>
      <c r="AA2137" s="25"/>
      <c r="AB2137" s="25"/>
      <c r="AC2137" s="25"/>
      <c r="AD2137" s="25"/>
      <c r="AE2137" s="25"/>
    </row>
    <row r="2138" spans="1:31">
      <c r="A2138" s="687"/>
      <c r="B2138" s="690"/>
      <c r="C2138" s="694"/>
      <c r="D2138" s="2" t="str">
        <f>IF(表示変換!$N$5="","",表示変換!$N$5)</f>
        <v>sec</v>
      </c>
      <c r="E2138" s="4" t="s">
        <v>202</v>
      </c>
      <c r="F2138" s="2" t="str">
        <f>IF(表示変換!$O$5="","",表示変換!$O$5)</f>
        <v>sec</v>
      </c>
      <c r="G2138" s="4" t="s">
        <v>202</v>
      </c>
      <c r="H2138" s="2" t="str">
        <f>IF(表示変換!$P$5="","",表示変換!$P$5)</f>
        <v>m</v>
      </c>
      <c r="I2138" s="4" t="s">
        <v>202</v>
      </c>
      <c r="J2138" s="2" t="str">
        <f>IF(表示変換!$Q$5="","",表示変換!$Q$5)</f>
        <v>cm</v>
      </c>
      <c r="K2138" s="4" t="s">
        <v>202</v>
      </c>
      <c r="L2138" s="2" t="str">
        <f>IF(表示変換!$R$5="","",表示変換!$R$5)</f>
        <v>cm</v>
      </c>
      <c r="M2138" s="4" t="s">
        <v>202</v>
      </c>
      <c r="N2138" s="2" t="str">
        <f>IF(表示変換!$S$5="","",表示変換!$S$5)</f>
        <v>m</v>
      </c>
      <c r="O2138" s="4" t="s">
        <v>202</v>
      </c>
      <c r="P2138" s="2" t="str">
        <f>IF(表示変換!$T$5="","",表示変換!$T$5)</f>
        <v>回</v>
      </c>
      <c r="Q2138" s="4" t="s">
        <v>202</v>
      </c>
      <c r="R2138" s="2" t="str">
        <f>IF(表示変換!$U$5="","",表示変換!$U$5)</f>
        <v>m</v>
      </c>
      <c r="S2138" s="4" t="s">
        <v>202</v>
      </c>
      <c r="T2138" s="2" t="s">
        <v>203</v>
      </c>
      <c r="U2138" s="5" t="s">
        <v>204</v>
      </c>
      <c r="X2138" s="26" t="s">
        <v>205</v>
      </c>
      <c r="Y2138" s="26" t="s">
        <v>206</v>
      </c>
      <c r="Z2138" s="26" t="s">
        <v>276</v>
      </c>
      <c r="AA2138" s="26" t="s">
        <v>24</v>
      </c>
      <c r="AB2138" s="26" t="s">
        <v>207</v>
      </c>
      <c r="AC2138" s="26" t="s">
        <v>208</v>
      </c>
      <c r="AD2138" s="26" t="s">
        <v>209</v>
      </c>
      <c r="AE2138" s="11" t="s">
        <v>210</v>
      </c>
    </row>
    <row r="2139" spans="1:31">
      <c r="A2139" s="17" t="str">
        <f>IF(入力!$C$4="","",入力!$C$4)</f>
        <v>2016.01.01</v>
      </c>
      <c r="B2139" s="20">
        <f>IF(表示変換!A58="","",表示変換!A58)</f>
        <v>53</v>
      </c>
      <c r="C2139" s="18" t="str">
        <f>IF(表示変換!B58="","",表示変換!B58)</f>
        <v/>
      </c>
      <c r="D2139" s="21" t="str">
        <f>IF(特定項目一覧_60!G58="","",特定項目一覧_60!G58)</f>
        <v/>
      </c>
      <c r="E2139" s="27" t="str">
        <f>IF(特定項目一覧_60!H58="","",特定項目一覧_60!H58)</f>
        <v/>
      </c>
      <c r="F2139" s="21" t="str">
        <f>IF(特定項目一覧_60!I58="","",特定項目一覧_60!I58)</f>
        <v/>
      </c>
      <c r="G2139" s="22" t="str">
        <f>IF(特定項目一覧_60!J58="","",特定項目一覧_60!J58)</f>
        <v/>
      </c>
      <c r="H2139" s="29" t="str">
        <f>IF(特定項目一覧_60!K58="","",特定項目一覧_60!K58)</f>
        <v/>
      </c>
      <c r="I2139" s="27" t="str">
        <f>IF(特定項目一覧_60!L58="","",特定項目一覧_60!L58)</f>
        <v/>
      </c>
      <c r="J2139" s="20" t="str">
        <f>IF(特定項目一覧_60!M58="","",特定項目一覧_60!M58)</f>
        <v/>
      </c>
      <c r="K2139" s="22" t="str">
        <f>IF(特定項目一覧_60!N58="","",特定項目一覧_60!N58)</f>
        <v/>
      </c>
      <c r="L2139" s="28" t="str">
        <f>IF(特定項目一覧_60!O58="","",特定項目一覧_60!O58)</f>
        <v/>
      </c>
      <c r="M2139" s="27" t="str">
        <f>IF(特定項目一覧_60!P58="","",特定項目一覧_60!P58)</f>
        <v/>
      </c>
      <c r="N2139" s="21" t="str">
        <f>IF(特定項目一覧_60!Q58="","",特定項目一覧_60!Q58)</f>
        <v/>
      </c>
      <c r="O2139" s="22" t="str">
        <f>IF(特定項目一覧_60!R58="","",特定項目一覧_60!R58)</f>
        <v/>
      </c>
      <c r="P2139" s="28" t="str">
        <f>IF(特定項目一覧_60!S58="","",特定項目一覧_60!S58)</f>
        <v/>
      </c>
      <c r="Q2139" s="27" t="str">
        <f>IF(特定項目一覧_60!T58="","",特定項目一覧_60!T58)</f>
        <v/>
      </c>
      <c r="R2139" s="20" t="str">
        <f>IF(特定項目一覧_60!U58="","",特定項目一覧_60!U58)</f>
        <v/>
      </c>
      <c r="S2139" s="22" t="str">
        <f>IF(特定項目一覧_60!V58="","",特定項目一覧_60!V58)</f>
        <v/>
      </c>
      <c r="T2139" s="28" t="str">
        <f>IF(特定項目一覧_60!W58="","",特定項目一覧_60!W58)</f>
        <v/>
      </c>
      <c r="U2139" s="22" t="str">
        <f>IF(特定項目一覧_60!X58="","",特定項目一覧_60!X58)</f>
        <v/>
      </c>
      <c r="W2139" s="19" t="str">
        <f>IF(入力!$C$4="","",入力!$C$4)</f>
        <v>2016.01.01</v>
      </c>
      <c r="X2139" s="30" t="str">
        <f>E2139</f>
        <v/>
      </c>
      <c r="Y2139" s="30" t="str">
        <f>G2139</f>
        <v/>
      </c>
      <c r="Z2139" s="30" t="str">
        <f>I2139</f>
        <v/>
      </c>
      <c r="AA2139" s="30" t="str">
        <f>K2139</f>
        <v/>
      </c>
      <c r="AB2139" s="30" t="str">
        <f>M2139</f>
        <v/>
      </c>
      <c r="AC2139" s="30" t="str">
        <f>O2139</f>
        <v/>
      </c>
      <c r="AD2139" s="30" t="str">
        <f>Q2139</f>
        <v/>
      </c>
      <c r="AE2139" s="30" t="str">
        <f>S2139</f>
        <v/>
      </c>
    </row>
    <row r="2140" spans="1:31">
      <c r="A2140" s="66"/>
      <c r="B2140" s="67"/>
      <c r="C2140" s="68"/>
      <c r="D2140" s="69"/>
      <c r="E2140" s="70"/>
      <c r="F2140" s="71"/>
      <c r="G2140" s="72"/>
      <c r="H2140" s="73"/>
      <c r="I2140" s="70"/>
      <c r="J2140" s="71"/>
      <c r="K2140" s="72"/>
      <c r="L2140" s="69"/>
      <c r="M2140" s="70"/>
      <c r="N2140" s="71"/>
      <c r="O2140" s="72"/>
      <c r="P2140" s="69"/>
      <c r="Q2140" s="70"/>
      <c r="R2140" s="67"/>
      <c r="S2140" s="72"/>
      <c r="T2140" s="73"/>
      <c r="U2140" s="72"/>
      <c r="W2140" s="19"/>
      <c r="X2140" s="23"/>
      <c r="Y2140" s="23"/>
      <c r="Z2140" s="23"/>
      <c r="AA2140" s="23"/>
      <c r="AB2140" s="23"/>
      <c r="AC2140" s="23"/>
      <c r="AD2140" s="23"/>
      <c r="AE2140" s="23"/>
    </row>
    <row r="2141" spans="1:31">
      <c r="A2141" s="74"/>
      <c r="B2141" s="67"/>
      <c r="C2141" s="72"/>
      <c r="D2141" s="71"/>
      <c r="E2141" s="72"/>
      <c r="F2141" s="71"/>
      <c r="G2141" s="72"/>
      <c r="H2141" s="67"/>
      <c r="I2141" s="72"/>
      <c r="J2141" s="71"/>
      <c r="K2141" s="72"/>
      <c r="L2141" s="71"/>
      <c r="M2141" s="72"/>
      <c r="N2141" s="71"/>
      <c r="O2141" s="72"/>
      <c r="P2141" s="71"/>
      <c r="Q2141" s="72"/>
      <c r="R2141" s="67"/>
      <c r="S2141" s="72"/>
      <c r="T2141" s="67"/>
      <c r="U2141" s="72"/>
      <c r="W2141" s="19"/>
      <c r="X2141" s="23"/>
      <c r="Y2141" s="23"/>
      <c r="Z2141" s="23"/>
      <c r="AA2141" s="23"/>
      <c r="AB2141" s="23"/>
      <c r="AC2141" s="23"/>
      <c r="AD2141" s="23"/>
      <c r="AE2141" s="23"/>
    </row>
    <row r="2142" spans="1:31">
      <c r="A2142" s="74"/>
      <c r="B2142" s="75"/>
      <c r="C2142" s="76"/>
      <c r="D2142" s="71"/>
      <c r="E2142" s="70"/>
      <c r="F2142" s="71"/>
      <c r="G2142" s="72"/>
      <c r="H2142" s="73"/>
      <c r="I2142" s="70"/>
      <c r="J2142" s="71"/>
      <c r="K2142" s="72"/>
      <c r="L2142" s="69"/>
      <c r="M2142" s="70"/>
      <c r="N2142" s="71"/>
      <c r="O2142" s="72"/>
      <c r="P2142" s="69"/>
      <c r="Q2142" s="70"/>
      <c r="R2142" s="67"/>
      <c r="S2142" s="72"/>
      <c r="T2142" s="73"/>
      <c r="U2142" s="72"/>
      <c r="X2142" s="25"/>
      <c r="Y2142" s="25"/>
      <c r="Z2142" s="25"/>
      <c r="AA2142" s="25"/>
      <c r="AB2142" s="25"/>
      <c r="AC2142" s="25"/>
      <c r="AD2142" s="25"/>
      <c r="AE2142" s="25"/>
    </row>
    <row r="2143" spans="1:31">
      <c r="A2143" s="66"/>
      <c r="B2143" s="67"/>
      <c r="C2143" s="68"/>
      <c r="D2143" s="69"/>
      <c r="E2143" s="70"/>
      <c r="F2143" s="71"/>
      <c r="G2143" s="72"/>
      <c r="H2143" s="73"/>
      <c r="I2143" s="70"/>
      <c r="J2143" s="71"/>
      <c r="K2143" s="72"/>
      <c r="L2143" s="69"/>
      <c r="M2143" s="70"/>
      <c r="N2143" s="71"/>
      <c r="O2143" s="72"/>
      <c r="P2143" s="69"/>
      <c r="Q2143" s="70"/>
      <c r="R2143" s="67"/>
      <c r="S2143" s="72"/>
      <c r="T2143" s="73"/>
      <c r="U2143" s="72"/>
      <c r="X2143" s="25"/>
      <c r="Y2143" s="25"/>
      <c r="Z2143" s="25"/>
      <c r="AA2143" s="25"/>
      <c r="AB2143" s="25"/>
      <c r="AC2143" s="25"/>
      <c r="AD2143" s="25"/>
      <c r="AE2143" s="25"/>
    </row>
    <row r="2144" spans="1:31">
      <c r="A2144" s="74"/>
      <c r="B2144" s="67"/>
      <c r="C2144" s="72"/>
      <c r="D2144" s="71"/>
      <c r="E2144" s="72"/>
      <c r="F2144" s="71"/>
      <c r="G2144" s="72"/>
      <c r="H2144" s="67"/>
      <c r="I2144" s="72"/>
      <c r="J2144" s="71"/>
      <c r="K2144" s="72"/>
      <c r="L2144" s="71"/>
      <c r="M2144" s="72"/>
      <c r="N2144" s="71"/>
      <c r="O2144" s="72"/>
      <c r="P2144" s="71"/>
      <c r="Q2144" s="72"/>
      <c r="R2144" s="67"/>
      <c r="S2144" s="72"/>
      <c r="T2144" s="67"/>
      <c r="U2144" s="72"/>
      <c r="X2144" s="25"/>
      <c r="Y2144" s="25"/>
      <c r="Z2144" s="25"/>
      <c r="AA2144" s="25"/>
      <c r="AB2144" s="25"/>
      <c r="AC2144" s="25"/>
      <c r="AD2144" s="25"/>
      <c r="AE2144" s="25"/>
    </row>
    <row r="2145" spans="1:31">
      <c r="A2145" s="66"/>
      <c r="B2145" s="67"/>
      <c r="C2145" s="68"/>
      <c r="D2145" s="69"/>
      <c r="E2145" s="70"/>
      <c r="F2145" s="71"/>
      <c r="G2145" s="72"/>
      <c r="H2145" s="73"/>
      <c r="I2145" s="70"/>
      <c r="J2145" s="71"/>
      <c r="K2145" s="72"/>
      <c r="L2145" s="69"/>
      <c r="M2145" s="70"/>
      <c r="N2145" s="71"/>
      <c r="O2145" s="72"/>
      <c r="P2145" s="69"/>
      <c r="Q2145" s="70"/>
      <c r="R2145" s="67"/>
      <c r="S2145" s="72"/>
      <c r="T2145" s="73"/>
      <c r="U2145" s="72"/>
      <c r="X2145" s="25"/>
      <c r="Y2145" s="25"/>
      <c r="Z2145" s="25"/>
      <c r="AA2145" s="25"/>
      <c r="AB2145" s="25"/>
      <c r="AC2145" s="25"/>
      <c r="AD2145" s="25"/>
      <c r="AE2145" s="25"/>
    </row>
    <row r="2146" spans="1:31">
      <c r="A2146" s="66"/>
      <c r="B2146" s="67"/>
      <c r="C2146" s="68"/>
      <c r="D2146" s="69"/>
      <c r="E2146" s="70"/>
      <c r="F2146" s="71"/>
      <c r="G2146" s="72"/>
      <c r="H2146" s="73"/>
      <c r="I2146" s="70"/>
      <c r="J2146" s="71"/>
      <c r="K2146" s="72"/>
      <c r="L2146" s="69"/>
      <c r="M2146" s="70"/>
      <c r="N2146" s="71"/>
      <c r="O2146" s="72"/>
      <c r="P2146" s="69"/>
      <c r="Q2146" s="70"/>
      <c r="R2146" s="67"/>
      <c r="S2146" s="72"/>
      <c r="T2146" s="73"/>
      <c r="U2146" s="72"/>
      <c r="X2146" s="25"/>
      <c r="Y2146" s="25"/>
      <c r="Z2146" s="25"/>
      <c r="AA2146" s="25"/>
      <c r="AB2146" s="25"/>
      <c r="AC2146" s="25"/>
      <c r="AD2146" s="25"/>
      <c r="AE2146" s="25"/>
    </row>
    <row r="2147" spans="1:31">
      <c r="A2147" s="66"/>
      <c r="B2147" s="67"/>
      <c r="C2147" s="68"/>
      <c r="D2147" s="69"/>
      <c r="E2147" s="70"/>
      <c r="F2147" s="71"/>
      <c r="G2147" s="72"/>
      <c r="H2147" s="73"/>
      <c r="I2147" s="70"/>
      <c r="J2147" s="71"/>
      <c r="K2147" s="72"/>
      <c r="L2147" s="69"/>
      <c r="M2147" s="70"/>
      <c r="N2147" s="71"/>
      <c r="O2147" s="72"/>
      <c r="P2147" s="69"/>
      <c r="Q2147" s="70"/>
      <c r="R2147" s="67"/>
      <c r="S2147" s="72"/>
      <c r="T2147" s="73"/>
      <c r="U2147" s="72"/>
      <c r="X2147" s="25"/>
      <c r="Y2147" s="25"/>
      <c r="Z2147" s="25"/>
      <c r="AA2147" s="25"/>
      <c r="AB2147" s="25"/>
      <c r="AC2147" s="25"/>
      <c r="AD2147" s="25"/>
      <c r="AE2147" s="25"/>
    </row>
    <row r="2148" spans="1:31">
      <c r="A2148" s="66"/>
      <c r="B2148" s="67"/>
      <c r="C2148" s="68"/>
      <c r="D2148" s="69"/>
      <c r="E2148" s="70"/>
      <c r="F2148" s="71"/>
      <c r="G2148" s="72"/>
      <c r="H2148" s="73"/>
      <c r="I2148" s="70"/>
      <c r="J2148" s="71"/>
      <c r="K2148" s="72"/>
      <c r="L2148" s="69"/>
      <c r="M2148" s="70"/>
      <c r="N2148" s="71"/>
      <c r="O2148" s="72"/>
      <c r="P2148" s="69"/>
      <c r="Q2148" s="70"/>
      <c r="R2148" s="67"/>
      <c r="S2148" s="72"/>
      <c r="T2148" s="73"/>
      <c r="U2148" s="72"/>
      <c r="X2148" s="25"/>
      <c r="Y2148" s="25"/>
      <c r="Z2148" s="25"/>
      <c r="AA2148" s="25"/>
      <c r="AB2148" s="25"/>
      <c r="AC2148" s="25"/>
      <c r="AD2148" s="25"/>
      <c r="AE2148" s="25"/>
    </row>
    <row r="2149" spans="1:31">
      <c r="A2149" s="6"/>
      <c r="B2149" s="6"/>
      <c r="C2149" s="6"/>
      <c r="D2149" s="6"/>
      <c r="E2149" s="6"/>
      <c r="F2149" s="6"/>
      <c r="G2149" s="6"/>
      <c r="H2149" s="6"/>
      <c r="I2149" s="6"/>
      <c r="J2149" s="6"/>
      <c r="K2149" s="6"/>
      <c r="L2149" s="6"/>
      <c r="M2149" s="6"/>
      <c r="N2149" s="6"/>
      <c r="O2149" s="6"/>
      <c r="P2149" s="6"/>
      <c r="Q2149" s="6"/>
      <c r="R2149" s="6"/>
      <c r="S2149" s="6"/>
      <c r="T2149" s="6"/>
      <c r="U2149" s="6"/>
      <c r="X2149" s="25"/>
      <c r="Y2149" s="25"/>
      <c r="Z2149" s="25"/>
      <c r="AA2149" s="25"/>
      <c r="AB2149" s="25"/>
      <c r="AC2149" s="25"/>
      <c r="AD2149" s="25"/>
      <c r="AE2149" s="25"/>
    </row>
    <row r="2150" spans="1:31">
      <c r="A2150" s="6"/>
      <c r="B2150" s="6"/>
      <c r="C2150" s="6"/>
      <c r="D2150" s="6"/>
      <c r="E2150" s="6"/>
      <c r="F2150" s="6"/>
      <c r="G2150" s="6"/>
      <c r="H2150" s="6"/>
      <c r="I2150" s="6"/>
      <c r="J2150" s="6"/>
      <c r="K2150" s="6"/>
      <c r="L2150" s="6"/>
      <c r="M2150" s="6"/>
      <c r="N2150" s="6"/>
      <c r="O2150" s="6"/>
      <c r="P2150" s="6"/>
      <c r="Q2150" s="6"/>
      <c r="R2150" s="6"/>
      <c r="S2150" s="6"/>
      <c r="T2150" s="6"/>
      <c r="U2150" s="6"/>
      <c r="X2150" s="25"/>
      <c r="Y2150" s="25"/>
      <c r="Z2150" s="25"/>
      <c r="AA2150" s="25"/>
      <c r="AB2150" s="25"/>
      <c r="AC2150" s="25"/>
      <c r="AD2150" s="25"/>
      <c r="AE2150" s="25"/>
    </row>
    <row r="2151" spans="1:31">
      <c r="A2151" s="6"/>
      <c r="B2151" s="6"/>
      <c r="C2151" s="6"/>
      <c r="D2151" s="6"/>
      <c r="E2151" s="6"/>
      <c r="F2151" s="6"/>
      <c r="G2151" s="6"/>
      <c r="H2151" s="6"/>
      <c r="I2151" s="6"/>
      <c r="J2151" s="6"/>
      <c r="K2151" s="6"/>
      <c r="L2151" s="6"/>
      <c r="M2151" s="6"/>
      <c r="N2151" s="6"/>
      <c r="O2151" s="6"/>
      <c r="P2151" s="6"/>
      <c r="Q2151" s="6"/>
      <c r="R2151" s="6"/>
      <c r="S2151" s="6"/>
      <c r="T2151" s="6"/>
      <c r="U2151" s="6"/>
      <c r="X2151" s="25"/>
      <c r="Y2151" s="25"/>
      <c r="Z2151" s="25"/>
      <c r="AA2151" s="25"/>
      <c r="AB2151" s="25"/>
      <c r="AC2151" s="25"/>
      <c r="AD2151" s="25"/>
      <c r="AE2151" s="25"/>
    </row>
    <row r="2152" spans="1:31">
      <c r="A2152" s="6"/>
      <c r="B2152" s="6"/>
      <c r="C2152" s="6"/>
      <c r="D2152" s="6"/>
      <c r="E2152" s="6"/>
      <c r="F2152" s="6"/>
      <c r="G2152" s="6"/>
      <c r="H2152" s="6"/>
      <c r="I2152" s="6"/>
      <c r="J2152" s="6"/>
      <c r="K2152" s="6"/>
      <c r="L2152" s="6"/>
      <c r="M2152" s="6"/>
      <c r="N2152" s="6"/>
      <c r="O2152" s="6"/>
      <c r="P2152" s="6"/>
      <c r="Q2152" s="6"/>
      <c r="R2152" s="6"/>
      <c r="S2152" s="6"/>
      <c r="T2152" s="6"/>
      <c r="U2152" s="6"/>
      <c r="X2152" s="12" t="s">
        <v>21</v>
      </c>
      <c r="Y2152" s="12" t="s">
        <v>78</v>
      </c>
      <c r="Z2152" s="12" t="s">
        <v>22</v>
      </c>
      <c r="AA2152" s="25"/>
      <c r="AB2152" s="25"/>
      <c r="AC2152" s="25"/>
      <c r="AD2152" s="25"/>
      <c r="AE2152" s="25"/>
    </row>
    <row r="2153" spans="1:31">
      <c r="A2153" s="6"/>
      <c r="B2153" s="6"/>
      <c r="C2153" s="6"/>
      <c r="D2153" s="6"/>
      <c r="E2153" s="6"/>
      <c r="F2153" s="6"/>
      <c r="G2153" s="6"/>
      <c r="H2153" s="6"/>
      <c r="I2153" s="6"/>
      <c r="J2153" s="6"/>
      <c r="K2153" s="6"/>
      <c r="L2153" s="6"/>
      <c r="M2153" s="6"/>
      <c r="N2153" s="6"/>
      <c r="O2153" s="6"/>
      <c r="P2153" s="6"/>
      <c r="Q2153" s="6"/>
      <c r="R2153" s="6"/>
      <c r="S2153" s="6"/>
      <c r="T2153" s="6"/>
      <c r="U2153" s="6"/>
      <c r="W2153" s="19" t="str">
        <f>IF(入力!$C$4="","",入力!$C$4)</f>
        <v>2016.01.01</v>
      </c>
      <c r="X2153" s="24" t="str">
        <f>IF(特定項目一覧_60!AL58="","",特定項目一覧_60!AL58)</f>
        <v/>
      </c>
      <c r="Y2153" s="31" t="str">
        <f>IF(特定項目一覧_60!AK58="","",特定項目一覧_60!AK58)</f>
        <v/>
      </c>
      <c r="Z2153" s="32" t="str">
        <f>IF(特定項目一覧_60!AM58="","",特定項目一覧_60!AM58)</f>
        <v/>
      </c>
      <c r="AA2153" s="25"/>
      <c r="AB2153" s="25"/>
      <c r="AC2153" s="25"/>
      <c r="AD2153" s="25"/>
      <c r="AE2153" s="25"/>
    </row>
    <row r="2154" spans="1:31">
      <c r="A2154" s="6"/>
      <c r="B2154" s="6"/>
      <c r="C2154" s="6"/>
      <c r="D2154" s="6"/>
      <c r="E2154" s="6"/>
      <c r="F2154" s="6"/>
      <c r="G2154" s="6"/>
      <c r="H2154" s="6"/>
      <c r="I2154" s="6"/>
      <c r="J2154" s="6"/>
      <c r="K2154" s="6"/>
      <c r="L2154" s="6"/>
      <c r="M2154" s="6"/>
      <c r="N2154" s="6"/>
      <c r="O2154" s="6"/>
      <c r="P2154" s="6"/>
      <c r="Q2154" s="6"/>
      <c r="R2154" s="6"/>
      <c r="S2154" s="6"/>
      <c r="T2154" s="6"/>
      <c r="U2154" s="6"/>
      <c r="W2154" s="19"/>
      <c r="X2154" s="24"/>
      <c r="Y2154" s="24"/>
      <c r="Z2154" s="24"/>
      <c r="AA2154" s="25"/>
      <c r="AB2154" s="25"/>
      <c r="AC2154" s="25"/>
      <c r="AD2154" s="25"/>
      <c r="AE2154" s="25"/>
    </row>
    <row r="2155" spans="1:31">
      <c r="A2155" s="6"/>
      <c r="B2155" s="6"/>
      <c r="C2155" s="6"/>
      <c r="D2155" s="6"/>
      <c r="E2155" s="6"/>
      <c r="F2155" s="6"/>
      <c r="G2155" s="6"/>
      <c r="H2155" s="6"/>
      <c r="I2155" s="6"/>
      <c r="J2155" s="6"/>
      <c r="K2155" s="6"/>
      <c r="L2155" s="6"/>
      <c r="M2155" s="6"/>
      <c r="N2155" s="6"/>
      <c r="O2155" s="6"/>
      <c r="P2155" s="6"/>
      <c r="Q2155" s="6"/>
      <c r="R2155" s="6"/>
      <c r="S2155" s="6"/>
      <c r="T2155" s="6"/>
      <c r="U2155" s="6"/>
      <c r="W2155" s="19"/>
      <c r="X2155" s="34"/>
      <c r="Y2155" s="34"/>
      <c r="Z2155" s="35"/>
      <c r="AA2155" s="25"/>
      <c r="AB2155" s="25"/>
      <c r="AC2155" s="25"/>
      <c r="AD2155" s="25"/>
      <c r="AE2155" s="25"/>
    </row>
    <row r="2156" spans="1:31">
      <c r="A2156" s="6"/>
      <c r="B2156" s="6"/>
      <c r="C2156" s="6"/>
      <c r="D2156" s="6"/>
      <c r="E2156" s="6"/>
      <c r="F2156" s="6"/>
      <c r="G2156" s="6"/>
      <c r="H2156" s="6"/>
      <c r="I2156" s="6"/>
      <c r="J2156" s="6"/>
      <c r="K2156" s="6"/>
      <c r="L2156" s="6"/>
      <c r="M2156" s="6"/>
      <c r="N2156" s="6"/>
      <c r="O2156" s="6"/>
      <c r="P2156" s="6"/>
      <c r="Q2156" s="6"/>
      <c r="R2156" s="6"/>
      <c r="S2156" s="6"/>
      <c r="T2156" s="6"/>
      <c r="U2156" s="6"/>
      <c r="X2156" s="25"/>
      <c r="Y2156" s="25"/>
      <c r="Z2156" s="25"/>
      <c r="AA2156" s="25"/>
      <c r="AB2156" s="25"/>
      <c r="AC2156" s="25"/>
      <c r="AD2156" s="25"/>
      <c r="AE2156" s="25"/>
    </row>
    <row r="2157" spans="1:31">
      <c r="A2157" s="6"/>
      <c r="B2157" s="6"/>
      <c r="C2157" s="6"/>
      <c r="D2157" s="6"/>
      <c r="E2157" s="6"/>
      <c r="F2157" s="6"/>
      <c r="G2157" s="6"/>
      <c r="H2157" s="6"/>
      <c r="I2157" s="6"/>
      <c r="J2157" s="6"/>
      <c r="K2157" s="6"/>
      <c r="L2157" s="6"/>
      <c r="M2157" s="6"/>
      <c r="N2157" s="6"/>
      <c r="O2157" s="6"/>
      <c r="P2157" s="6"/>
      <c r="Q2157" s="6"/>
      <c r="R2157" s="6"/>
      <c r="S2157" s="6"/>
      <c r="T2157" s="6"/>
      <c r="U2157" s="6"/>
      <c r="X2157" s="25"/>
      <c r="Y2157" s="25"/>
      <c r="Z2157" s="25"/>
      <c r="AA2157" s="25"/>
      <c r="AB2157" s="25"/>
      <c r="AC2157" s="25"/>
      <c r="AD2157" s="25"/>
      <c r="AE2157" s="25"/>
    </row>
    <row r="2158" spans="1:31">
      <c r="A2158" s="6"/>
      <c r="B2158" s="6"/>
      <c r="C2158" s="6"/>
      <c r="D2158" s="6"/>
      <c r="E2158" s="6"/>
      <c r="F2158" s="6"/>
      <c r="G2158" s="6"/>
      <c r="H2158" s="6"/>
      <c r="I2158" s="6"/>
      <c r="J2158" s="6"/>
      <c r="K2158" s="6"/>
      <c r="L2158" s="6"/>
      <c r="M2158" s="6"/>
      <c r="N2158" s="6"/>
      <c r="O2158" s="6"/>
      <c r="P2158" s="6"/>
      <c r="Q2158" s="6"/>
      <c r="R2158" s="6"/>
      <c r="S2158" s="6"/>
      <c r="T2158" s="6"/>
      <c r="U2158" s="6"/>
      <c r="X2158" s="25"/>
      <c r="Y2158" s="25"/>
      <c r="Z2158" s="25"/>
      <c r="AA2158" s="25"/>
      <c r="AB2158" s="25"/>
      <c r="AC2158" s="25"/>
      <c r="AD2158" s="25"/>
      <c r="AE2158" s="25"/>
    </row>
    <row r="2159" spans="1:31">
      <c r="A2159" s="6"/>
      <c r="B2159" s="6"/>
      <c r="C2159" s="6"/>
      <c r="D2159" s="6"/>
      <c r="E2159" s="6"/>
      <c r="F2159" s="6"/>
      <c r="G2159" s="6"/>
      <c r="H2159" s="6"/>
      <c r="I2159" s="6"/>
      <c r="J2159" s="6"/>
      <c r="K2159" s="6"/>
      <c r="L2159" s="6"/>
      <c r="M2159" s="6"/>
      <c r="N2159" s="6"/>
      <c r="O2159" s="6"/>
      <c r="P2159" s="6"/>
      <c r="Q2159" s="6"/>
      <c r="R2159" s="6"/>
      <c r="S2159" s="6"/>
      <c r="T2159" s="6"/>
      <c r="U2159" s="6"/>
      <c r="X2159" s="25"/>
      <c r="Y2159" s="25"/>
      <c r="Z2159" s="25"/>
      <c r="AA2159" s="25"/>
      <c r="AB2159" s="25"/>
      <c r="AC2159" s="25"/>
      <c r="AD2159" s="25"/>
      <c r="AE2159" s="25"/>
    </row>
    <row r="2160" spans="1:31">
      <c r="A2160" s="6"/>
      <c r="B2160" s="6"/>
      <c r="C2160" s="6"/>
      <c r="D2160" s="6"/>
      <c r="E2160" s="6"/>
      <c r="F2160" s="6"/>
      <c r="G2160" s="6"/>
      <c r="H2160" s="6"/>
      <c r="I2160" s="6"/>
      <c r="J2160" s="6"/>
      <c r="K2160" s="6"/>
      <c r="L2160" s="6"/>
      <c r="M2160" s="6"/>
      <c r="N2160" s="6"/>
      <c r="O2160" s="6"/>
      <c r="P2160" s="6"/>
      <c r="Q2160" s="6"/>
      <c r="R2160" s="6"/>
      <c r="S2160" s="6"/>
      <c r="T2160" s="6"/>
      <c r="U2160" s="6"/>
      <c r="X2160" s="25"/>
      <c r="Y2160" s="25"/>
      <c r="Z2160" s="25"/>
      <c r="AA2160" s="25"/>
      <c r="AB2160" s="25"/>
      <c r="AC2160" s="25"/>
      <c r="AD2160" s="25"/>
      <c r="AE2160" s="25"/>
    </row>
    <row r="2161" spans="1:31">
      <c r="A2161" s="6"/>
      <c r="B2161" s="6"/>
      <c r="C2161" s="6"/>
      <c r="D2161" s="6"/>
      <c r="E2161" s="6"/>
      <c r="F2161" s="6"/>
      <c r="G2161" s="6"/>
      <c r="H2161" s="6"/>
      <c r="I2161" s="6"/>
      <c r="J2161" s="6"/>
      <c r="K2161" s="6"/>
      <c r="L2161" s="6"/>
      <c r="M2161" s="6"/>
      <c r="N2161" s="6"/>
      <c r="O2161" s="6"/>
      <c r="P2161" s="6"/>
      <c r="Q2161" s="6"/>
      <c r="R2161" s="6"/>
      <c r="S2161" s="6"/>
      <c r="T2161" s="6"/>
      <c r="U2161" s="6"/>
      <c r="X2161" s="25"/>
      <c r="Y2161" s="25"/>
      <c r="Z2161" s="25"/>
      <c r="AA2161" s="25"/>
      <c r="AB2161" s="25"/>
      <c r="AC2161" s="25"/>
      <c r="AD2161" s="25"/>
      <c r="AE2161" s="25"/>
    </row>
    <row r="2162" spans="1:31">
      <c r="A2162" s="6"/>
      <c r="B2162" s="6"/>
      <c r="C2162" s="6"/>
      <c r="D2162" s="6"/>
      <c r="E2162" s="6"/>
      <c r="F2162" s="6"/>
      <c r="G2162" s="6"/>
      <c r="H2162" s="6"/>
      <c r="I2162" s="6"/>
      <c r="J2162" s="6"/>
      <c r="K2162" s="6"/>
      <c r="L2162" s="6"/>
      <c r="M2162" s="6"/>
      <c r="N2162" s="6"/>
      <c r="O2162" s="6"/>
      <c r="P2162" s="6"/>
      <c r="Q2162" s="6"/>
      <c r="R2162" s="6"/>
      <c r="S2162" s="6"/>
      <c r="T2162" s="6"/>
      <c r="U2162" s="6"/>
      <c r="X2162" s="25"/>
      <c r="Y2162" s="25"/>
      <c r="Z2162" s="25"/>
      <c r="AA2162" s="25"/>
      <c r="AB2162" s="25"/>
      <c r="AC2162" s="25"/>
      <c r="AD2162" s="25"/>
      <c r="AE2162" s="25"/>
    </row>
    <row r="2163" spans="1:31">
      <c r="A2163" s="6"/>
      <c r="B2163" s="6"/>
      <c r="C2163" s="6"/>
      <c r="D2163" s="6"/>
      <c r="E2163" s="6"/>
      <c r="F2163" s="6"/>
      <c r="G2163" s="6"/>
      <c r="H2163" s="6"/>
      <c r="I2163" s="6"/>
      <c r="J2163" s="6"/>
      <c r="K2163" s="6"/>
      <c r="L2163" s="6"/>
      <c r="M2163" s="6"/>
      <c r="N2163" s="6"/>
      <c r="O2163" s="6"/>
      <c r="P2163" s="6"/>
      <c r="Q2163" s="6"/>
      <c r="R2163" s="6"/>
      <c r="S2163" s="6"/>
      <c r="T2163" s="6"/>
      <c r="U2163" s="6"/>
      <c r="X2163" s="25"/>
      <c r="Y2163" s="25"/>
      <c r="Z2163" s="25"/>
      <c r="AA2163" s="25"/>
      <c r="AB2163" s="25"/>
      <c r="AC2163" s="25"/>
      <c r="AD2163" s="25"/>
      <c r="AE2163" s="25"/>
    </row>
    <row r="2164" spans="1:31">
      <c r="A2164" s="6"/>
      <c r="B2164" s="6"/>
      <c r="C2164" s="6"/>
      <c r="D2164" s="6"/>
      <c r="E2164" s="6"/>
      <c r="F2164" s="6"/>
      <c r="G2164" s="6"/>
      <c r="H2164" s="6"/>
      <c r="I2164" s="6"/>
      <c r="J2164" s="6"/>
      <c r="K2164" s="6"/>
      <c r="L2164" s="6"/>
      <c r="M2164" s="6"/>
      <c r="N2164" s="6"/>
      <c r="O2164" s="6"/>
      <c r="P2164" s="6"/>
      <c r="Q2164" s="6"/>
      <c r="R2164" s="6"/>
      <c r="S2164" s="6"/>
      <c r="T2164" s="6"/>
      <c r="U2164" s="6"/>
      <c r="X2164" s="25"/>
      <c r="Y2164" s="25"/>
      <c r="Z2164" s="25"/>
      <c r="AA2164" s="25"/>
      <c r="AB2164" s="25"/>
      <c r="AC2164" s="25"/>
      <c r="AD2164" s="25"/>
      <c r="AE2164" s="25"/>
    </row>
    <row r="2165" spans="1:31">
      <c r="A2165" s="6"/>
      <c r="B2165" s="6"/>
      <c r="C2165" s="6"/>
      <c r="D2165" s="6"/>
      <c r="E2165" s="6"/>
      <c r="F2165" s="6"/>
      <c r="G2165" s="6"/>
      <c r="H2165" s="6"/>
      <c r="I2165" s="6"/>
      <c r="J2165" s="6"/>
      <c r="K2165" s="6"/>
      <c r="L2165" s="6"/>
      <c r="M2165" s="6"/>
      <c r="N2165" s="6"/>
      <c r="O2165" s="6"/>
      <c r="P2165" s="6"/>
      <c r="Q2165" s="6"/>
      <c r="R2165" s="6"/>
      <c r="S2165" s="6"/>
      <c r="T2165" s="6"/>
      <c r="U2165" s="6"/>
      <c r="X2165" s="25"/>
      <c r="Y2165" s="25"/>
      <c r="Z2165" s="25"/>
      <c r="AA2165" s="25"/>
      <c r="AB2165" s="25"/>
      <c r="AC2165" s="25"/>
      <c r="AD2165" s="25"/>
      <c r="AE2165" s="25"/>
    </row>
    <row r="2166" spans="1:31">
      <c r="A2166" s="6"/>
      <c r="B2166" s="6"/>
      <c r="C2166" s="6"/>
      <c r="D2166" s="6"/>
      <c r="E2166" s="6"/>
      <c r="F2166" s="6"/>
      <c r="G2166" s="6"/>
      <c r="H2166" s="6"/>
      <c r="I2166" s="6"/>
      <c r="J2166" s="6"/>
      <c r="K2166" s="6"/>
      <c r="L2166" s="6"/>
      <c r="M2166" s="6"/>
      <c r="N2166" s="6"/>
      <c r="O2166" s="6"/>
      <c r="P2166" s="6"/>
      <c r="Q2166" s="6"/>
      <c r="R2166" s="6"/>
      <c r="S2166" s="6"/>
      <c r="T2166" s="6"/>
      <c r="U2166" s="6"/>
      <c r="X2166" s="459" t="s">
        <v>270</v>
      </c>
      <c r="Y2166" s="25"/>
      <c r="Z2166" s="25"/>
      <c r="AA2166" s="25"/>
      <c r="AB2166" s="25"/>
      <c r="AC2166" s="25"/>
      <c r="AD2166" s="25"/>
      <c r="AE2166" s="25"/>
    </row>
    <row r="2167" spans="1:31">
      <c r="X2167" s="458" t="str">
        <f>IF(全体項目一覧_60!AN146="","",全体項目一覧_60!AN146)</f>
        <v/>
      </c>
      <c r="Y2167" s="25"/>
      <c r="Z2167" s="25"/>
      <c r="AA2167" s="25"/>
      <c r="AB2167" s="25"/>
      <c r="AC2167" s="25"/>
      <c r="AD2167" s="25"/>
      <c r="AE2167" s="25"/>
    </row>
    <row r="2168" spans="1:31">
      <c r="X2168" s="25"/>
      <c r="Y2168" s="25"/>
      <c r="Z2168" s="25"/>
      <c r="AA2168" s="25"/>
      <c r="AB2168" s="25"/>
      <c r="AC2168" s="25"/>
      <c r="AD2168" s="25"/>
      <c r="AE2168" s="25"/>
    </row>
    <row r="2169" spans="1:31">
      <c r="X2169" s="25"/>
      <c r="Y2169" s="25"/>
      <c r="Z2169" s="25"/>
      <c r="AA2169" s="25"/>
      <c r="AB2169" s="25"/>
      <c r="AC2169" s="25"/>
      <c r="AD2169" s="25"/>
      <c r="AE2169" s="25"/>
    </row>
    <row r="2170" spans="1:31">
      <c r="A2170" s="675"/>
      <c r="B2170" s="676"/>
      <c r="C2170" s="676"/>
      <c r="D2170" s="676"/>
      <c r="E2170" s="676"/>
      <c r="F2170" s="676"/>
      <c r="G2170" s="676"/>
      <c r="H2170" s="676"/>
      <c r="I2170" s="676"/>
      <c r="J2170" s="676"/>
      <c r="K2170" s="677"/>
      <c r="L2170" s="12" t="s">
        <v>18</v>
      </c>
      <c r="M2170" s="669" t="s">
        <v>29</v>
      </c>
      <c r="N2170" s="669"/>
      <c r="O2170" s="669"/>
      <c r="P2170" s="669"/>
      <c r="Q2170" s="669"/>
      <c r="R2170" s="669"/>
      <c r="S2170" s="669"/>
      <c r="T2170" s="670" t="s">
        <v>269</v>
      </c>
      <c r="U2170" s="670"/>
      <c r="X2170" s="12"/>
      <c r="Y2170" s="150"/>
      <c r="Z2170" s="150"/>
      <c r="AA2170" s="150"/>
      <c r="AB2170" s="150"/>
      <c r="AC2170" s="150"/>
      <c r="AD2170" s="150"/>
      <c r="AE2170" s="150"/>
    </row>
    <row r="2171" spans="1:31">
      <c r="A2171" s="678"/>
      <c r="B2171" s="679"/>
      <c r="C2171" s="679"/>
      <c r="D2171" s="679"/>
      <c r="E2171" s="679"/>
      <c r="F2171" s="679"/>
      <c r="G2171" s="679"/>
      <c r="H2171" s="679"/>
      <c r="I2171" s="679"/>
      <c r="J2171" s="679"/>
      <c r="K2171" s="680"/>
      <c r="L2171" s="12" t="s">
        <v>18</v>
      </c>
      <c r="M2171" s="665" t="s">
        <v>30</v>
      </c>
      <c r="N2171" s="665"/>
      <c r="O2171" s="665"/>
      <c r="P2171" s="665"/>
      <c r="Q2171" s="665"/>
      <c r="R2171" s="665"/>
      <c r="S2171" s="665"/>
      <c r="T2171" s="666" t="str">
        <f>X2167</f>
        <v/>
      </c>
      <c r="U2171" s="667"/>
      <c r="X2171" s="12"/>
      <c r="Y2171" s="151"/>
      <c r="Z2171" s="151"/>
      <c r="AA2171" s="151"/>
      <c r="AB2171" s="151"/>
      <c r="AC2171" s="151"/>
      <c r="AD2171" s="151"/>
      <c r="AE2171" s="151"/>
    </row>
    <row r="2172" spans="1:31" ht="14.25">
      <c r="A2172" s="691" t="str">
        <f>$A$40</f>
        <v>フォーマット作成者　：　Komuro Consulting Group　小室匡史</v>
      </c>
      <c r="B2172" s="691"/>
      <c r="C2172" s="691"/>
      <c r="D2172" s="691"/>
      <c r="E2172" s="691"/>
      <c r="F2172" s="691"/>
      <c r="G2172" s="691"/>
      <c r="H2172" s="691"/>
      <c r="I2172" s="691"/>
      <c r="J2172" s="691"/>
      <c r="K2172" s="691"/>
      <c r="L2172" s="414" t="s">
        <v>18</v>
      </c>
      <c r="M2172" s="668" t="s">
        <v>90</v>
      </c>
      <c r="N2172" s="668"/>
      <c r="O2172" s="668"/>
      <c r="P2172" s="668"/>
      <c r="Q2172" s="668"/>
      <c r="R2172" s="668"/>
      <c r="S2172" s="668"/>
      <c r="T2172" s="667"/>
      <c r="U2172" s="667"/>
      <c r="X2172" s="12"/>
      <c r="Y2172" s="152"/>
      <c r="Z2172" s="152"/>
      <c r="AA2172" s="152"/>
      <c r="AB2172" s="152"/>
      <c r="AC2172" s="152"/>
      <c r="AD2172" s="152"/>
      <c r="AE2172" s="152"/>
    </row>
    <row r="2174" spans="1:31" ht="30" customHeight="1">
      <c r="A2174" s="671" t="str">
        <f>$A$1</f>
        <v>●●チームバレーボール体力指数　レーダーチャート</v>
      </c>
      <c r="B2174" s="671"/>
      <c r="C2174" s="671"/>
      <c r="D2174" s="671"/>
      <c r="E2174" s="671"/>
      <c r="F2174" s="671"/>
      <c r="G2174" s="671"/>
      <c r="H2174" s="671"/>
      <c r="I2174" s="671"/>
      <c r="J2174" s="671"/>
      <c r="K2174" s="671"/>
      <c r="L2174" s="671"/>
      <c r="M2174" s="671"/>
      <c r="N2174" s="671"/>
      <c r="O2174" s="671"/>
      <c r="P2174" s="671"/>
      <c r="Q2174" s="671"/>
      <c r="R2174" s="671"/>
      <c r="S2174" s="671"/>
      <c r="T2174" s="671"/>
      <c r="U2174" s="671"/>
      <c r="X2174" s="25"/>
      <c r="Y2174" s="25"/>
      <c r="Z2174" s="25"/>
      <c r="AA2174" s="25"/>
      <c r="AB2174" s="25"/>
      <c r="AC2174" s="25"/>
      <c r="AD2174" s="25"/>
      <c r="AE2174" s="25"/>
    </row>
    <row r="2175" spans="1:31" ht="22.5" customHeight="1">
      <c r="A2175" s="385" t="s">
        <v>10</v>
      </c>
      <c r="B2175" s="672" t="str">
        <f>IF(表示変換!B59="","",表示変換!B59)</f>
        <v/>
      </c>
      <c r="C2175" s="672"/>
      <c r="D2175" s="9"/>
      <c r="E2175" s="385" t="s">
        <v>11</v>
      </c>
      <c r="F2175" s="673" t="str">
        <f>IF(表示変換!I59="","",表示変換!I59)</f>
        <v/>
      </c>
      <c r="G2175" s="673"/>
      <c r="H2175" s="386" t="s">
        <v>252</v>
      </c>
      <c r="I2175" s="14"/>
      <c r="J2175" s="386" t="s">
        <v>13</v>
      </c>
      <c r="K2175" s="673" t="str">
        <f>IF(表示変換!J59="","",表示変換!J59)</f>
        <v/>
      </c>
      <c r="L2175" s="673"/>
      <c r="M2175" s="385" t="s">
        <v>14</v>
      </c>
      <c r="N2175" s="6"/>
      <c r="O2175" s="672" t="s">
        <v>15</v>
      </c>
      <c r="P2175" s="672"/>
      <c r="Q2175" s="672" t="str">
        <f>IF(表示変換!H59="","",表示変換!H59)</f>
        <v/>
      </c>
      <c r="R2175" s="672"/>
      <c r="S2175" s="674" t="str">
        <f>IF(入力!$C$4="","",入力!$C$4)</f>
        <v>2016.01.01</v>
      </c>
      <c r="T2175" s="674"/>
      <c r="U2175" s="9" t="s">
        <v>84</v>
      </c>
      <c r="X2175" s="25"/>
      <c r="Y2175" s="25"/>
      <c r="Z2175" s="25"/>
      <c r="AA2175" s="25"/>
      <c r="AB2175" s="25"/>
      <c r="AC2175" s="25"/>
      <c r="AD2175" s="25"/>
      <c r="AE2175" s="25"/>
    </row>
    <row r="2176" spans="1:31" ht="12" customHeight="1">
      <c r="A2176" s="6"/>
      <c r="B2176" s="6"/>
      <c r="C2176" s="6"/>
      <c r="D2176" s="6"/>
      <c r="E2176" s="6"/>
      <c r="F2176" s="6"/>
      <c r="G2176" s="6"/>
      <c r="H2176" s="6"/>
      <c r="I2176" s="6"/>
      <c r="J2176" s="6"/>
      <c r="K2176" s="6"/>
      <c r="L2176" s="6"/>
      <c r="M2176" s="6"/>
      <c r="N2176" s="6"/>
      <c r="O2176" s="6"/>
      <c r="P2176" s="6"/>
      <c r="Q2176" s="6"/>
      <c r="R2176" s="6"/>
      <c r="S2176" s="6"/>
      <c r="T2176" s="6"/>
      <c r="U2176" s="6"/>
      <c r="X2176" s="25"/>
      <c r="Y2176" s="25"/>
      <c r="Z2176" s="25"/>
      <c r="AA2176" s="25"/>
      <c r="AB2176" s="25"/>
      <c r="AC2176" s="25"/>
      <c r="AD2176" s="25"/>
      <c r="AE2176" s="25"/>
    </row>
    <row r="2177" spans="1:31" ht="22.5" customHeight="1">
      <c r="A2177" s="685" t="s">
        <v>5</v>
      </c>
      <c r="B2177" s="688" t="s">
        <v>6</v>
      </c>
      <c r="C2177" s="692" t="s">
        <v>0</v>
      </c>
      <c r="D2177" s="683" t="s">
        <v>31</v>
      </c>
      <c r="E2177" s="684"/>
      <c r="F2177" s="683" t="s">
        <v>43</v>
      </c>
      <c r="G2177" s="684"/>
      <c r="H2177" s="683" t="s">
        <v>297</v>
      </c>
      <c r="I2177" s="684"/>
      <c r="J2177" s="683" t="s">
        <v>27</v>
      </c>
      <c r="K2177" s="684"/>
      <c r="L2177" s="681" t="s">
        <v>199</v>
      </c>
      <c r="M2177" s="682"/>
      <c r="N2177" s="681" t="s">
        <v>45</v>
      </c>
      <c r="O2177" s="682"/>
      <c r="P2177" s="681" t="s">
        <v>28</v>
      </c>
      <c r="Q2177" s="682"/>
      <c r="R2177" s="683" t="s">
        <v>201</v>
      </c>
      <c r="S2177" s="684"/>
      <c r="T2177" s="156" t="s">
        <v>1</v>
      </c>
      <c r="U2177" s="157" t="s">
        <v>2</v>
      </c>
      <c r="X2177" s="25"/>
      <c r="Y2177" s="25"/>
      <c r="Z2177" s="25"/>
      <c r="AA2177" s="25"/>
      <c r="AB2177" s="25"/>
      <c r="AC2177" s="25"/>
      <c r="AD2177" s="25"/>
      <c r="AE2177" s="25"/>
    </row>
    <row r="2178" spans="1:31">
      <c r="A2178" s="686"/>
      <c r="B2178" s="689"/>
      <c r="C2178" s="693"/>
      <c r="D2178" s="1" t="s">
        <v>3</v>
      </c>
      <c r="E2178" s="3" t="s">
        <v>4</v>
      </c>
      <c r="F2178" s="1" t="s">
        <v>3</v>
      </c>
      <c r="G2178" s="3" t="s">
        <v>4</v>
      </c>
      <c r="H2178" s="1" t="s">
        <v>3</v>
      </c>
      <c r="I2178" s="3" t="s">
        <v>4</v>
      </c>
      <c r="J2178" s="1" t="s">
        <v>3</v>
      </c>
      <c r="K2178" s="3" t="s">
        <v>4</v>
      </c>
      <c r="L2178" s="1" t="s">
        <v>3</v>
      </c>
      <c r="M2178" s="3" t="s">
        <v>4</v>
      </c>
      <c r="N2178" s="1" t="s">
        <v>3</v>
      </c>
      <c r="O2178" s="3" t="s">
        <v>4</v>
      </c>
      <c r="P2178" s="1" t="s">
        <v>3</v>
      </c>
      <c r="Q2178" s="3" t="s">
        <v>4</v>
      </c>
      <c r="R2178" s="1" t="s">
        <v>3</v>
      </c>
      <c r="S2178" s="3" t="s">
        <v>4</v>
      </c>
      <c r="T2178" s="7"/>
      <c r="U2178" s="8"/>
      <c r="X2178" s="25"/>
      <c r="Y2178" s="25"/>
      <c r="Z2178" s="25"/>
      <c r="AA2178" s="25"/>
      <c r="AB2178" s="25"/>
      <c r="AC2178" s="25"/>
      <c r="AD2178" s="25"/>
      <c r="AE2178" s="25"/>
    </row>
    <row r="2179" spans="1:31">
      <c r="A2179" s="687"/>
      <c r="B2179" s="690"/>
      <c r="C2179" s="694"/>
      <c r="D2179" s="2" t="str">
        <f>IF(表示変換!$N$5="","",表示変換!$N$5)</f>
        <v>sec</v>
      </c>
      <c r="E2179" s="4" t="s">
        <v>7</v>
      </c>
      <c r="F2179" s="2" t="str">
        <f>IF(表示変換!$O$5="","",表示変換!$O$5)</f>
        <v>sec</v>
      </c>
      <c r="G2179" s="4" t="s">
        <v>7</v>
      </c>
      <c r="H2179" s="2" t="str">
        <f>IF(表示変換!$P$5="","",表示変換!$P$5)</f>
        <v>m</v>
      </c>
      <c r="I2179" s="4" t="s">
        <v>7</v>
      </c>
      <c r="J2179" s="2" t="str">
        <f>IF(表示変換!$Q$5="","",表示変換!$Q$5)</f>
        <v>cm</v>
      </c>
      <c r="K2179" s="4" t="s">
        <v>7</v>
      </c>
      <c r="L2179" s="2" t="str">
        <f>IF(表示変換!$R$5="","",表示変換!$R$5)</f>
        <v>cm</v>
      </c>
      <c r="M2179" s="4" t="s">
        <v>202</v>
      </c>
      <c r="N2179" s="2" t="str">
        <f>IF(表示変換!$S$5="","",表示変換!$S$5)</f>
        <v>m</v>
      </c>
      <c r="O2179" s="4" t="s">
        <v>216</v>
      </c>
      <c r="P2179" s="2" t="str">
        <f>IF(表示変換!$T$5="","",表示変換!$T$5)</f>
        <v>回</v>
      </c>
      <c r="Q2179" s="4" t="s">
        <v>7</v>
      </c>
      <c r="R2179" s="2" t="str">
        <f>IF(表示変換!$U$5="","",表示変換!$U$5)</f>
        <v>m</v>
      </c>
      <c r="S2179" s="4" t="s">
        <v>7</v>
      </c>
      <c r="T2179" s="2" t="s">
        <v>203</v>
      </c>
      <c r="U2179" s="5" t="s">
        <v>9</v>
      </c>
      <c r="X2179" s="26" t="s">
        <v>205</v>
      </c>
      <c r="Y2179" s="26" t="s">
        <v>206</v>
      </c>
      <c r="Z2179" s="26" t="s">
        <v>276</v>
      </c>
      <c r="AA2179" s="26" t="s">
        <v>24</v>
      </c>
      <c r="AB2179" s="26" t="s">
        <v>207</v>
      </c>
      <c r="AC2179" s="26" t="s">
        <v>208</v>
      </c>
      <c r="AD2179" s="26" t="s">
        <v>209</v>
      </c>
      <c r="AE2179" s="11" t="s">
        <v>61</v>
      </c>
    </row>
    <row r="2180" spans="1:31">
      <c r="A2180" s="17" t="str">
        <f>IF(入力!$C$4="","",入力!$C$4)</f>
        <v>2016.01.01</v>
      </c>
      <c r="B2180" s="20">
        <f>IF(表示変換!A59="","",表示変換!A59)</f>
        <v>54</v>
      </c>
      <c r="C2180" s="18" t="str">
        <f>IF(表示変換!B59="","",表示変換!B59)</f>
        <v/>
      </c>
      <c r="D2180" s="21" t="str">
        <f>IF(特定項目一覧_60!G59="","",特定項目一覧_60!G59)</f>
        <v/>
      </c>
      <c r="E2180" s="27" t="str">
        <f>IF(特定項目一覧_60!H59="","",特定項目一覧_60!H59)</f>
        <v/>
      </c>
      <c r="F2180" s="21" t="str">
        <f>IF(特定項目一覧_60!I59="","",特定項目一覧_60!I59)</f>
        <v/>
      </c>
      <c r="G2180" s="22" t="str">
        <f>IF(特定項目一覧_60!J59="","",特定項目一覧_60!J59)</f>
        <v/>
      </c>
      <c r="H2180" s="29" t="str">
        <f>IF(特定項目一覧_60!K59="","",特定項目一覧_60!K59)</f>
        <v/>
      </c>
      <c r="I2180" s="27" t="str">
        <f>IF(特定項目一覧_60!L59="","",特定項目一覧_60!L59)</f>
        <v/>
      </c>
      <c r="J2180" s="20" t="str">
        <f>IF(特定項目一覧_60!M59="","",特定項目一覧_60!M59)</f>
        <v/>
      </c>
      <c r="K2180" s="22" t="str">
        <f>IF(特定項目一覧_60!N59="","",特定項目一覧_60!N59)</f>
        <v/>
      </c>
      <c r="L2180" s="28" t="str">
        <f>IF(特定項目一覧_60!O59="","",特定項目一覧_60!O59)</f>
        <v/>
      </c>
      <c r="M2180" s="27" t="str">
        <f>IF(特定項目一覧_60!P59="","",特定項目一覧_60!P59)</f>
        <v/>
      </c>
      <c r="N2180" s="21" t="str">
        <f>IF(特定項目一覧_60!Q59="","",特定項目一覧_60!Q59)</f>
        <v/>
      </c>
      <c r="O2180" s="22" t="str">
        <f>IF(特定項目一覧_60!R59="","",特定項目一覧_60!R59)</f>
        <v/>
      </c>
      <c r="P2180" s="28" t="str">
        <f>IF(特定項目一覧_60!S59="","",特定項目一覧_60!S59)</f>
        <v/>
      </c>
      <c r="Q2180" s="27" t="str">
        <f>IF(特定項目一覧_60!T59="","",特定項目一覧_60!T59)</f>
        <v/>
      </c>
      <c r="R2180" s="20" t="str">
        <f>IF(特定項目一覧_60!U59="","",特定項目一覧_60!U59)</f>
        <v/>
      </c>
      <c r="S2180" s="22" t="str">
        <f>IF(特定項目一覧_60!V59="","",特定項目一覧_60!V59)</f>
        <v/>
      </c>
      <c r="T2180" s="28" t="str">
        <f>IF(特定項目一覧_60!W59="","",特定項目一覧_60!W59)</f>
        <v/>
      </c>
      <c r="U2180" s="22" t="str">
        <f>IF(特定項目一覧_60!X59="","",特定項目一覧_60!X59)</f>
        <v/>
      </c>
      <c r="W2180" s="19" t="str">
        <f>IF(入力!$C$4="","",入力!$C$4)</f>
        <v>2016.01.01</v>
      </c>
      <c r="X2180" s="30" t="str">
        <f>E2180</f>
        <v/>
      </c>
      <c r="Y2180" s="30" t="str">
        <f>G2180</f>
        <v/>
      </c>
      <c r="Z2180" s="30" t="str">
        <f>I2180</f>
        <v/>
      </c>
      <c r="AA2180" s="30" t="str">
        <f>K2180</f>
        <v/>
      </c>
      <c r="AB2180" s="30" t="str">
        <f>M2180</f>
        <v/>
      </c>
      <c r="AC2180" s="30" t="str">
        <f>O2180</f>
        <v/>
      </c>
      <c r="AD2180" s="30" t="str">
        <f>Q2180</f>
        <v/>
      </c>
      <c r="AE2180" s="30" t="str">
        <f>S2180</f>
        <v/>
      </c>
    </row>
    <row r="2181" spans="1:31">
      <c r="A2181" s="66"/>
      <c r="B2181" s="67"/>
      <c r="C2181" s="68"/>
      <c r="D2181" s="69"/>
      <c r="E2181" s="70"/>
      <c r="F2181" s="71"/>
      <c r="G2181" s="72"/>
      <c r="H2181" s="73"/>
      <c r="I2181" s="70"/>
      <c r="J2181" s="71"/>
      <c r="K2181" s="72"/>
      <c r="L2181" s="69"/>
      <c r="M2181" s="70"/>
      <c r="N2181" s="71"/>
      <c r="O2181" s="72"/>
      <c r="P2181" s="69"/>
      <c r="Q2181" s="70"/>
      <c r="R2181" s="67"/>
      <c r="S2181" s="72"/>
      <c r="T2181" s="73"/>
      <c r="U2181" s="72"/>
      <c r="W2181" s="19"/>
      <c r="X2181" s="23"/>
      <c r="Y2181" s="23"/>
      <c r="Z2181" s="23"/>
      <c r="AA2181" s="23"/>
      <c r="AB2181" s="23"/>
      <c r="AC2181" s="23"/>
      <c r="AD2181" s="23"/>
      <c r="AE2181" s="23"/>
    </row>
    <row r="2182" spans="1:31">
      <c r="A2182" s="74"/>
      <c r="B2182" s="67"/>
      <c r="C2182" s="72"/>
      <c r="D2182" s="71"/>
      <c r="E2182" s="72"/>
      <c r="F2182" s="71"/>
      <c r="G2182" s="72"/>
      <c r="H2182" s="67"/>
      <c r="I2182" s="72"/>
      <c r="J2182" s="71"/>
      <c r="K2182" s="72"/>
      <c r="L2182" s="71"/>
      <c r="M2182" s="72"/>
      <c r="N2182" s="71"/>
      <c r="O2182" s="72"/>
      <c r="P2182" s="71"/>
      <c r="Q2182" s="72"/>
      <c r="R2182" s="67"/>
      <c r="S2182" s="72"/>
      <c r="T2182" s="67"/>
      <c r="U2182" s="72"/>
      <c r="W2182" s="19"/>
      <c r="X2182" s="23"/>
      <c r="Y2182" s="23"/>
      <c r="Z2182" s="23"/>
      <c r="AA2182" s="23"/>
      <c r="AB2182" s="23"/>
      <c r="AC2182" s="23"/>
      <c r="AD2182" s="23"/>
      <c r="AE2182" s="23"/>
    </row>
    <row r="2183" spans="1:31">
      <c r="A2183" s="74"/>
      <c r="B2183" s="75"/>
      <c r="C2183" s="76"/>
      <c r="D2183" s="71"/>
      <c r="E2183" s="70"/>
      <c r="F2183" s="71"/>
      <c r="G2183" s="72"/>
      <c r="H2183" s="73"/>
      <c r="I2183" s="70"/>
      <c r="J2183" s="71"/>
      <c r="K2183" s="72"/>
      <c r="L2183" s="69"/>
      <c r="M2183" s="70"/>
      <c r="N2183" s="71"/>
      <c r="O2183" s="72"/>
      <c r="P2183" s="69"/>
      <c r="Q2183" s="70"/>
      <c r="R2183" s="67"/>
      <c r="S2183" s="72"/>
      <c r="T2183" s="73"/>
      <c r="U2183" s="72"/>
      <c r="X2183" s="25"/>
      <c r="Y2183" s="25"/>
      <c r="Z2183" s="25"/>
      <c r="AA2183" s="25"/>
      <c r="AB2183" s="25"/>
      <c r="AC2183" s="25"/>
      <c r="AD2183" s="25"/>
      <c r="AE2183" s="25"/>
    </row>
    <row r="2184" spans="1:31">
      <c r="A2184" s="66"/>
      <c r="B2184" s="67"/>
      <c r="C2184" s="68"/>
      <c r="D2184" s="69"/>
      <c r="E2184" s="70"/>
      <c r="F2184" s="71"/>
      <c r="G2184" s="72"/>
      <c r="H2184" s="73"/>
      <c r="I2184" s="70"/>
      <c r="J2184" s="71"/>
      <c r="K2184" s="72"/>
      <c r="L2184" s="69"/>
      <c r="M2184" s="70"/>
      <c r="N2184" s="71"/>
      <c r="O2184" s="72"/>
      <c r="P2184" s="69"/>
      <c r="Q2184" s="70"/>
      <c r="R2184" s="67"/>
      <c r="S2184" s="72"/>
      <c r="T2184" s="73"/>
      <c r="U2184" s="72"/>
      <c r="X2184" s="25"/>
      <c r="Y2184" s="25"/>
      <c r="Z2184" s="25"/>
      <c r="AA2184" s="25"/>
      <c r="AB2184" s="25"/>
      <c r="AC2184" s="25"/>
      <c r="AD2184" s="25"/>
      <c r="AE2184" s="25"/>
    </row>
    <row r="2185" spans="1:31">
      <c r="A2185" s="74"/>
      <c r="B2185" s="67"/>
      <c r="C2185" s="72"/>
      <c r="D2185" s="71"/>
      <c r="E2185" s="72"/>
      <c r="F2185" s="71"/>
      <c r="G2185" s="72"/>
      <c r="H2185" s="67"/>
      <c r="I2185" s="72"/>
      <c r="J2185" s="71"/>
      <c r="K2185" s="72"/>
      <c r="L2185" s="71"/>
      <c r="M2185" s="72"/>
      <c r="N2185" s="71"/>
      <c r="O2185" s="72"/>
      <c r="P2185" s="71"/>
      <c r="Q2185" s="72"/>
      <c r="R2185" s="67"/>
      <c r="S2185" s="72"/>
      <c r="T2185" s="67"/>
      <c r="U2185" s="72"/>
      <c r="X2185" s="25"/>
      <c r="Y2185" s="25"/>
      <c r="Z2185" s="25"/>
      <c r="AA2185" s="25"/>
      <c r="AB2185" s="25"/>
      <c r="AC2185" s="25"/>
      <c r="AD2185" s="25"/>
      <c r="AE2185" s="25"/>
    </row>
    <row r="2186" spans="1:31">
      <c r="A2186" s="66"/>
      <c r="B2186" s="67"/>
      <c r="C2186" s="68"/>
      <c r="D2186" s="69"/>
      <c r="E2186" s="70"/>
      <c r="F2186" s="71"/>
      <c r="G2186" s="72"/>
      <c r="H2186" s="73"/>
      <c r="I2186" s="70"/>
      <c r="J2186" s="71"/>
      <c r="K2186" s="72"/>
      <c r="L2186" s="69"/>
      <c r="M2186" s="70"/>
      <c r="N2186" s="71"/>
      <c r="O2186" s="72"/>
      <c r="P2186" s="69"/>
      <c r="Q2186" s="70"/>
      <c r="R2186" s="67"/>
      <c r="S2186" s="72"/>
      <c r="T2186" s="73"/>
      <c r="U2186" s="72"/>
      <c r="X2186" s="25"/>
      <c r="Y2186" s="25"/>
      <c r="Z2186" s="25"/>
      <c r="AA2186" s="25"/>
      <c r="AB2186" s="25"/>
      <c r="AC2186" s="25"/>
      <c r="AD2186" s="25"/>
      <c r="AE2186" s="25"/>
    </row>
    <row r="2187" spans="1:31">
      <c r="A2187" s="66"/>
      <c r="B2187" s="67"/>
      <c r="C2187" s="68"/>
      <c r="D2187" s="69"/>
      <c r="E2187" s="70"/>
      <c r="F2187" s="71"/>
      <c r="G2187" s="72"/>
      <c r="H2187" s="73"/>
      <c r="I2187" s="70"/>
      <c r="J2187" s="71"/>
      <c r="K2187" s="72"/>
      <c r="L2187" s="69"/>
      <c r="M2187" s="70"/>
      <c r="N2187" s="71"/>
      <c r="O2187" s="72"/>
      <c r="P2187" s="69"/>
      <c r="Q2187" s="70"/>
      <c r="R2187" s="67"/>
      <c r="S2187" s="72"/>
      <c r="T2187" s="73"/>
      <c r="U2187" s="72"/>
      <c r="X2187" s="25"/>
      <c r="Y2187" s="25"/>
      <c r="Z2187" s="25"/>
      <c r="AA2187" s="25"/>
      <c r="AB2187" s="25"/>
      <c r="AC2187" s="25"/>
      <c r="AD2187" s="25"/>
      <c r="AE2187" s="25"/>
    </row>
    <row r="2188" spans="1:31">
      <c r="A2188" s="66"/>
      <c r="B2188" s="67"/>
      <c r="C2188" s="68"/>
      <c r="D2188" s="69"/>
      <c r="E2188" s="70"/>
      <c r="F2188" s="71"/>
      <c r="G2188" s="72"/>
      <c r="H2188" s="73"/>
      <c r="I2188" s="70"/>
      <c r="J2188" s="71"/>
      <c r="K2188" s="72"/>
      <c r="L2188" s="69"/>
      <c r="M2188" s="70"/>
      <c r="N2188" s="71"/>
      <c r="O2188" s="72"/>
      <c r="P2188" s="69"/>
      <c r="Q2188" s="70"/>
      <c r="R2188" s="67"/>
      <c r="S2188" s="72"/>
      <c r="T2188" s="73"/>
      <c r="U2188" s="72"/>
      <c r="X2188" s="25"/>
      <c r="Y2188" s="25"/>
      <c r="Z2188" s="25"/>
      <c r="AA2188" s="25"/>
      <c r="AB2188" s="25"/>
      <c r="AC2188" s="25"/>
      <c r="AD2188" s="25"/>
      <c r="AE2188" s="25"/>
    </row>
    <row r="2189" spans="1:31">
      <c r="A2189" s="66"/>
      <c r="B2189" s="67"/>
      <c r="C2189" s="68"/>
      <c r="D2189" s="69"/>
      <c r="E2189" s="70"/>
      <c r="F2189" s="71"/>
      <c r="G2189" s="72"/>
      <c r="H2189" s="73"/>
      <c r="I2189" s="70"/>
      <c r="J2189" s="71"/>
      <c r="K2189" s="72"/>
      <c r="L2189" s="69"/>
      <c r="M2189" s="70"/>
      <c r="N2189" s="71"/>
      <c r="O2189" s="72"/>
      <c r="P2189" s="69"/>
      <c r="Q2189" s="70"/>
      <c r="R2189" s="67"/>
      <c r="S2189" s="72"/>
      <c r="T2189" s="73"/>
      <c r="U2189" s="72"/>
      <c r="X2189" s="25"/>
      <c r="Y2189" s="25"/>
      <c r="Z2189" s="25"/>
      <c r="AA2189" s="25"/>
      <c r="AB2189" s="25"/>
      <c r="AC2189" s="25"/>
      <c r="AD2189" s="25"/>
      <c r="AE2189" s="25"/>
    </row>
    <row r="2190" spans="1:31">
      <c r="A2190" s="6"/>
      <c r="B2190" s="6"/>
      <c r="C2190" s="6"/>
      <c r="D2190" s="6"/>
      <c r="E2190" s="6"/>
      <c r="F2190" s="6"/>
      <c r="G2190" s="6"/>
      <c r="H2190" s="6"/>
      <c r="I2190" s="6"/>
      <c r="J2190" s="6"/>
      <c r="K2190" s="6"/>
      <c r="L2190" s="6"/>
      <c r="M2190" s="6"/>
      <c r="N2190" s="6"/>
      <c r="O2190" s="6"/>
      <c r="P2190" s="6"/>
      <c r="Q2190" s="6"/>
      <c r="R2190" s="6"/>
      <c r="S2190" s="6"/>
      <c r="T2190" s="6"/>
      <c r="U2190" s="6"/>
      <c r="X2190" s="25"/>
      <c r="Y2190" s="25"/>
      <c r="Z2190" s="25"/>
      <c r="AA2190" s="25"/>
      <c r="AB2190" s="25"/>
      <c r="AC2190" s="25"/>
      <c r="AD2190" s="25"/>
      <c r="AE2190" s="25"/>
    </row>
    <row r="2191" spans="1:31">
      <c r="A2191" s="6"/>
      <c r="B2191" s="6"/>
      <c r="C2191" s="6"/>
      <c r="D2191" s="6"/>
      <c r="E2191" s="6"/>
      <c r="F2191" s="6"/>
      <c r="G2191" s="6"/>
      <c r="H2191" s="6"/>
      <c r="I2191" s="6"/>
      <c r="J2191" s="6"/>
      <c r="K2191" s="6"/>
      <c r="L2191" s="6"/>
      <c r="M2191" s="6"/>
      <c r="N2191" s="6"/>
      <c r="O2191" s="6"/>
      <c r="P2191" s="6"/>
      <c r="Q2191" s="6"/>
      <c r="R2191" s="6"/>
      <c r="S2191" s="6"/>
      <c r="T2191" s="6"/>
      <c r="U2191" s="6"/>
      <c r="X2191" s="25"/>
      <c r="Y2191" s="25"/>
      <c r="Z2191" s="25"/>
      <c r="AA2191" s="25"/>
      <c r="AB2191" s="25"/>
      <c r="AC2191" s="25"/>
      <c r="AD2191" s="25"/>
      <c r="AE2191" s="25"/>
    </row>
    <row r="2192" spans="1:31">
      <c r="A2192" s="6"/>
      <c r="B2192" s="6"/>
      <c r="C2192" s="6"/>
      <c r="D2192" s="6"/>
      <c r="E2192" s="6"/>
      <c r="F2192" s="6"/>
      <c r="G2192" s="6"/>
      <c r="H2192" s="6"/>
      <c r="I2192" s="6"/>
      <c r="J2192" s="6"/>
      <c r="K2192" s="6"/>
      <c r="L2192" s="6"/>
      <c r="M2192" s="6"/>
      <c r="N2192" s="6"/>
      <c r="O2192" s="6"/>
      <c r="P2192" s="6"/>
      <c r="Q2192" s="6"/>
      <c r="R2192" s="6"/>
      <c r="S2192" s="6"/>
      <c r="T2192" s="6"/>
      <c r="U2192" s="6"/>
      <c r="X2192" s="25"/>
      <c r="Y2192" s="25"/>
      <c r="Z2192" s="25"/>
      <c r="AA2192" s="25"/>
      <c r="AB2192" s="25"/>
      <c r="AC2192" s="25"/>
      <c r="AD2192" s="25"/>
      <c r="AE2192" s="25"/>
    </row>
    <row r="2193" spans="1:31">
      <c r="A2193" s="6"/>
      <c r="B2193" s="6"/>
      <c r="C2193" s="6"/>
      <c r="D2193" s="6"/>
      <c r="E2193" s="6"/>
      <c r="F2193" s="6"/>
      <c r="G2193" s="6"/>
      <c r="H2193" s="6"/>
      <c r="I2193" s="6"/>
      <c r="J2193" s="6"/>
      <c r="K2193" s="6"/>
      <c r="L2193" s="6"/>
      <c r="M2193" s="6"/>
      <c r="N2193" s="6"/>
      <c r="O2193" s="6"/>
      <c r="P2193" s="6"/>
      <c r="Q2193" s="6"/>
      <c r="R2193" s="6"/>
      <c r="S2193" s="6"/>
      <c r="T2193" s="6"/>
      <c r="U2193" s="6"/>
      <c r="X2193" s="12" t="s">
        <v>21</v>
      </c>
      <c r="Y2193" s="12" t="s">
        <v>214</v>
      </c>
      <c r="Z2193" s="12" t="s">
        <v>22</v>
      </c>
      <c r="AA2193" s="25"/>
      <c r="AB2193" s="25"/>
      <c r="AC2193" s="25"/>
      <c r="AD2193" s="25"/>
      <c r="AE2193" s="25"/>
    </row>
    <row r="2194" spans="1:31">
      <c r="A2194" s="6"/>
      <c r="B2194" s="6"/>
      <c r="C2194" s="6"/>
      <c r="D2194" s="6"/>
      <c r="E2194" s="6"/>
      <c r="F2194" s="6"/>
      <c r="G2194" s="6"/>
      <c r="H2194" s="6"/>
      <c r="I2194" s="6"/>
      <c r="J2194" s="6"/>
      <c r="K2194" s="6"/>
      <c r="L2194" s="6"/>
      <c r="M2194" s="6"/>
      <c r="N2194" s="6"/>
      <c r="O2194" s="6"/>
      <c r="P2194" s="6"/>
      <c r="Q2194" s="6"/>
      <c r="R2194" s="6"/>
      <c r="S2194" s="6"/>
      <c r="T2194" s="6"/>
      <c r="U2194" s="6"/>
      <c r="W2194" s="19" t="str">
        <f>IF(入力!$C$4="","",入力!$C$4)</f>
        <v>2016.01.01</v>
      </c>
      <c r="X2194" s="24" t="str">
        <f>IF(特定項目一覧_60!AL59="","",特定項目一覧_60!AL59)</f>
        <v/>
      </c>
      <c r="Y2194" s="31" t="str">
        <f>IF(特定項目一覧_60!AK59="","",特定項目一覧_60!AK59)</f>
        <v/>
      </c>
      <c r="Z2194" s="32" t="str">
        <f>IF(特定項目一覧_60!AM59="","",特定項目一覧_60!AM59)</f>
        <v/>
      </c>
      <c r="AA2194" s="25"/>
      <c r="AB2194" s="25"/>
      <c r="AC2194" s="25"/>
      <c r="AD2194" s="25"/>
      <c r="AE2194" s="25"/>
    </row>
    <row r="2195" spans="1:31">
      <c r="A2195" s="6"/>
      <c r="B2195" s="6"/>
      <c r="C2195" s="6"/>
      <c r="D2195" s="6"/>
      <c r="E2195" s="6"/>
      <c r="F2195" s="6"/>
      <c r="G2195" s="6"/>
      <c r="H2195" s="6"/>
      <c r="I2195" s="6"/>
      <c r="J2195" s="6"/>
      <c r="K2195" s="6"/>
      <c r="L2195" s="6"/>
      <c r="M2195" s="6"/>
      <c r="N2195" s="6"/>
      <c r="O2195" s="6"/>
      <c r="P2195" s="6"/>
      <c r="Q2195" s="6"/>
      <c r="R2195" s="6"/>
      <c r="S2195" s="6"/>
      <c r="T2195" s="6"/>
      <c r="U2195" s="6"/>
      <c r="W2195" s="19"/>
      <c r="X2195" s="24"/>
      <c r="Y2195" s="24"/>
      <c r="Z2195" s="24"/>
      <c r="AA2195" s="25"/>
      <c r="AB2195" s="25"/>
      <c r="AC2195" s="25"/>
      <c r="AD2195" s="25"/>
      <c r="AE2195" s="25"/>
    </row>
    <row r="2196" spans="1:31">
      <c r="A2196" s="6"/>
      <c r="B2196" s="6"/>
      <c r="C2196" s="6"/>
      <c r="D2196" s="6"/>
      <c r="E2196" s="6"/>
      <c r="F2196" s="6"/>
      <c r="G2196" s="6"/>
      <c r="H2196" s="6"/>
      <c r="I2196" s="6"/>
      <c r="J2196" s="6"/>
      <c r="K2196" s="6"/>
      <c r="L2196" s="6"/>
      <c r="M2196" s="6"/>
      <c r="N2196" s="6"/>
      <c r="O2196" s="6"/>
      <c r="P2196" s="6"/>
      <c r="Q2196" s="6"/>
      <c r="R2196" s="6"/>
      <c r="S2196" s="6"/>
      <c r="T2196" s="6"/>
      <c r="U2196" s="6"/>
      <c r="W2196" s="19"/>
      <c r="X2196" s="34"/>
      <c r="Y2196" s="34"/>
      <c r="Z2196" s="35"/>
      <c r="AA2196" s="25"/>
      <c r="AB2196" s="25"/>
      <c r="AC2196" s="25"/>
      <c r="AD2196" s="25"/>
      <c r="AE2196" s="25"/>
    </row>
    <row r="2197" spans="1:31">
      <c r="A2197" s="6"/>
      <c r="B2197" s="6"/>
      <c r="C2197" s="6"/>
      <c r="D2197" s="6"/>
      <c r="E2197" s="6"/>
      <c r="F2197" s="6"/>
      <c r="G2197" s="6"/>
      <c r="H2197" s="6"/>
      <c r="I2197" s="6"/>
      <c r="J2197" s="6"/>
      <c r="K2197" s="6"/>
      <c r="L2197" s="6"/>
      <c r="M2197" s="6"/>
      <c r="N2197" s="6"/>
      <c r="O2197" s="6"/>
      <c r="P2197" s="6"/>
      <c r="Q2197" s="6"/>
      <c r="R2197" s="6"/>
      <c r="S2197" s="6"/>
      <c r="T2197" s="6"/>
      <c r="U2197" s="6"/>
      <c r="X2197" s="25"/>
      <c r="Y2197" s="25"/>
      <c r="Z2197" s="25"/>
      <c r="AA2197" s="25"/>
      <c r="AB2197" s="25"/>
      <c r="AC2197" s="25"/>
      <c r="AD2197" s="25"/>
      <c r="AE2197" s="25"/>
    </row>
    <row r="2198" spans="1:31">
      <c r="A2198" s="6"/>
      <c r="B2198" s="6"/>
      <c r="C2198" s="6"/>
      <c r="D2198" s="6"/>
      <c r="E2198" s="6"/>
      <c r="F2198" s="6"/>
      <c r="G2198" s="6"/>
      <c r="H2198" s="6"/>
      <c r="I2198" s="6"/>
      <c r="J2198" s="6"/>
      <c r="K2198" s="6"/>
      <c r="L2198" s="6"/>
      <c r="M2198" s="6"/>
      <c r="N2198" s="6"/>
      <c r="O2198" s="6"/>
      <c r="P2198" s="6"/>
      <c r="Q2198" s="6"/>
      <c r="R2198" s="6"/>
      <c r="S2198" s="6"/>
      <c r="T2198" s="6"/>
      <c r="U2198" s="6"/>
      <c r="X2198" s="25"/>
      <c r="Y2198" s="25"/>
      <c r="Z2198" s="25"/>
      <c r="AA2198" s="25"/>
      <c r="AB2198" s="25"/>
      <c r="AC2198" s="25"/>
      <c r="AD2198" s="25"/>
      <c r="AE2198" s="25"/>
    </row>
    <row r="2199" spans="1:31">
      <c r="A2199" s="6"/>
      <c r="B2199" s="6"/>
      <c r="C2199" s="6"/>
      <c r="D2199" s="6"/>
      <c r="E2199" s="6"/>
      <c r="F2199" s="6"/>
      <c r="G2199" s="6"/>
      <c r="H2199" s="6"/>
      <c r="I2199" s="6"/>
      <c r="J2199" s="6"/>
      <c r="K2199" s="6"/>
      <c r="L2199" s="6"/>
      <c r="M2199" s="6"/>
      <c r="N2199" s="6"/>
      <c r="O2199" s="6"/>
      <c r="P2199" s="6"/>
      <c r="Q2199" s="6"/>
      <c r="R2199" s="6"/>
      <c r="S2199" s="6"/>
      <c r="T2199" s="6"/>
      <c r="U2199" s="6"/>
      <c r="X2199" s="25"/>
      <c r="Y2199" s="25"/>
      <c r="Z2199" s="25"/>
      <c r="AA2199" s="25"/>
      <c r="AB2199" s="25"/>
      <c r="AC2199" s="25"/>
      <c r="AD2199" s="25"/>
      <c r="AE2199" s="25"/>
    </row>
    <row r="2200" spans="1:31">
      <c r="A2200" s="6"/>
      <c r="B2200" s="6"/>
      <c r="C2200" s="6"/>
      <c r="D2200" s="6"/>
      <c r="E2200" s="6"/>
      <c r="F2200" s="6"/>
      <c r="G2200" s="6"/>
      <c r="H2200" s="6"/>
      <c r="I2200" s="6"/>
      <c r="J2200" s="6"/>
      <c r="K2200" s="6"/>
      <c r="L2200" s="6"/>
      <c r="M2200" s="6"/>
      <c r="N2200" s="6"/>
      <c r="O2200" s="6"/>
      <c r="P2200" s="6"/>
      <c r="Q2200" s="6"/>
      <c r="R2200" s="6"/>
      <c r="S2200" s="6"/>
      <c r="T2200" s="6"/>
      <c r="U2200" s="6"/>
      <c r="X2200" s="25"/>
      <c r="Y2200" s="25"/>
      <c r="Z2200" s="25"/>
      <c r="AA2200" s="25"/>
      <c r="AB2200" s="25"/>
      <c r="AC2200" s="25"/>
      <c r="AD2200" s="25"/>
      <c r="AE2200" s="25"/>
    </row>
    <row r="2201" spans="1:31">
      <c r="A2201" s="6"/>
      <c r="B2201" s="6"/>
      <c r="C2201" s="6"/>
      <c r="D2201" s="6"/>
      <c r="E2201" s="6"/>
      <c r="F2201" s="6"/>
      <c r="G2201" s="6"/>
      <c r="H2201" s="6"/>
      <c r="I2201" s="6"/>
      <c r="J2201" s="6"/>
      <c r="K2201" s="6"/>
      <c r="L2201" s="6"/>
      <c r="M2201" s="6"/>
      <c r="N2201" s="6"/>
      <c r="O2201" s="6"/>
      <c r="P2201" s="6"/>
      <c r="Q2201" s="6"/>
      <c r="R2201" s="6"/>
      <c r="S2201" s="6"/>
      <c r="T2201" s="6"/>
      <c r="U2201" s="6"/>
      <c r="X2201" s="25"/>
      <c r="Y2201" s="25"/>
      <c r="Z2201" s="25"/>
      <c r="AA2201" s="25"/>
      <c r="AB2201" s="25"/>
      <c r="AC2201" s="25"/>
      <c r="AD2201" s="25"/>
      <c r="AE2201" s="25"/>
    </row>
    <row r="2202" spans="1:31">
      <c r="A2202" s="6"/>
      <c r="B2202" s="6"/>
      <c r="C2202" s="6"/>
      <c r="D2202" s="6"/>
      <c r="E2202" s="6"/>
      <c r="F2202" s="6"/>
      <c r="G2202" s="6"/>
      <c r="H2202" s="6"/>
      <c r="I2202" s="6"/>
      <c r="J2202" s="6"/>
      <c r="K2202" s="6"/>
      <c r="L2202" s="6"/>
      <c r="M2202" s="6"/>
      <c r="N2202" s="6"/>
      <c r="O2202" s="6"/>
      <c r="P2202" s="6"/>
      <c r="Q2202" s="6"/>
      <c r="R2202" s="6"/>
      <c r="S2202" s="6"/>
      <c r="T2202" s="6"/>
      <c r="U2202" s="6"/>
      <c r="X2202" s="25"/>
      <c r="Y2202" s="25"/>
      <c r="Z2202" s="25"/>
      <c r="AA2202" s="25"/>
      <c r="AB2202" s="25"/>
      <c r="AC2202" s="25"/>
      <c r="AD2202" s="25"/>
      <c r="AE2202" s="25"/>
    </row>
    <row r="2203" spans="1:31">
      <c r="A2203" s="6"/>
      <c r="B2203" s="6"/>
      <c r="C2203" s="6"/>
      <c r="D2203" s="6"/>
      <c r="E2203" s="6"/>
      <c r="F2203" s="6"/>
      <c r="G2203" s="6"/>
      <c r="H2203" s="6"/>
      <c r="I2203" s="6"/>
      <c r="J2203" s="6"/>
      <c r="K2203" s="6"/>
      <c r="L2203" s="6"/>
      <c r="M2203" s="6"/>
      <c r="N2203" s="6"/>
      <c r="O2203" s="6"/>
      <c r="P2203" s="6"/>
      <c r="Q2203" s="6"/>
      <c r="R2203" s="6"/>
      <c r="S2203" s="6"/>
      <c r="T2203" s="6"/>
      <c r="U2203" s="6"/>
      <c r="X2203" s="25"/>
      <c r="Y2203" s="25"/>
      <c r="Z2203" s="25"/>
      <c r="AA2203" s="25"/>
      <c r="AB2203" s="25"/>
      <c r="AC2203" s="25"/>
      <c r="AD2203" s="25"/>
      <c r="AE2203" s="25"/>
    </row>
    <row r="2204" spans="1:31">
      <c r="A2204" s="6"/>
      <c r="B2204" s="6"/>
      <c r="C2204" s="6"/>
      <c r="D2204" s="6"/>
      <c r="E2204" s="6"/>
      <c r="F2204" s="6"/>
      <c r="G2204" s="6"/>
      <c r="H2204" s="6"/>
      <c r="I2204" s="6"/>
      <c r="J2204" s="6"/>
      <c r="K2204" s="6"/>
      <c r="L2204" s="6"/>
      <c r="M2204" s="6"/>
      <c r="N2204" s="6"/>
      <c r="O2204" s="6"/>
      <c r="P2204" s="6"/>
      <c r="Q2204" s="6"/>
      <c r="R2204" s="6"/>
      <c r="S2204" s="6"/>
      <c r="T2204" s="6"/>
      <c r="U2204" s="6"/>
      <c r="X2204" s="25"/>
      <c r="Y2204" s="25"/>
      <c r="Z2204" s="25"/>
      <c r="AA2204" s="25"/>
      <c r="AB2204" s="25"/>
      <c r="AC2204" s="25"/>
      <c r="AD2204" s="25"/>
      <c r="AE2204" s="25"/>
    </row>
    <row r="2205" spans="1:31">
      <c r="A2205" s="6"/>
      <c r="B2205" s="6"/>
      <c r="C2205" s="6"/>
      <c r="D2205" s="6"/>
      <c r="E2205" s="6"/>
      <c r="F2205" s="6"/>
      <c r="G2205" s="6"/>
      <c r="H2205" s="6"/>
      <c r="I2205" s="6"/>
      <c r="J2205" s="6"/>
      <c r="K2205" s="6"/>
      <c r="L2205" s="6"/>
      <c r="M2205" s="6"/>
      <c r="N2205" s="6"/>
      <c r="O2205" s="6"/>
      <c r="P2205" s="6"/>
      <c r="Q2205" s="6"/>
      <c r="R2205" s="6"/>
      <c r="S2205" s="6"/>
      <c r="T2205" s="6"/>
      <c r="U2205" s="6"/>
      <c r="X2205" s="25"/>
      <c r="Y2205" s="25"/>
      <c r="Z2205" s="25"/>
      <c r="AA2205" s="25"/>
      <c r="AB2205" s="25"/>
      <c r="AC2205" s="25"/>
      <c r="AD2205" s="25"/>
      <c r="AE2205" s="25"/>
    </row>
    <row r="2206" spans="1:31">
      <c r="A2206" s="6"/>
      <c r="B2206" s="6"/>
      <c r="C2206" s="6"/>
      <c r="D2206" s="6"/>
      <c r="E2206" s="6"/>
      <c r="F2206" s="6"/>
      <c r="G2206" s="6"/>
      <c r="H2206" s="6"/>
      <c r="I2206" s="6"/>
      <c r="J2206" s="6"/>
      <c r="K2206" s="6"/>
      <c r="L2206" s="6"/>
      <c r="M2206" s="6"/>
      <c r="N2206" s="6"/>
      <c r="O2206" s="6"/>
      <c r="P2206" s="6"/>
      <c r="Q2206" s="6"/>
      <c r="R2206" s="6"/>
      <c r="S2206" s="6"/>
      <c r="T2206" s="6"/>
      <c r="U2206" s="6"/>
      <c r="X2206" s="25"/>
      <c r="Y2206" s="25"/>
      <c r="Z2206" s="25"/>
      <c r="AA2206" s="25"/>
      <c r="AB2206" s="25"/>
      <c r="AC2206" s="25"/>
      <c r="AD2206" s="25"/>
      <c r="AE2206" s="25"/>
    </row>
    <row r="2207" spans="1:31">
      <c r="A2207" s="6"/>
      <c r="B2207" s="6"/>
      <c r="C2207" s="6"/>
      <c r="D2207" s="6"/>
      <c r="E2207" s="6"/>
      <c r="F2207" s="6"/>
      <c r="G2207" s="6"/>
      <c r="H2207" s="6"/>
      <c r="I2207" s="6"/>
      <c r="J2207" s="6"/>
      <c r="K2207" s="6"/>
      <c r="L2207" s="6"/>
      <c r="M2207" s="6"/>
      <c r="N2207" s="6"/>
      <c r="O2207" s="6"/>
      <c r="P2207" s="6"/>
      <c r="Q2207" s="6"/>
      <c r="R2207" s="6"/>
      <c r="S2207" s="6"/>
      <c r="T2207" s="6"/>
      <c r="U2207" s="6"/>
      <c r="X2207" s="459" t="s">
        <v>270</v>
      </c>
      <c r="Y2207" s="25"/>
      <c r="Z2207" s="25"/>
      <c r="AA2207" s="25"/>
      <c r="AB2207" s="25"/>
      <c r="AC2207" s="25"/>
      <c r="AD2207" s="25"/>
      <c r="AE2207" s="25"/>
    </row>
    <row r="2208" spans="1:31">
      <c r="X2208" s="458" t="str">
        <f>IF(全体項目一覧_60!AN147="","",全体項目一覧_60!AN147)</f>
        <v/>
      </c>
      <c r="Y2208" s="25"/>
      <c r="Z2208" s="25"/>
      <c r="AA2208" s="25"/>
      <c r="AB2208" s="25"/>
      <c r="AC2208" s="25"/>
      <c r="AD2208" s="25"/>
      <c r="AE2208" s="25"/>
    </row>
    <row r="2209" spans="1:31">
      <c r="X2209" s="25"/>
      <c r="Y2209" s="25"/>
      <c r="Z2209" s="25"/>
      <c r="AA2209" s="25"/>
      <c r="AB2209" s="25"/>
      <c r="AC2209" s="25"/>
      <c r="AD2209" s="25"/>
      <c r="AE2209" s="25"/>
    </row>
    <row r="2210" spans="1:31">
      <c r="X2210" s="25"/>
      <c r="Y2210" s="25"/>
      <c r="Z2210" s="25"/>
      <c r="AA2210" s="25"/>
      <c r="AB2210" s="25"/>
      <c r="AC2210" s="25"/>
      <c r="AD2210" s="25"/>
      <c r="AE2210" s="25"/>
    </row>
    <row r="2211" spans="1:31">
      <c r="A2211" s="675"/>
      <c r="B2211" s="676"/>
      <c r="C2211" s="676"/>
      <c r="D2211" s="676"/>
      <c r="E2211" s="676"/>
      <c r="F2211" s="676"/>
      <c r="G2211" s="676"/>
      <c r="H2211" s="676"/>
      <c r="I2211" s="676"/>
      <c r="J2211" s="676"/>
      <c r="K2211" s="677"/>
      <c r="L2211" s="12" t="s">
        <v>18</v>
      </c>
      <c r="M2211" s="669" t="s">
        <v>29</v>
      </c>
      <c r="N2211" s="669"/>
      <c r="O2211" s="669"/>
      <c r="P2211" s="669"/>
      <c r="Q2211" s="669"/>
      <c r="R2211" s="669"/>
      <c r="S2211" s="669"/>
      <c r="T2211" s="670" t="s">
        <v>269</v>
      </c>
      <c r="U2211" s="670"/>
      <c r="X2211" s="12"/>
      <c r="Y2211" s="150"/>
      <c r="Z2211" s="150"/>
      <c r="AA2211" s="150"/>
      <c r="AB2211" s="150"/>
      <c r="AC2211" s="150"/>
      <c r="AD2211" s="150"/>
      <c r="AE2211" s="150"/>
    </row>
    <row r="2212" spans="1:31">
      <c r="A2212" s="678"/>
      <c r="B2212" s="679"/>
      <c r="C2212" s="679"/>
      <c r="D2212" s="679"/>
      <c r="E2212" s="679"/>
      <c r="F2212" s="679"/>
      <c r="G2212" s="679"/>
      <c r="H2212" s="679"/>
      <c r="I2212" s="679"/>
      <c r="J2212" s="679"/>
      <c r="K2212" s="680"/>
      <c r="L2212" s="12" t="s">
        <v>18</v>
      </c>
      <c r="M2212" s="665" t="s">
        <v>30</v>
      </c>
      <c r="N2212" s="665"/>
      <c r="O2212" s="665"/>
      <c r="P2212" s="665"/>
      <c r="Q2212" s="665"/>
      <c r="R2212" s="665"/>
      <c r="S2212" s="665"/>
      <c r="T2212" s="666" t="str">
        <f>X2208</f>
        <v/>
      </c>
      <c r="U2212" s="667"/>
      <c r="X2212" s="12"/>
      <c r="Y2212" s="151"/>
      <c r="Z2212" s="151"/>
      <c r="AA2212" s="151"/>
      <c r="AB2212" s="151"/>
      <c r="AC2212" s="151"/>
      <c r="AD2212" s="151"/>
      <c r="AE2212" s="151"/>
    </row>
    <row r="2213" spans="1:31" ht="14.25">
      <c r="A2213" s="691" t="str">
        <f>$A$40</f>
        <v>フォーマット作成者　：　Komuro Consulting Group　小室匡史</v>
      </c>
      <c r="B2213" s="691"/>
      <c r="C2213" s="691"/>
      <c r="D2213" s="691"/>
      <c r="E2213" s="691"/>
      <c r="F2213" s="691"/>
      <c r="G2213" s="691"/>
      <c r="H2213" s="691"/>
      <c r="I2213" s="691"/>
      <c r="J2213" s="691"/>
      <c r="K2213" s="691"/>
      <c r="L2213" s="414" t="s">
        <v>18</v>
      </c>
      <c r="M2213" s="668" t="s">
        <v>90</v>
      </c>
      <c r="N2213" s="668"/>
      <c r="O2213" s="668"/>
      <c r="P2213" s="668"/>
      <c r="Q2213" s="668"/>
      <c r="R2213" s="668"/>
      <c r="S2213" s="668"/>
      <c r="T2213" s="667"/>
      <c r="U2213" s="667"/>
      <c r="X2213" s="12"/>
      <c r="Y2213" s="152"/>
      <c r="Z2213" s="152"/>
      <c r="AA2213" s="152"/>
      <c r="AB2213" s="152"/>
      <c r="AC2213" s="152"/>
      <c r="AD2213" s="152"/>
      <c r="AE2213" s="152"/>
    </row>
    <row r="2215" spans="1:31" ht="30" customHeight="1">
      <c r="A2215" s="671" t="str">
        <f>$A$1</f>
        <v>●●チームバレーボール体力指数　レーダーチャート</v>
      </c>
      <c r="B2215" s="671"/>
      <c r="C2215" s="671"/>
      <c r="D2215" s="671"/>
      <c r="E2215" s="671"/>
      <c r="F2215" s="671"/>
      <c r="G2215" s="671"/>
      <c r="H2215" s="671"/>
      <c r="I2215" s="671"/>
      <c r="J2215" s="671"/>
      <c r="K2215" s="671"/>
      <c r="L2215" s="671"/>
      <c r="M2215" s="671"/>
      <c r="N2215" s="671"/>
      <c r="O2215" s="671"/>
      <c r="P2215" s="671"/>
      <c r="Q2215" s="671"/>
      <c r="R2215" s="671"/>
      <c r="S2215" s="671"/>
      <c r="T2215" s="671"/>
      <c r="U2215" s="671"/>
      <c r="X2215" s="25"/>
      <c r="Y2215" s="25"/>
      <c r="Z2215" s="25"/>
      <c r="AA2215" s="25"/>
      <c r="AB2215" s="25"/>
      <c r="AC2215" s="25"/>
      <c r="AD2215" s="25"/>
      <c r="AE2215" s="25"/>
    </row>
    <row r="2216" spans="1:31" ht="22.5" customHeight="1">
      <c r="A2216" s="385" t="s">
        <v>10</v>
      </c>
      <c r="B2216" s="672" t="str">
        <f>IF(表示変換!B60="","",表示変換!B60)</f>
        <v/>
      </c>
      <c r="C2216" s="672"/>
      <c r="D2216" s="9"/>
      <c r="E2216" s="385" t="s">
        <v>11</v>
      </c>
      <c r="F2216" s="673" t="str">
        <f>IF(表示変換!I60="","",表示変換!I60)</f>
        <v/>
      </c>
      <c r="G2216" s="673"/>
      <c r="H2216" s="386" t="s">
        <v>12</v>
      </c>
      <c r="I2216" s="14"/>
      <c r="J2216" s="386" t="s">
        <v>13</v>
      </c>
      <c r="K2216" s="673" t="str">
        <f>IF(表示変換!J60="","",表示変換!J60)</f>
        <v/>
      </c>
      <c r="L2216" s="673"/>
      <c r="M2216" s="385" t="s">
        <v>14</v>
      </c>
      <c r="N2216" s="6"/>
      <c r="O2216" s="672" t="s">
        <v>219</v>
      </c>
      <c r="P2216" s="672"/>
      <c r="Q2216" s="672" t="str">
        <f>IF(表示変換!H60="","",表示変換!H60)</f>
        <v/>
      </c>
      <c r="R2216" s="672"/>
      <c r="S2216" s="674" t="str">
        <f>IF(入力!$C$4="","",入力!$C$4)</f>
        <v>2016.01.01</v>
      </c>
      <c r="T2216" s="674"/>
      <c r="U2216" s="9" t="s">
        <v>84</v>
      </c>
      <c r="X2216" s="25"/>
      <c r="Y2216" s="25"/>
      <c r="Z2216" s="25"/>
      <c r="AA2216" s="25"/>
      <c r="AB2216" s="25"/>
      <c r="AC2216" s="25"/>
      <c r="AD2216" s="25"/>
      <c r="AE2216" s="25"/>
    </row>
    <row r="2217" spans="1:31" ht="12" customHeight="1">
      <c r="A2217" s="6"/>
      <c r="B2217" s="6"/>
      <c r="C2217" s="6"/>
      <c r="D2217" s="6"/>
      <c r="E2217" s="6"/>
      <c r="F2217" s="6"/>
      <c r="G2217" s="6"/>
      <c r="H2217" s="6"/>
      <c r="I2217" s="6"/>
      <c r="J2217" s="6"/>
      <c r="K2217" s="6"/>
      <c r="L2217" s="6"/>
      <c r="M2217" s="6"/>
      <c r="N2217" s="6"/>
      <c r="O2217" s="6"/>
      <c r="P2217" s="6"/>
      <c r="Q2217" s="6"/>
      <c r="R2217" s="6"/>
      <c r="S2217" s="6"/>
      <c r="T2217" s="6"/>
      <c r="U2217" s="6"/>
      <c r="X2217" s="25"/>
      <c r="Y2217" s="25"/>
      <c r="Z2217" s="25"/>
      <c r="AA2217" s="25"/>
      <c r="AB2217" s="25"/>
      <c r="AC2217" s="25"/>
      <c r="AD2217" s="25"/>
      <c r="AE2217" s="25"/>
    </row>
    <row r="2218" spans="1:31" ht="22.5" customHeight="1">
      <c r="A2218" s="685" t="s">
        <v>5</v>
      </c>
      <c r="B2218" s="688" t="s">
        <v>6</v>
      </c>
      <c r="C2218" s="692" t="s">
        <v>0</v>
      </c>
      <c r="D2218" s="683" t="s">
        <v>228</v>
      </c>
      <c r="E2218" s="684"/>
      <c r="F2218" s="683" t="s">
        <v>198</v>
      </c>
      <c r="G2218" s="684"/>
      <c r="H2218" s="683" t="s">
        <v>297</v>
      </c>
      <c r="I2218" s="684"/>
      <c r="J2218" s="683" t="s">
        <v>27</v>
      </c>
      <c r="K2218" s="684"/>
      <c r="L2218" s="681" t="s">
        <v>199</v>
      </c>
      <c r="M2218" s="682"/>
      <c r="N2218" s="681" t="s">
        <v>222</v>
      </c>
      <c r="O2218" s="682"/>
      <c r="P2218" s="681" t="s">
        <v>28</v>
      </c>
      <c r="Q2218" s="682"/>
      <c r="R2218" s="683" t="s">
        <v>201</v>
      </c>
      <c r="S2218" s="684"/>
      <c r="T2218" s="156" t="s">
        <v>1</v>
      </c>
      <c r="U2218" s="157" t="s">
        <v>2</v>
      </c>
      <c r="X2218" s="25"/>
      <c r="Y2218" s="25"/>
      <c r="Z2218" s="25"/>
      <c r="AA2218" s="25"/>
      <c r="AB2218" s="25"/>
      <c r="AC2218" s="25"/>
      <c r="AD2218" s="25"/>
      <c r="AE2218" s="25"/>
    </row>
    <row r="2219" spans="1:31">
      <c r="A2219" s="686"/>
      <c r="B2219" s="689"/>
      <c r="C2219" s="693"/>
      <c r="D2219" s="1" t="s">
        <v>3</v>
      </c>
      <c r="E2219" s="3" t="s">
        <v>4</v>
      </c>
      <c r="F2219" s="1" t="s">
        <v>3</v>
      </c>
      <c r="G2219" s="3" t="s">
        <v>4</v>
      </c>
      <c r="H2219" s="1" t="s">
        <v>3</v>
      </c>
      <c r="I2219" s="3" t="s">
        <v>4</v>
      </c>
      <c r="J2219" s="1" t="s">
        <v>3</v>
      </c>
      <c r="K2219" s="3" t="s">
        <v>4</v>
      </c>
      <c r="L2219" s="1" t="s">
        <v>3</v>
      </c>
      <c r="M2219" s="3" t="s">
        <v>4</v>
      </c>
      <c r="N2219" s="1" t="s">
        <v>3</v>
      </c>
      <c r="O2219" s="3" t="s">
        <v>4</v>
      </c>
      <c r="P2219" s="1" t="s">
        <v>3</v>
      </c>
      <c r="Q2219" s="3" t="s">
        <v>4</v>
      </c>
      <c r="R2219" s="1" t="s">
        <v>3</v>
      </c>
      <c r="S2219" s="3" t="s">
        <v>4</v>
      </c>
      <c r="T2219" s="7"/>
      <c r="U2219" s="8"/>
      <c r="X2219" s="25"/>
      <c r="Y2219" s="25"/>
      <c r="Z2219" s="25"/>
      <c r="AA2219" s="25"/>
      <c r="AB2219" s="25"/>
      <c r="AC2219" s="25"/>
      <c r="AD2219" s="25"/>
      <c r="AE2219" s="25"/>
    </row>
    <row r="2220" spans="1:31">
      <c r="A2220" s="687"/>
      <c r="B2220" s="690"/>
      <c r="C2220" s="694"/>
      <c r="D2220" s="2" t="str">
        <f>IF(表示変換!$N$5="","",表示変換!$N$5)</f>
        <v>sec</v>
      </c>
      <c r="E2220" s="4" t="s">
        <v>202</v>
      </c>
      <c r="F2220" s="2" t="str">
        <f>IF(表示変換!$O$5="","",表示変換!$O$5)</f>
        <v>sec</v>
      </c>
      <c r="G2220" s="4" t="s">
        <v>202</v>
      </c>
      <c r="H2220" s="2" t="str">
        <f>IF(表示変換!$P$5="","",表示変換!$P$5)</f>
        <v>m</v>
      </c>
      <c r="I2220" s="4" t="s">
        <v>202</v>
      </c>
      <c r="J2220" s="2" t="str">
        <f>IF(表示変換!$Q$5="","",表示変換!$Q$5)</f>
        <v>cm</v>
      </c>
      <c r="K2220" s="4" t="s">
        <v>202</v>
      </c>
      <c r="L2220" s="2" t="str">
        <f>IF(表示変換!$R$5="","",表示変換!$R$5)</f>
        <v>cm</v>
      </c>
      <c r="M2220" s="4" t="s">
        <v>202</v>
      </c>
      <c r="N2220" s="2" t="str">
        <f>IF(表示変換!$S$5="","",表示変換!$S$5)</f>
        <v>m</v>
      </c>
      <c r="O2220" s="4" t="s">
        <v>202</v>
      </c>
      <c r="P2220" s="2" t="str">
        <f>IF(表示変換!$T$5="","",表示変換!$T$5)</f>
        <v>回</v>
      </c>
      <c r="Q2220" s="4" t="s">
        <v>202</v>
      </c>
      <c r="R2220" s="2" t="str">
        <f>IF(表示変換!$U$5="","",表示変換!$U$5)</f>
        <v>m</v>
      </c>
      <c r="S2220" s="4" t="s">
        <v>202</v>
      </c>
      <c r="T2220" s="2" t="s">
        <v>203</v>
      </c>
      <c r="U2220" s="5" t="s">
        <v>204</v>
      </c>
      <c r="X2220" s="26" t="s">
        <v>205</v>
      </c>
      <c r="Y2220" s="26" t="s">
        <v>206</v>
      </c>
      <c r="Z2220" s="26" t="s">
        <v>276</v>
      </c>
      <c r="AA2220" s="26" t="s">
        <v>24</v>
      </c>
      <c r="AB2220" s="26" t="s">
        <v>207</v>
      </c>
      <c r="AC2220" s="26" t="s">
        <v>208</v>
      </c>
      <c r="AD2220" s="26" t="s">
        <v>209</v>
      </c>
      <c r="AE2220" s="11" t="s">
        <v>210</v>
      </c>
    </row>
    <row r="2221" spans="1:31">
      <c r="A2221" s="17" t="str">
        <f>IF(入力!$C$4="","",入力!$C$4)</f>
        <v>2016.01.01</v>
      </c>
      <c r="B2221" s="20">
        <f>IF(表示変換!A60="","",表示変換!A60)</f>
        <v>55</v>
      </c>
      <c r="C2221" s="18" t="str">
        <f>IF(表示変換!B60="","",表示変換!B60)</f>
        <v/>
      </c>
      <c r="D2221" s="21" t="str">
        <f>IF(特定項目一覧_60!G60="","",特定項目一覧_60!G60)</f>
        <v/>
      </c>
      <c r="E2221" s="27" t="str">
        <f>IF(特定項目一覧_60!H60="","",特定項目一覧_60!H60)</f>
        <v/>
      </c>
      <c r="F2221" s="21" t="str">
        <f>IF(特定項目一覧_60!I60="","",特定項目一覧_60!I60)</f>
        <v/>
      </c>
      <c r="G2221" s="22" t="str">
        <f>IF(特定項目一覧_60!J60="","",特定項目一覧_60!J60)</f>
        <v/>
      </c>
      <c r="H2221" s="29" t="str">
        <f>IF(特定項目一覧_60!K60="","",特定項目一覧_60!K60)</f>
        <v/>
      </c>
      <c r="I2221" s="27" t="str">
        <f>IF(特定項目一覧_60!L60="","",特定項目一覧_60!L60)</f>
        <v/>
      </c>
      <c r="J2221" s="20" t="str">
        <f>IF(特定項目一覧_60!M60="","",特定項目一覧_60!M60)</f>
        <v/>
      </c>
      <c r="K2221" s="22" t="str">
        <f>IF(特定項目一覧_60!N60="","",特定項目一覧_60!N60)</f>
        <v/>
      </c>
      <c r="L2221" s="28" t="str">
        <f>IF(特定項目一覧_60!O60="","",特定項目一覧_60!O60)</f>
        <v/>
      </c>
      <c r="M2221" s="27" t="str">
        <f>IF(特定項目一覧_60!P60="","",特定項目一覧_60!P60)</f>
        <v/>
      </c>
      <c r="N2221" s="21" t="str">
        <f>IF(特定項目一覧_60!Q60="","",特定項目一覧_60!Q60)</f>
        <v/>
      </c>
      <c r="O2221" s="22" t="str">
        <f>IF(特定項目一覧_60!R60="","",特定項目一覧_60!R60)</f>
        <v/>
      </c>
      <c r="P2221" s="28" t="str">
        <f>IF(特定項目一覧_60!S60="","",特定項目一覧_60!S60)</f>
        <v/>
      </c>
      <c r="Q2221" s="27" t="str">
        <f>IF(特定項目一覧_60!T60="","",特定項目一覧_60!T60)</f>
        <v/>
      </c>
      <c r="R2221" s="20" t="str">
        <f>IF(特定項目一覧_60!U60="","",特定項目一覧_60!U60)</f>
        <v/>
      </c>
      <c r="S2221" s="22" t="str">
        <f>IF(特定項目一覧_60!V60="","",特定項目一覧_60!V60)</f>
        <v/>
      </c>
      <c r="T2221" s="28" t="str">
        <f>IF(特定項目一覧_60!W60="","",特定項目一覧_60!W60)</f>
        <v/>
      </c>
      <c r="U2221" s="22" t="str">
        <f>IF(特定項目一覧_60!X60="","",特定項目一覧_60!X60)</f>
        <v/>
      </c>
      <c r="W2221" s="19" t="str">
        <f>IF(入力!$C$4="","",入力!$C$4)</f>
        <v>2016.01.01</v>
      </c>
      <c r="X2221" s="30" t="str">
        <f>E2221</f>
        <v/>
      </c>
      <c r="Y2221" s="30" t="str">
        <f>G2221</f>
        <v/>
      </c>
      <c r="Z2221" s="30" t="str">
        <f>I2221</f>
        <v/>
      </c>
      <c r="AA2221" s="30" t="str">
        <f>K2221</f>
        <v/>
      </c>
      <c r="AB2221" s="30" t="str">
        <f>M2221</f>
        <v/>
      </c>
      <c r="AC2221" s="30" t="str">
        <f>O2221</f>
        <v/>
      </c>
      <c r="AD2221" s="30" t="str">
        <f>Q2221</f>
        <v/>
      </c>
      <c r="AE2221" s="30" t="str">
        <f>S2221</f>
        <v/>
      </c>
    </row>
    <row r="2222" spans="1:31">
      <c r="A2222" s="66"/>
      <c r="B2222" s="67"/>
      <c r="C2222" s="68"/>
      <c r="D2222" s="69"/>
      <c r="E2222" s="70"/>
      <c r="F2222" s="71"/>
      <c r="G2222" s="72"/>
      <c r="H2222" s="73"/>
      <c r="I2222" s="70"/>
      <c r="J2222" s="71"/>
      <c r="K2222" s="72"/>
      <c r="L2222" s="69"/>
      <c r="M2222" s="70"/>
      <c r="N2222" s="71"/>
      <c r="O2222" s="72"/>
      <c r="P2222" s="69"/>
      <c r="Q2222" s="70"/>
      <c r="R2222" s="67"/>
      <c r="S2222" s="72"/>
      <c r="T2222" s="73"/>
      <c r="U2222" s="72"/>
      <c r="W2222" s="19"/>
      <c r="X2222" s="23"/>
      <c r="Y2222" s="23"/>
      <c r="Z2222" s="23"/>
      <c r="AA2222" s="23"/>
      <c r="AB2222" s="23"/>
      <c r="AC2222" s="23"/>
      <c r="AD2222" s="23"/>
      <c r="AE2222" s="23"/>
    </row>
    <row r="2223" spans="1:31">
      <c r="A2223" s="74"/>
      <c r="B2223" s="67"/>
      <c r="C2223" s="72"/>
      <c r="D2223" s="71"/>
      <c r="E2223" s="72"/>
      <c r="F2223" s="71"/>
      <c r="G2223" s="72"/>
      <c r="H2223" s="67"/>
      <c r="I2223" s="72"/>
      <c r="J2223" s="71"/>
      <c r="K2223" s="72"/>
      <c r="L2223" s="71"/>
      <c r="M2223" s="72"/>
      <c r="N2223" s="71"/>
      <c r="O2223" s="72"/>
      <c r="P2223" s="71"/>
      <c r="Q2223" s="72"/>
      <c r="R2223" s="67"/>
      <c r="S2223" s="72"/>
      <c r="T2223" s="67"/>
      <c r="U2223" s="72"/>
      <c r="W2223" s="19"/>
      <c r="X2223" s="23"/>
      <c r="Y2223" s="23"/>
      <c r="Z2223" s="23"/>
      <c r="AA2223" s="23"/>
      <c r="AB2223" s="23"/>
      <c r="AC2223" s="23"/>
      <c r="AD2223" s="23"/>
      <c r="AE2223" s="23"/>
    </row>
    <row r="2224" spans="1:31">
      <c r="A2224" s="74"/>
      <c r="B2224" s="75"/>
      <c r="C2224" s="76"/>
      <c r="D2224" s="71"/>
      <c r="E2224" s="70"/>
      <c r="F2224" s="71"/>
      <c r="G2224" s="72"/>
      <c r="H2224" s="73"/>
      <c r="I2224" s="70"/>
      <c r="J2224" s="71"/>
      <c r="K2224" s="72"/>
      <c r="L2224" s="69"/>
      <c r="M2224" s="70"/>
      <c r="N2224" s="71"/>
      <c r="O2224" s="72"/>
      <c r="P2224" s="69"/>
      <c r="Q2224" s="70"/>
      <c r="R2224" s="67"/>
      <c r="S2224" s="72"/>
      <c r="T2224" s="73"/>
      <c r="U2224" s="72"/>
      <c r="X2224" s="25"/>
      <c r="Y2224" s="25"/>
      <c r="Z2224" s="25"/>
      <c r="AA2224" s="25"/>
      <c r="AB2224" s="25"/>
      <c r="AC2224" s="25"/>
      <c r="AD2224" s="25"/>
      <c r="AE2224" s="25"/>
    </row>
    <row r="2225" spans="1:31">
      <c r="A2225" s="66"/>
      <c r="B2225" s="67"/>
      <c r="C2225" s="68"/>
      <c r="D2225" s="69"/>
      <c r="E2225" s="70"/>
      <c r="F2225" s="71"/>
      <c r="G2225" s="72"/>
      <c r="H2225" s="73"/>
      <c r="I2225" s="70"/>
      <c r="J2225" s="71"/>
      <c r="K2225" s="72"/>
      <c r="L2225" s="69"/>
      <c r="M2225" s="70"/>
      <c r="N2225" s="71"/>
      <c r="O2225" s="72"/>
      <c r="P2225" s="69"/>
      <c r="Q2225" s="70"/>
      <c r="R2225" s="67"/>
      <c r="S2225" s="72"/>
      <c r="T2225" s="73"/>
      <c r="U2225" s="72"/>
      <c r="X2225" s="25"/>
      <c r="Y2225" s="25"/>
      <c r="Z2225" s="25"/>
      <c r="AA2225" s="25"/>
      <c r="AB2225" s="25"/>
      <c r="AC2225" s="25"/>
      <c r="AD2225" s="25"/>
      <c r="AE2225" s="25"/>
    </row>
    <row r="2226" spans="1:31">
      <c r="A2226" s="74"/>
      <c r="B2226" s="67"/>
      <c r="C2226" s="72"/>
      <c r="D2226" s="71"/>
      <c r="E2226" s="72"/>
      <c r="F2226" s="71"/>
      <c r="G2226" s="72"/>
      <c r="H2226" s="67"/>
      <c r="I2226" s="72"/>
      <c r="J2226" s="71"/>
      <c r="K2226" s="72"/>
      <c r="L2226" s="71"/>
      <c r="M2226" s="72"/>
      <c r="N2226" s="71"/>
      <c r="O2226" s="72"/>
      <c r="P2226" s="71"/>
      <c r="Q2226" s="72"/>
      <c r="R2226" s="67"/>
      <c r="S2226" s="72"/>
      <c r="T2226" s="67"/>
      <c r="U2226" s="72"/>
      <c r="X2226" s="25"/>
      <c r="Y2226" s="25"/>
      <c r="Z2226" s="25"/>
      <c r="AA2226" s="25"/>
      <c r="AB2226" s="25"/>
      <c r="AC2226" s="25"/>
      <c r="AD2226" s="25"/>
      <c r="AE2226" s="25"/>
    </row>
    <row r="2227" spans="1:31">
      <c r="A2227" s="66"/>
      <c r="B2227" s="67"/>
      <c r="C2227" s="68"/>
      <c r="D2227" s="69"/>
      <c r="E2227" s="70"/>
      <c r="F2227" s="71"/>
      <c r="G2227" s="72"/>
      <c r="H2227" s="73"/>
      <c r="I2227" s="70"/>
      <c r="J2227" s="71"/>
      <c r="K2227" s="72"/>
      <c r="L2227" s="69"/>
      <c r="M2227" s="70"/>
      <c r="N2227" s="71"/>
      <c r="O2227" s="72"/>
      <c r="P2227" s="69"/>
      <c r="Q2227" s="70"/>
      <c r="R2227" s="67"/>
      <c r="S2227" s="72"/>
      <c r="T2227" s="73"/>
      <c r="U2227" s="72"/>
      <c r="X2227" s="25"/>
      <c r="Y2227" s="25"/>
      <c r="Z2227" s="25"/>
      <c r="AA2227" s="25"/>
      <c r="AB2227" s="25"/>
      <c r="AC2227" s="25"/>
      <c r="AD2227" s="25"/>
      <c r="AE2227" s="25"/>
    </row>
    <row r="2228" spans="1:31">
      <c r="A2228" s="66"/>
      <c r="B2228" s="67"/>
      <c r="C2228" s="68"/>
      <c r="D2228" s="69"/>
      <c r="E2228" s="70"/>
      <c r="F2228" s="71"/>
      <c r="G2228" s="72"/>
      <c r="H2228" s="73"/>
      <c r="I2228" s="70"/>
      <c r="J2228" s="71"/>
      <c r="K2228" s="72"/>
      <c r="L2228" s="69"/>
      <c r="M2228" s="70"/>
      <c r="N2228" s="71"/>
      <c r="O2228" s="72"/>
      <c r="P2228" s="69"/>
      <c r="Q2228" s="70"/>
      <c r="R2228" s="67"/>
      <c r="S2228" s="72"/>
      <c r="T2228" s="73"/>
      <c r="U2228" s="72"/>
      <c r="X2228" s="25"/>
      <c r="Y2228" s="25"/>
      <c r="Z2228" s="25"/>
      <c r="AA2228" s="25"/>
      <c r="AB2228" s="25"/>
      <c r="AC2228" s="25"/>
      <c r="AD2228" s="25"/>
      <c r="AE2228" s="25"/>
    </row>
    <row r="2229" spans="1:31">
      <c r="A2229" s="66"/>
      <c r="B2229" s="67"/>
      <c r="C2229" s="68"/>
      <c r="D2229" s="69"/>
      <c r="E2229" s="70"/>
      <c r="F2229" s="71"/>
      <c r="G2229" s="72"/>
      <c r="H2229" s="73"/>
      <c r="I2229" s="70"/>
      <c r="J2229" s="71"/>
      <c r="K2229" s="72"/>
      <c r="L2229" s="69"/>
      <c r="M2229" s="70"/>
      <c r="N2229" s="71"/>
      <c r="O2229" s="72"/>
      <c r="P2229" s="69"/>
      <c r="Q2229" s="70"/>
      <c r="R2229" s="67"/>
      <c r="S2229" s="72"/>
      <c r="T2229" s="73"/>
      <c r="U2229" s="72"/>
      <c r="X2229" s="25"/>
      <c r="Y2229" s="25"/>
      <c r="Z2229" s="25"/>
      <c r="AA2229" s="25"/>
      <c r="AB2229" s="25"/>
      <c r="AC2229" s="25"/>
      <c r="AD2229" s="25"/>
      <c r="AE2229" s="25"/>
    </row>
    <row r="2230" spans="1:31">
      <c r="A2230" s="66"/>
      <c r="B2230" s="67"/>
      <c r="C2230" s="68"/>
      <c r="D2230" s="69"/>
      <c r="E2230" s="70"/>
      <c r="F2230" s="71"/>
      <c r="G2230" s="72"/>
      <c r="H2230" s="73"/>
      <c r="I2230" s="70"/>
      <c r="J2230" s="71"/>
      <c r="K2230" s="72"/>
      <c r="L2230" s="69"/>
      <c r="M2230" s="70"/>
      <c r="N2230" s="71"/>
      <c r="O2230" s="72"/>
      <c r="P2230" s="69"/>
      <c r="Q2230" s="70"/>
      <c r="R2230" s="67"/>
      <c r="S2230" s="72"/>
      <c r="T2230" s="73"/>
      <c r="U2230" s="72"/>
      <c r="X2230" s="25"/>
      <c r="Y2230" s="25"/>
      <c r="Z2230" s="25"/>
      <c r="AA2230" s="25"/>
      <c r="AB2230" s="25"/>
      <c r="AC2230" s="25"/>
      <c r="AD2230" s="25"/>
      <c r="AE2230" s="25"/>
    </row>
    <row r="2231" spans="1:31">
      <c r="A2231" s="6"/>
      <c r="B2231" s="6"/>
      <c r="C2231" s="6"/>
      <c r="D2231" s="6"/>
      <c r="E2231" s="6"/>
      <c r="F2231" s="6"/>
      <c r="G2231" s="6"/>
      <c r="H2231" s="6"/>
      <c r="I2231" s="6"/>
      <c r="J2231" s="6"/>
      <c r="K2231" s="6"/>
      <c r="L2231" s="6"/>
      <c r="M2231" s="6"/>
      <c r="N2231" s="6"/>
      <c r="O2231" s="6"/>
      <c r="P2231" s="6"/>
      <c r="Q2231" s="6"/>
      <c r="R2231" s="6"/>
      <c r="S2231" s="6"/>
      <c r="T2231" s="6"/>
      <c r="U2231" s="6"/>
      <c r="X2231" s="25"/>
      <c r="Y2231" s="25"/>
      <c r="Z2231" s="25"/>
      <c r="AA2231" s="25"/>
      <c r="AB2231" s="25"/>
      <c r="AC2231" s="25"/>
      <c r="AD2231" s="25"/>
      <c r="AE2231" s="25"/>
    </row>
    <row r="2232" spans="1:31">
      <c r="A2232" s="6"/>
      <c r="B2232" s="6"/>
      <c r="C2232" s="6"/>
      <c r="D2232" s="6"/>
      <c r="E2232" s="6"/>
      <c r="F2232" s="6"/>
      <c r="G2232" s="6"/>
      <c r="H2232" s="6"/>
      <c r="I2232" s="6"/>
      <c r="J2232" s="6"/>
      <c r="K2232" s="6"/>
      <c r="L2232" s="6"/>
      <c r="M2232" s="6"/>
      <c r="N2232" s="6"/>
      <c r="O2232" s="6"/>
      <c r="P2232" s="6"/>
      <c r="Q2232" s="6"/>
      <c r="R2232" s="6"/>
      <c r="S2232" s="6"/>
      <c r="T2232" s="6"/>
      <c r="U2232" s="6"/>
      <c r="X2232" s="25"/>
      <c r="Y2232" s="25"/>
      <c r="Z2232" s="25"/>
      <c r="AA2232" s="25"/>
      <c r="AB2232" s="25"/>
      <c r="AC2232" s="25"/>
      <c r="AD2232" s="25"/>
      <c r="AE2232" s="25"/>
    </row>
    <row r="2233" spans="1:31">
      <c r="A2233" s="6"/>
      <c r="B2233" s="6"/>
      <c r="C2233" s="6"/>
      <c r="D2233" s="6"/>
      <c r="E2233" s="6"/>
      <c r="F2233" s="6"/>
      <c r="G2233" s="6"/>
      <c r="H2233" s="6"/>
      <c r="I2233" s="6"/>
      <c r="J2233" s="6"/>
      <c r="K2233" s="6"/>
      <c r="L2233" s="6"/>
      <c r="M2233" s="6"/>
      <c r="N2233" s="6"/>
      <c r="O2233" s="6"/>
      <c r="P2233" s="6"/>
      <c r="Q2233" s="6"/>
      <c r="R2233" s="6"/>
      <c r="S2233" s="6"/>
      <c r="T2233" s="6"/>
      <c r="U2233" s="6"/>
      <c r="X2233" s="25"/>
      <c r="Y2233" s="25"/>
      <c r="Z2233" s="25"/>
      <c r="AA2233" s="25"/>
      <c r="AB2233" s="25"/>
      <c r="AC2233" s="25"/>
      <c r="AD2233" s="25"/>
      <c r="AE2233" s="25"/>
    </row>
    <row r="2234" spans="1:31">
      <c r="A2234" s="6"/>
      <c r="B2234" s="6"/>
      <c r="C2234" s="6"/>
      <c r="D2234" s="6"/>
      <c r="E2234" s="6"/>
      <c r="F2234" s="6"/>
      <c r="G2234" s="6"/>
      <c r="H2234" s="6"/>
      <c r="I2234" s="6"/>
      <c r="J2234" s="6"/>
      <c r="K2234" s="6"/>
      <c r="L2234" s="6"/>
      <c r="M2234" s="6"/>
      <c r="N2234" s="6"/>
      <c r="O2234" s="6"/>
      <c r="P2234" s="6"/>
      <c r="Q2234" s="6"/>
      <c r="R2234" s="6"/>
      <c r="S2234" s="6"/>
      <c r="T2234" s="6"/>
      <c r="U2234" s="6"/>
      <c r="X2234" s="12" t="s">
        <v>21</v>
      </c>
      <c r="Y2234" s="12" t="s">
        <v>214</v>
      </c>
      <c r="Z2234" s="12" t="s">
        <v>22</v>
      </c>
      <c r="AA2234" s="25"/>
      <c r="AB2234" s="25"/>
      <c r="AC2234" s="25"/>
      <c r="AD2234" s="25"/>
      <c r="AE2234" s="25"/>
    </row>
    <row r="2235" spans="1:31">
      <c r="A2235" s="6"/>
      <c r="B2235" s="6"/>
      <c r="C2235" s="6"/>
      <c r="D2235" s="6"/>
      <c r="E2235" s="6"/>
      <c r="F2235" s="6"/>
      <c r="G2235" s="6"/>
      <c r="H2235" s="6"/>
      <c r="I2235" s="6"/>
      <c r="J2235" s="6"/>
      <c r="K2235" s="6"/>
      <c r="L2235" s="6"/>
      <c r="M2235" s="6"/>
      <c r="N2235" s="6"/>
      <c r="O2235" s="6"/>
      <c r="P2235" s="6"/>
      <c r="Q2235" s="6"/>
      <c r="R2235" s="6"/>
      <c r="S2235" s="6"/>
      <c r="T2235" s="6"/>
      <c r="U2235" s="6"/>
      <c r="W2235" s="19" t="str">
        <f>IF(入力!$C$4="","",入力!$C$4)</f>
        <v>2016.01.01</v>
      </c>
      <c r="X2235" s="24" t="str">
        <f>IF(特定項目一覧_60!AL60="","",特定項目一覧_60!AL60)</f>
        <v/>
      </c>
      <c r="Y2235" s="31" t="str">
        <f>IF(特定項目一覧_60!AK60="","",特定項目一覧_60!AK60)</f>
        <v/>
      </c>
      <c r="Z2235" s="32" t="str">
        <f>IF(特定項目一覧_60!AM60="","",特定項目一覧_60!AM60)</f>
        <v/>
      </c>
      <c r="AA2235" s="25"/>
      <c r="AB2235" s="25"/>
      <c r="AC2235" s="25"/>
      <c r="AD2235" s="25"/>
      <c r="AE2235" s="25"/>
    </row>
    <row r="2236" spans="1:31">
      <c r="A2236" s="6"/>
      <c r="B2236" s="6"/>
      <c r="C2236" s="6"/>
      <c r="D2236" s="6"/>
      <c r="E2236" s="6"/>
      <c r="F2236" s="6"/>
      <c r="G2236" s="6"/>
      <c r="H2236" s="6"/>
      <c r="I2236" s="6"/>
      <c r="J2236" s="6"/>
      <c r="K2236" s="6"/>
      <c r="L2236" s="6"/>
      <c r="M2236" s="6"/>
      <c r="N2236" s="6"/>
      <c r="O2236" s="6"/>
      <c r="P2236" s="6"/>
      <c r="Q2236" s="6"/>
      <c r="R2236" s="6"/>
      <c r="S2236" s="6"/>
      <c r="T2236" s="6"/>
      <c r="U2236" s="6"/>
      <c r="W2236" s="19"/>
      <c r="X2236" s="24"/>
      <c r="Y2236" s="24"/>
      <c r="Z2236" s="24"/>
      <c r="AA2236" s="25"/>
      <c r="AB2236" s="25"/>
      <c r="AC2236" s="25"/>
      <c r="AD2236" s="25"/>
      <c r="AE2236" s="25"/>
    </row>
    <row r="2237" spans="1:31">
      <c r="A2237" s="6"/>
      <c r="B2237" s="6"/>
      <c r="C2237" s="6"/>
      <c r="D2237" s="6"/>
      <c r="E2237" s="6"/>
      <c r="F2237" s="6"/>
      <c r="G2237" s="6"/>
      <c r="H2237" s="6"/>
      <c r="I2237" s="6"/>
      <c r="J2237" s="6"/>
      <c r="K2237" s="6"/>
      <c r="L2237" s="6"/>
      <c r="M2237" s="6"/>
      <c r="N2237" s="6"/>
      <c r="O2237" s="6"/>
      <c r="P2237" s="6"/>
      <c r="Q2237" s="6"/>
      <c r="R2237" s="6"/>
      <c r="S2237" s="6"/>
      <c r="T2237" s="6"/>
      <c r="U2237" s="6"/>
      <c r="W2237" s="19"/>
      <c r="X2237" s="34"/>
      <c r="Y2237" s="34"/>
      <c r="Z2237" s="35"/>
      <c r="AA2237" s="25"/>
      <c r="AB2237" s="25"/>
      <c r="AC2237" s="25"/>
      <c r="AD2237" s="25"/>
      <c r="AE2237" s="25"/>
    </row>
    <row r="2238" spans="1:31">
      <c r="A2238" s="6"/>
      <c r="B2238" s="6"/>
      <c r="C2238" s="6"/>
      <c r="D2238" s="6"/>
      <c r="E2238" s="6"/>
      <c r="F2238" s="6"/>
      <c r="G2238" s="6"/>
      <c r="H2238" s="6"/>
      <c r="I2238" s="6"/>
      <c r="J2238" s="6"/>
      <c r="K2238" s="6"/>
      <c r="L2238" s="6"/>
      <c r="M2238" s="6"/>
      <c r="N2238" s="6"/>
      <c r="O2238" s="6"/>
      <c r="P2238" s="6"/>
      <c r="Q2238" s="6"/>
      <c r="R2238" s="6"/>
      <c r="S2238" s="6"/>
      <c r="T2238" s="6"/>
      <c r="U2238" s="6"/>
      <c r="X2238" s="25"/>
      <c r="Y2238" s="25"/>
      <c r="Z2238" s="25"/>
      <c r="AA2238" s="25"/>
      <c r="AB2238" s="25"/>
      <c r="AC2238" s="25"/>
      <c r="AD2238" s="25"/>
      <c r="AE2238" s="25"/>
    </row>
    <row r="2239" spans="1:31">
      <c r="A2239" s="6"/>
      <c r="B2239" s="6"/>
      <c r="C2239" s="6"/>
      <c r="D2239" s="6"/>
      <c r="E2239" s="6"/>
      <c r="F2239" s="6"/>
      <c r="G2239" s="6"/>
      <c r="H2239" s="6"/>
      <c r="I2239" s="6"/>
      <c r="J2239" s="6"/>
      <c r="K2239" s="6"/>
      <c r="L2239" s="6"/>
      <c r="M2239" s="6"/>
      <c r="N2239" s="6"/>
      <c r="O2239" s="6"/>
      <c r="P2239" s="6"/>
      <c r="Q2239" s="6"/>
      <c r="R2239" s="6"/>
      <c r="S2239" s="6"/>
      <c r="T2239" s="6"/>
      <c r="U2239" s="6"/>
      <c r="X2239" s="25"/>
      <c r="Y2239" s="25"/>
      <c r="Z2239" s="25"/>
      <c r="AA2239" s="25"/>
      <c r="AB2239" s="25"/>
      <c r="AC2239" s="25"/>
      <c r="AD2239" s="25"/>
      <c r="AE2239" s="25"/>
    </row>
    <row r="2240" spans="1:31">
      <c r="A2240" s="6"/>
      <c r="B2240" s="6"/>
      <c r="C2240" s="6"/>
      <c r="D2240" s="6"/>
      <c r="E2240" s="6"/>
      <c r="F2240" s="6"/>
      <c r="G2240" s="6"/>
      <c r="H2240" s="6"/>
      <c r="I2240" s="6"/>
      <c r="J2240" s="6"/>
      <c r="K2240" s="6"/>
      <c r="L2240" s="6"/>
      <c r="M2240" s="6"/>
      <c r="N2240" s="6"/>
      <c r="O2240" s="6"/>
      <c r="P2240" s="6"/>
      <c r="Q2240" s="6"/>
      <c r="R2240" s="6"/>
      <c r="S2240" s="6"/>
      <c r="T2240" s="6"/>
      <c r="U2240" s="6"/>
      <c r="X2240" s="25"/>
      <c r="Y2240" s="25"/>
      <c r="Z2240" s="25"/>
      <c r="AA2240" s="25"/>
      <c r="AB2240" s="25"/>
      <c r="AC2240" s="25"/>
      <c r="AD2240" s="25"/>
      <c r="AE2240" s="25"/>
    </row>
    <row r="2241" spans="1:31">
      <c r="A2241" s="6"/>
      <c r="B2241" s="6"/>
      <c r="C2241" s="6"/>
      <c r="D2241" s="6"/>
      <c r="E2241" s="6"/>
      <c r="F2241" s="6"/>
      <c r="G2241" s="6"/>
      <c r="H2241" s="6"/>
      <c r="I2241" s="6"/>
      <c r="J2241" s="6"/>
      <c r="K2241" s="6"/>
      <c r="L2241" s="6"/>
      <c r="M2241" s="6"/>
      <c r="N2241" s="6"/>
      <c r="O2241" s="6"/>
      <c r="P2241" s="6"/>
      <c r="Q2241" s="6"/>
      <c r="R2241" s="6"/>
      <c r="S2241" s="6"/>
      <c r="T2241" s="6"/>
      <c r="U2241" s="6"/>
      <c r="X2241" s="25"/>
      <c r="Y2241" s="25"/>
      <c r="Z2241" s="25"/>
      <c r="AA2241" s="25"/>
      <c r="AB2241" s="25"/>
      <c r="AC2241" s="25"/>
      <c r="AD2241" s="25"/>
      <c r="AE2241" s="25"/>
    </row>
    <row r="2242" spans="1:31">
      <c r="A2242" s="6"/>
      <c r="B2242" s="6"/>
      <c r="C2242" s="6"/>
      <c r="D2242" s="6"/>
      <c r="E2242" s="6"/>
      <c r="F2242" s="6"/>
      <c r="G2242" s="6"/>
      <c r="H2242" s="6"/>
      <c r="I2242" s="6"/>
      <c r="J2242" s="6"/>
      <c r="K2242" s="6"/>
      <c r="L2242" s="6"/>
      <c r="M2242" s="6"/>
      <c r="N2242" s="6"/>
      <c r="O2242" s="6"/>
      <c r="P2242" s="6"/>
      <c r="Q2242" s="6"/>
      <c r="R2242" s="6"/>
      <c r="S2242" s="6"/>
      <c r="T2242" s="6"/>
      <c r="U2242" s="6"/>
      <c r="X2242" s="25"/>
      <c r="Y2242" s="25"/>
      <c r="Z2242" s="25"/>
      <c r="AA2242" s="25"/>
      <c r="AB2242" s="25"/>
      <c r="AC2242" s="25"/>
      <c r="AD2242" s="25"/>
      <c r="AE2242" s="25"/>
    </row>
    <row r="2243" spans="1:31">
      <c r="A2243" s="6"/>
      <c r="B2243" s="6"/>
      <c r="C2243" s="6"/>
      <c r="D2243" s="6"/>
      <c r="E2243" s="6"/>
      <c r="F2243" s="6"/>
      <c r="G2243" s="6"/>
      <c r="H2243" s="6"/>
      <c r="I2243" s="6"/>
      <c r="J2243" s="6"/>
      <c r="K2243" s="6"/>
      <c r="L2243" s="6"/>
      <c r="M2243" s="6"/>
      <c r="N2243" s="6"/>
      <c r="O2243" s="6"/>
      <c r="P2243" s="6"/>
      <c r="Q2243" s="6"/>
      <c r="R2243" s="6"/>
      <c r="S2243" s="6"/>
      <c r="T2243" s="6"/>
      <c r="U2243" s="6"/>
      <c r="X2243" s="25"/>
      <c r="Y2243" s="25"/>
      <c r="Z2243" s="25"/>
      <c r="AA2243" s="25"/>
      <c r="AB2243" s="25"/>
      <c r="AC2243" s="25"/>
      <c r="AD2243" s="25"/>
      <c r="AE2243" s="25"/>
    </row>
    <row r="2244" spans="1:31">
      <c r="A2244" s="6"/>
      <c r="B2244" s="6"/>
      <c r="C2244" s="6"/>
      <c r="D2244" s="6"/>
      <c r="E2244" s="6"/>
      <c r="F2244" s="6"/>
      <c r="G2244" s="6"/>
      <c r="H2244" s="6"/>
      <c r="I2244" s="6"/>
      <c r="J2244" s="6"/>
      <c r="K2244" s="6"/>
      <c r="L2244" s="6"/>
      <c r="M2244" s="6"/>
      <c r="N2244" s="6"/>
      <c r="O2244" s="6"/>
      <c r="P2244" s="6"/>
      <c r="Q2244" s="6"/>
      <c r="R2244" s="6"/>
      <c r="S2244" s="6"/>
      <c r="T2244" s="6"/>
      <c r="U2244" s="6"/>
      <c r="X2244" s="25"/>
      <c r="Y2244" s="25"/>
      <c r="Z2244" s="25"/>
      <c r="AA2244" s="25"/>
      <c r="AB2244" s="25"/>
      <c r="AC2244" s="25"/>
      <c r="AD2244" s="25"/>
      <c r="AE2244" s="25"/>
    </row>
    <row r="2245" spans="1:31">
      <c r="A2245" s="6"/>
      <c r="B2245" s="6"/>
      <c r="C2245" s="6"/>
      <c r="D2245" s="6"/>
      <c r="E2245" s="6"/>
      <c r="F2245" s="6"/>
      <c r="G2245" s="6"/>
      <c r="H2245" s="6"/>
      <c r="I2245" s="6"/>
      <c r="J2245" s="6"/>
      <c r="K2245" s="6"/>
      <c r="L2245" s="6"/>
      <c r="M2245" s="6"/>
      <c r="N2245" s="6"/>
      <c r="O2245" s="6"/>
      <c r="P2245" s="6"/>
      <c r="Q2245" s="6"/>
      <c r="R2245" s="6"/>
      <c r="S2245" s="6"/>
      <c r="T2245" s="6"/>
      <c r="U2245" s="6"/>
      <c r="X2245" s="25"/>
      <c r="Y2245" s="25"/>
      <c r="Z2245" s="25"/>
      <c r="AA2245" s="25"/>
      <c r="AB2245" s="25"/>
      <c r="AC2245" s="25"/>
      <c r="AD2245" s="25"/>
      <c r="AE2245" s="25"/>
    </row>
    <row r="2246" spans="1:31">
      <c r="A2246" s="6"/>
      <c r="B2246" s="6"/>
      <c r="C2246" s="6"/>
      <c r="D2246" s="6"/>
      <c r="E2246" s="6"/>
      <c r="F2246" s="6"/>
      <c r="G2246" s="6"/>
      <c r="H2246" s="6"/>
      <c r="I2246" s="6"/>
      <c r="J2246" s="6"/>
      <c r="K2246" s="6"/>
      <c r="L2246" s="6"/>
      <c r="M2246" s="6"/>
      <c r="N2246" s="6"/>
      <c r="O2246" s="6"/>
      <c r="P2246" s="6"/>
      <c r="Q2246" s="6"/>
      <c r="R2246" s="6"/>
      <c r="S2246" s="6"/>
      <c r="T2246" s="6"/>
      <c r="U2246" s="6"/>
      <c r="X2246" s="25"/>
      <c r="Y2246" s="25"/>
      <c r="Z2246" s="25"/>
      <c r="AA2246" s="25"/>
      <c r="AB2246" s="25"/>
      <c r="AC2246" s="25"/>
      <c r="AD2246" s="25"/>
      <c r="AE2246" s="25"/>
    </row>
    <row r="2247" spans="1:31">
      <c r="A2247" s="6"/>
      <c r="B2247" s="6"/>
      <c r="C2247" s="6"/>
      <c r="D2247" s="6"/>
      <c r="E2247" s="6"/>
      <c r="F2247" s="6"/>
      <c r="G2247" s="6"/>
      <c r="H2247" s="6"/>
      <c r="I2247" s="6"/>
      <c r="J2247" s="6"/>
      <c r="K2247" s="6"/>
      <c r="L2247" s="6"/>
      <c r="M2247" s="6"/>
      <c r="N2247" s="6"/>
      <c r="O2247" s="6"/>
      <c r="P2247" s="6"/>
      <c r="Q2247" s="6"/>
      <c r="R2247" s="6"/>
      <c r="S2247" s="6"/>
      <c r="T2247" s="6"/>
      <c r="U2247" s="6"/>
      <c r="X2247" s="25"/>
      <c r="Y2247" s="25"/>
      <c r="Z2247" s="25"/>
      <c r="AA2247" s="25"/>
      <c r="AB2247" s="25"/>
      <c r="AC2247" s="25"/>
      <c r="AD2247" s="25"/>
      <c r="AE2247" s="25"/>
    </row>
    <row r="2248" spans="1:31">
      <c r="A2248" s="6"/>
      <c r="B2248" s="6"/>
      <c r="C2248" s="6"/>
      <c r="D2248" s="6"/>
      <c r="E2248" s="6"/>
      <c r="F2248" s="6"/>
      <c r="G2248" s="6"/>
      <c r="H2248" s="6"/>
      <c r="I2248" s="6"/>
      <c r="J2248" s="6"/>
      <c r="K2248" s="6"/>
      <c r="L2248" s="6"/>
      <c r="M2248" s="6"/>
      <c r="N2248" s="6"/>
      <c r="O2248" s="6"/>
      <c r="P2248" s="6"/>
      <c r="Q2248" s="6"/>
      <c r="R2248" s="6"/>
      <c r="S2248" s="6"/>
      <c r="T2248" s="6"/>
      <c r="U2248" s="6"/>
      <c r="X2248" s="459" t="s">
        <v>270</v>
      </c>
      <c r="Y2248" s="25"/>
      <c r="Z2248" s="25"/>
      <c r="AA2248" s="25"/>
      <c r="AB2248" s="25"/>
      <c r="AC2248" s="25"/>
      <c r="AD2248" s="25"/>
      <c r="AE2248" s="25"/>
    </row>
    <row r="2249" spans="1:31">
      <c r="X2249" s="458" t="str">
        <f>IF(全体項目一覧_60!AN148="","",全体項目一覧_60!AN148)</f>
        <v/>
      </c>
      <c r="Y2249" s="25"/>
      <c r="Z2249" s="25"/>
      <c r="AA2249" s="25"/>
      <c r="AB2249" s="25"/>
      <c r="AC2249" s="25"/>
      <c r="AD2249" s="25"/>
      <c r="AE2249" s="25"/>
    </row>
    <row r="2250" spans="1:31">
      <c r="X2250" s="25"/>
      <c r="Y2250" s="25"/>
      <c r="Z2250" s="25"/>
      <c r="AA2250" s="25"/>
      <c r="AB2250" s="25"/>
      <c r="AC2250" s="25"/>
      <c r="AD2250" s="25"/>
      <c r="AE2250" s="25"/>
    </row>
    <row r="2251" spans="1:31">
      <c r="X2251" s="25"/>
      <c r="Y2251" s="25"/>
      <c r="Z2251" s="25"/>
      <c r="AA2251" s="25"/>
      <c r="AB2251" s="25"/>
      <c r="AC2251" s="25"/>
      <c r="AD2251" s="25"/>
      <c r="AE2251" s="25"/>
    </row>
    <row r="2252" spans="1:31">
      <c r="A2252" s="675"/>
      <c r="B2252" s="676"/>
      <c r="C2252" s="676"/>
      <c r="D2252" s="676"/>
      <c r="E2252" s="676"/>
      <c r="F2252" s="676"/>
      <c r="G2252" s="676"/>
      <c r="H2252" s="676"/>
      <c r="I2252" s="676"/>
      <c r="J2252" s="676"/>
      <c r="K2252" s="677"/>
      <c r="L2252" s="12" t="s">
        <v>18</v>
      </c>
      <c r="M2252" s="669" t="s">
        <v>29</v>
      </c>
      <c r="N2252" s="669"/>
      <c r="O2252" s="669"/>
      <c r="P2252" s="669"/>
      <c r="Q2252" s="669"/>
      <c r="R2252" s="669"/>
      <c r="S2252" s="669"/>
      <c r="T2252" s="670" t="s">
        <v>269</v>
      </c>
      <c r="U2252" s="670"/>
      <c r="X2252" s="12"/>
      <c r="Y2252" s="150"/>
      <c r="Z2252" s="150"/>
      <c r="AA2252" s="150"/>
      <c r="AB2252" s="150"/>
      <c r="AC2252" s="150"/>
      <c r="AD2252" s="150"/>
      <c r="AE2252" s="150"/>
    </row>
    <row r="2253" spans="1:31">
      <c r="A2253" s="678"/>
      <c r="B2253" s="679"/>
      <c r="C2253" s="679"/>
      <c r="D2253" s="679"/>
      <c r="E2253" s="679"/>
      <c r="F2253" s="679"/>
      <c r="G2253" s="679"/>
      <c r="H2253" s="679"/>
      <c r="I2253" s="679"/>
      <c r="J2253" s="679"/>
      <c r="K2253" s="680"/>
      <c r="L2253" s="12" t="s">
        <v>18</v>
      </c>
      <c r="M2253" s="665" t="s">
        <v>30</v>
      </c>
      <c r="N2253" s="665"/>
      <c r="O2253" s="665"/>
      <c r="P2253" s="665"/>
      <c r="Q2253" s="665"/>
      <c r="R2253" s="665"/>
      <c r="S2253" s="665"/>
      <c r="T2253" s="666" t="str">
        <f>X2249</f>
        <v/>
      </c>
      <c r="U2253" s="667"/>
      <c r="X2253" s="12"/>
      <c r="Y2253" s="151"/>
      <c r="Z2253" s="151"/>
      <c r="AA2253" s="151"/>
      <c r="AB2253" s="151"/>
      <c r="AC2253" s="151"/>
      <c r="AD2253" s="151"/>
      <c r="AE2253" s="151"/>
    </row>
    <row r="2254" spans="1:31" ht="14.25">
      <c r="A2254" s="691" t="str">
        <f>$A$40</f>
        <v>フォーマット作成者　：　Komuro Consulting Group　小室匡史</v>
      </c>
      <c r="B2254" s="691"/>
      <c r="C2254" s="691"/>
      <c r="D2254" s="691"/>
      <c r="E2254" s="691"/>
      <c r="F2254" s="691"/>
      <c r="G2254" s="691"/>
      <c r="H2254" s="691"/>
      <c r="I2254" s="691"/>
      <c r="J2254" s="691"/>
      <c r="K2254" s="691"/>
      <c r="L2254" s="414" t="s">
        <v>18</v>
      </c>
      <c r="M2254" s="668" t="s">
        <v>90</v>
      </c>
      <c r="N2254" s="668"/>
      <c r="O2254" s="668"/>
      <c r="P2254" s="668"/>
      <c r="Q2254" s="668"/>
      <c r="R2254" s="668"/>
      <c r="S2254" s="668"/>
      <c r="T2254" s="667"/>
      <c r="U2254" s="667"/>
      <c r="X2254" s="12"/>
      <c r="Y2254" s="152"/>
      <c r="Z2254" s="152"/>
      <c r="AA2254" s="152"/>
      <c r="AB2254" s="152"/>
      <c r="AC2254" s="152"/>
      <c r="AD2254" s="152"/>
      <c r="AE2254" s="152"/>
    </row>
    <row r="2256" spans="1:31" ht="30" customHeight="1">
      <c r="A2256" s="671" t="str">
        <f>$A$1</f>
        <v>●●チームバレーボール体力指数　レーダーチャート</v>
      </c>
      <c r="B2256" s="671"/>
      <c r="C2256" s="671"/>
      <c r="D2256" s="671"/>
      <c r="E2256" s="671"/>
      <c r="F2256" s="671"/>
      <c r="G2256" s="671"/>
      <c r="H2256" s="671"/>
      <c r="I2256" s="671"/>
      <c r="J2256" s="671"/>
      <c r="K2256" s="671"/>
      <c r="L2256" s="671"/>
      <c r="M2256" s="671"/>
      <c r="N2256" s="671"/>
      <c r="O2256" s="671"/>
      <c r="P2256" s="671"/>
      <c r="Q2256" s="671"/>
      <c r="R2256" s="671"/>
      <c r="S2256" s="671"/>
      <c r="T2256" s="671"/>
      <c r="U2256" s="671"/>
      <c r="X2256" s="25"/>
      <c r="Y2256" s="25"/>
      <c r="Z2256" s="25"/>
      <c r="AA2256" s="25"/>
      <c r="AB2256" s="25"/>
      <c r="AC2256" s="25"/>
      <c r="AD2256" s="25"/>
      <c r="AE2256" s="25"/>
    </row>
    <row r="2257" spans="1:31" ht="22.5" customHeight="1">
      <c r="A2257" s="385" t="s">
        <v>10</v>
      </c>
      <c r="B2257" s="672" t="str">
        <f>IF(表示変換!B61="","",表示変換!B61)</f>
        <v/>
      </c>
      <c r="C2257" s="672"/>
      <c r="D2257" s="9"/>
      <c r="E2257" s="385" t="s">
        <v>11</v>
      </c>
      <c r="F2257" s="673" t="str">
        <f>IF(表示変換!I61="","",表示変換!I61)</f>
        <v/>
      </c>
      <c r="G2257" s="673"/>
      <c r="H2257" s="386" t="s">
        <v>12</v>
      </c>
      <c r="I2257" s="14"/>
      <c r="J2257" s="386" t="s">
        <v>13</v>
      </c>
      <c r="K2257" s="673" t="str">
        <f>IF(表示変換!J61="","",表示変換!J61)</f>
        <v/>
      </c>
      <c r="L2257" s="673"/>
      <c r="M2257" s="385" t="s">
        <v>14</v>
      </c>
      <c r="N2257" s="6"/>
      <c r="O2257" s="672" t="s">
        <v>219</v>
      </c>
      <c r="P2257" s="672"/>
      <c r="Q2257" s="672" t="str">
        <f>IF(表示変換!H61="","",表示変換!H61)</f>
        <v/>
      </c>
      <c r="R2257" s="672"/>
      <c r="S2257" s="674" t="str">
        <f>IF(入力!$C$4="","",入力!$C$4)</f>
        <v>2016.01.01</v>
      </c>
      <c r="T2257" s="674"/>
      <c r="U2257" s="9" t="s">
        <v>84</v>
      </c>
      <c r="X2257" s="25"/>
      <c r="Y2257" s="25"/>
      <c r="Z2257" s="25"/>
      <c r="AA2257" s="25"/>
      <c r="AB2257" s="25"/>
      <c r="AC2257" s="25"/>
      <c r="AD2257" s="25"/>
      <c r="AE2257" s="25"/>
    </row>
    <row r="2258" spans="1:31" ht="12" customHeight="1">
      <c r="A2258" s="6"/>
      <c r="B2258" s="6"/>
      <c r="C2258" s="6"/>
      <c r="D2258" s="6"/>
      <c r="E2258" s="6"/>
      <c r="F2258" s="6"/>
      <c r="G2258" s="6"/>
      <c r="H2258" s="6"/>
      <c r="I2258" s="6"/>
      <c r="J2258" s="6"/>
      <c r="K2258" s="6"/>
      <c r="L2258" s="6"/>
      <c r="M2258" s="6"/>
      <c r="N2258" s="6"/>
      <c r="O2258" s="6"/>
      <c r="P2258" s="6"/>
      <c r="Q2258" s="6"/>
      <c r="R2258" s="6"/>
      <c r="S2258" s="6"/>
      <c r="T2258" s="6"/>
      <c r="U2258" s="6"/>
      <c r="X2258" s="25"/>
      <c r="Y2258" s="25"/>
      <c r="Z2258" s="25"/>
      <c r="AA2258" s="25"/>
      <c r="AB2258" s="25"/>
      <c r="AC2258" s="25"/>
      <c r="AD2258" s="25"/>
      <c r="AE2258" s="25"/>
    </row>
    <row r="2259" spans="1:31" ht="22.5" customHeight="1">
      <c r="A2259" s="685" t="s">
        <v>5</v>
      </c>
      <c r="B2259" s="688" t="s">
        <v>226</v>
      </c>
      <c r="C2259" s="692" t="s">
        <v>0</v>
      </c>
      <c r="D2259" s="683" t="s">
        <v>220</v>
      </c>
      <c r="E2259" s="684"/>
      <c r="F2259" s="683" t="s">
        <v>198</v>
      </c>
      <c r="G2259" s="684"/>
      <c r="H2259" s="683" t="s">
        <v>297</v>
      </c>
      <c r="I2259" s="684"/>
      <c r="J2259" s="683" t="s">
        <v>27</v>
      </c>
      <c r="K2259" s="684"/>
      <c r="L2259" s="681" t="s">
        <v>199</v>
      </c>
      <c r="M2259" s="682"/>
      <c r="N2259" s="681" t="s">
        <v>200</v>
      </c>
      <c r="O2259" s="682"/>
      <c r="P2259" s="681" t="s">
        <v>28</v>
      </c>
      <c r="Q2259" s="682"/>
      <c r="R2259" s="683" t="s">
        <v>201</v>
      </c>
      <c r="S2259" s="684"/>
      <c r="T2259" s="156" t="s">
        <v>1</v>
      </c>
      <c r="U2259" s="157" t="s">
        <v>2</v>
      </c>
      <c r="X2259" s="25"/>
      <c r="Y2259" s="25"/>
      <c r="Z2259" s="25"/>
      <c r="AA2259" s="25"/>
      <c r="AB2259" s="25"/>
      <c r="AC2259" s="25"/>
      <c r="AD2259" s="25"/>
      <c r="AE2259" s="25"/>
    </row>
    <row r="2260" spans="1:31">
      <c r="A2260" s="686"/>
      <c r="B2260" s="689"/>
      <c r="C2260" s="693"/>
      <c r="D2260" s="1" t="s">
        <v>3</v>
      </c>
      <c r="E2260" s="3" t="s">
        <v>4</v>
      </c>
      <c r="F2260" s="1" t="s">
        <v>3</v>
      </c>
      <c r="G2260" s="3" t="s">
        <v>4</v>
      </c>
      <c r="H2260" s="1" t="s">
        <v>3</v>
      </c>
      <c r="I2260" s="3" t="s">
        <v>4</v>
      </c>
      <c r="J2260" s="1" t="s">
        <v>3</v>
      </c>
      <c r="K2260" s="3" t="s">
        <v>4</v>
      </c>
      <c r="L2260" s="1" t="s">
        <v>3</v>
      </c>
      <c r="M2260" s="3" t="s">
        <v>4</v>
      </c>
      <c r="N2260" s="1" t="s">
        <v>3</v>
      </c>
      <c r="O2260" s="3" t="s">
        <v>4</v>
      </c>
      <c r="P2260" s="1" t="s">
        <v>3</v>
      </c>
      <c r="Q2260" s="3" t="s">
        <v>4</v>
      </c>
      <c r="R2260" s="1" t="s">
        <v>3</v>
      </c>
      <c r="S2260" s="3" t="s">
        <v>4</v>
      </c>
      <c r="T2260" s="7"/>
      <c r="U2260" s="8"/>
      <c r="X2260" s="25"/>
      <c r="Y2260" s="25"/>
      <c r="Z2260" s="25"/>
      <c r="AA2260" s="25"/>
      <c r="AB2260" s="25"/>
      <c r="AC2260" s="25"/>
      <c r="AD2260" s="25"/>
      <c r="AE2260" s="25"/>
    </row>
    <row r="2261" spans="1:31">
      <c r="A2261" s="687"/>
      <c r="B2261" s="690"/>
      <c r="C2261" s="694"/>
      <c r="D2261" s="2" t="str">
        <f>IF(表示変換!$N$5="","",表示変換!$N$5)</f>
        <v>sec</v>
      </c>
      <c r="E2261" s="4" t="s">
        <v>202</v>
      </c>
      <c r="F2261" s="2" t="str">
        <f>IF(表示変換!$O$5="","",表示変換!$O$5)</f>
        <v>sec</v>
      </c>
      <c r="G2261" s="4" t="s">
        <v>202</v>
      </c>
      <c r="H2261" s="2" t="str">
        <f>IF(表示変換!$P$5="","",表示変換!$P$5)</f>
        <v>m</v>
      </c>
      <c r="I2261" s="4" t="s">
        <v>202</v>
      </c>
      <c r="J2261" s="2" t="str">
        <f>IF(表示変換!$Q$5="","",表示変換!$Q$5)</f>
        <v>cm</v>
      </c>
      <c r="K2261" s="4" t="s">
        <v>202</v>
      </c>
      <c r="L2261" s="2" t="str">
        <f>IF(表示変換!$R$5="","",表示変換!$R$5)</f>
        <v>cm</v>
      </c>
      <c r="M2261" s="4" t="s">
        <v>202</v>
      </c>
      <c r="N2261" s="2" t="str">
        <f>IF(表示変換!$S$5="","",表示変換!$S$5)</f>
        <v>m</v>
      </c>
      <c r="O2261" s="4" t="s">
        <v>216</v>
      </c>
      <c r="P2261" s="2" t="str">
        <f>IF(表示変換!$T$5="","",表示変換!$T$5)</f>
        <v>回</v>
      </c>
      <c r="Q2261" s="4" t="s">
        <v>202</v>
      </c>
      <c r="R2261" s="2" t="str">
        <f>IF(表示変換!$U$5="","",表示変換!$U$5)</f>
        <v>m</v>
      </c>
      <c r="S2261" s="4" t="s">
        <v>202</v>
      </c>
      <c r="T2261" s="2" t="s">
        <v>203</v>
      </c>
      <c r="U2261" s="5" t="s">
        <v>204</v>
      </c>
      <c r="X2261" s="26" t="s">
        <v>253</v>
      </c>
      <c r="Y2261" s="26" t="s">
        <v>206</v>
      </c>
      <c r="Z2261" s="26" t="s">
        <v>276</v>
      </c>
      <c r="AA2261" s="26" t="s">
        <v>24</v>
      </c>
      <c r="AB2261" s="26" t="s">
        <v>207</v>
      </c>
      <c r="AC2261" s="26" t="s">
        <v>208</v>
      </c>
      <c r="AD2261" s="26" t="s">
        <v>209</v>
      </c>
      <c r="AE2261" s="11" t="s">
        <v>210</v>
      </c>
    </row>
    <row r="2262" spans="1:31">
      <c r="A2262" s="17" t="str">
        <f>IF(入力!$C$4="","",入力!$C$4)</f>
        <v>2016.01.01</v>
      </c>
      <c r="B2262" s="20">
        <f>IF(表示変換!A61="","",表示変換!A61)</f>
        <v>56</v>
      </c>
      <c r="C2262" s="18" t="str">
        <f>IF(表示変換!B61="","",表示変換!B61)</f>
        <v/>
      </c>
      <c r="D2262" s="21" t="str">
        <f>IF(特定項目一覧_60!G61="","",特定項目一覧_60!G61)</f>
        <v/>
      </c>
      <c r="E2262" s="27" t="str">
        <f>IF(特定項目一覧_60!H61="","",特定項目一覧_60!H61)</f>
        <v/>
      </c>
      <c r="F2262" s="21" t="str">
        <f>IF(特定項目一覧_60!I61="","",特定項目一覧_60!I61)</f>
        <v/>
      </c>
      <c r="G2262" s="22" t="str">
        <f>IF(特定項目一覧_60!J61="","",特定項目一覧_60!J61)</f>
        <v/>
      </c>
      <c r="H2262" s="29" t="str">
        <f>IF(特定項目一覧_60!K61="","",特定項目一覧_60!K61)</f>
        <v/>
      </c>
      <c r="I2262" s="27" t="str">
        <f>IF(特定項目一覧_60!L61="","",特定項目一覧_60!L61)</f>
        <v/>
      </c>
      <c r="J2262" s="20" t="str">
        <f>IF(特定項目一覧_60!M61="","",特定項目一覧_60!M61)</f>
        <v/>
      </c>
      <c r="K2262" s="22" t="str">
        <f>IF(特定項目一覧_60!N61="","",特定項目一覧_60!N61)</f>
        <v/>
      </c>
      <c r="L2262" s="28" t="str">
        <f>IF(特定項目一覧_60!O61="","",特定項目一覧_60!O61)</f>
        <v/>
      </c>
      <c r="M2262" s="27" t="str">
        <f>IF(特定項目一覧_60!P61="","",特定項目一覧_60!P61)</f>
        <v/>
      </c>
      <c r="N2262" s="21" t="str">
        <f>IF(特定項目一覧_60!Q61="","",特定項目一覧_60!Q61)</f>
        <v/>
      </c>
      <c r="O2262" s="22" t="str">
        <f>IF(特定項目一覧_60!R61="","",特定項目一覧_60!R61)</f>
        <v/>
      </c>
      <c r="P2262" s="28" t="str">
        <f>IF(特定項目一覧_60!S61="","",特定項目一覧_60!S61)</f>
        <v/>
      </c>
      <c r="Q2262" s="27" t="str">
        <f>IF(特定項目一覧_60!T61="","",特定項目一覧_60!T61)</f>
        <v/>
      </c>
      <c r="R2262" s="20" t="str">
        <f>IF(特定項目一覧_60!U61="","",特定項目一覧_60!U61)</f>
        <v/>
      </c>
      <c r="S2262" s="22" t="str">
        <f>IF(特定項目一覧_60!V61="","",特定項目一覧_60!V61)</f>
        <v/>
      </c>
      <c r="T2262" s="28" t="str">
        <f>IF(特定項目一覧_60!W61="","",特定項目一覧_60!W61)</f>
        <v/>
      </c>
      <c r="U2262" s="22" t="str">
        <f>IF(特定項目一覧_60!X61="","",特定項目一覧_60!X61)</f>
        <v/>
      </c>
      <c r="W2262" s="19" t="str">
        <f>IF(入力!$C$4="","",入力!$C$4)</f>
        <v>2016.01.01</v>
      </c>
      <c r="X2262" s="30" t="str">
        <f>E2262</f>
        <v/>
      </c>
      <c r="Y2262" s="30" t="str">
        <f>G2262</f>
        <v/>
      </c>
      <c r="Z2262" s="30" t="str">
        <f>I2262</f>
        <v/>
      </c>
      <c r="AA2262" s="30" t="str">
        <f>K2262</f>
        <v/>
      </c>
      <c r="AB2262" s="30" t="str">
        <f>M2262</f>
        <v/>
      </c>
      <c r="AC2262" s="30" t="str">
        <f>O2262</f>
        <v/>
      </c>
      <c r="AD2262" s="30" t="str">
        <f>Q2262</f>
        <v/>
      </c>
      <c r="AE2262" s="30" t="str">
        <f>S2262</f>
        <v/>
      </c>
    </row>
    <row r="2263" spans="1:31">
      <c r="A2263" s="66"/>
      <c r="B2263" s="67"/>
      <c r="C2263" s="68"/>
      <c r="D2263" s="69"/>
      <c r="E2263" s="70"/>
      <c r="F2263" s="71"/>
      <c r="G2263" s="72"/>
      <c r="H2263" s="73"/>
      <c r="I2263" s="70"/>
      <c r="J2263" s="71"/>
      <c r="K2263" s="72"/>
      <c r="L2263" s="69"/>
      <c r="M2263" s="70"/>
      <c r="N2263" s="71"/>
      <c r="O2263" s="72"/>
      <c r="P2263" s="69"/>
      <c r="Q2263" s="70"/>
      <c r="R2263" s="67"/>
      <c r="S2263" s="72"/>
      <c r="T2263" s="73"/>
      <c r="U2263" s="72"/>
      <c r="W2263" s="19"/>
      <c r="X2263" s="23"/>
      <c r="Y2263" s="23"/>
      <c r="Z2263" s="23"/>
      <c r="AA2263" s="23"/>
      <c r="AB2263" s="23"/>
      <c r="AC2263" s="23"/>
      <c r="AD2263" s="23"/>
      <c r="AE2263" s="23"/>
    </row>
    <row r="2264" spans="1:31">
      <c r="A2264" s="74"/>
      <c r="B2264" s="67"/>
      <c r="C2264" s="72"/>
      <c r="D2264" s="71"/>
      <c r="E2264" s="72"/>
      <c r="F2264" s="71"/>
      <c r="G2264" s="72"/>
      <c r="H2264" s="67"/>
      <c r="I2264" s="72"/>
      <c r="J2264" s="71"/>
      <c r="K2264" s="72"/>
      <c r="L2264" s="71"/>
      <c r="M2264" s="72"/>
      <c r="N2264" s="71"/>
      <c r="O2264" s="72"/>
      <c r="P2264" s="71"/>
      <c r="Q2264" s="72"/>
      <c r="R2264" s="67"/>
      <c r="S2264" s="72"/>
      <c r="T2264" s="67"/>
      <c r="U2264" s="72"/>
      <c r="W2264" s="19"/>
      <c r="X2264" s="23"/>
      <c r="Y2264" s="23"/>
      <c r="Z2264" s="23"/>
      <c r="AA2264" s="23"/>
      <c r="AB2264" s="23"/>
      <c r="AC2264" s="23"/>
      <c r="AD2264" s="23"/>
      <c r="AE2264" s="23"/>
    </row>
    <row r="2265" spans="1:31">
      <c r="A2265" s="74"/>
      <c r="B2265" s="75"/>
      <c r="C2265" s="76"/>
      <c r="D2265" s="71"/>
      <c r="E2265" s="70"/>
      <c r="F2265" s="71"/>
      <c r="G2265" s="72"/>
      <c r="H2265" s="73"/>
      <c r="I2265" s="70"/>
      <c r="J2265" s="71"/>
      <c r="K2265" s="72"/>
      <c r="L2265" s="69"/>
      <c r="M2265" s="70"/>
      <c r="N2265" s="71"/>
      <c r="O2265" s="72"/>
      <c r="P2265" s="69"/>
      <c r="Q2265" s="70"/>
      <c r="R2265" s="67"/>
      <c r="S2265" s="72"/>
      <c r="T2265" s="73"/>
      <c r="U2265" s="72"/>
      <c r="X2265" s="25"/>
      <c r="Y2265" s="25"/>
      <c r="Z2265" s="25"/>
      <c r="AA2265" s="25"/>
      <c r="AB2265" s="25"/>
      <c r="AC2265" s="25"/>
      <c r="AD2265" s="25"/>
      <c r="AE2265" s="25"/>
    </row>
    <row r="2266" spans="1:31">
      <c r="A2266" s="66"/>
      <c r="B2266" s="67"/>
      <c r="C2266" s="68"/>
      <c r="D2266" s="69"/>
      <c r="E2266" s="70"/>
      <c r="F2266" s="71"/>
      <c r="G2266" s="72"/>
      <c r="H2266" s="73"/>
      <c r="I2266" s="70"/>
      <c r="J2266" s="71"/>
      <c r="K2266" s="72"/>
      <c r="L2266" s="69"/>
      <c r="M2266" s="70"/>
      <c r="N2266" s="71"/>
      <c r="O2266" s="72"/>
      <c r="P2266" s="69"/>
      <c r="Q2266" s="70"/>
      <c r="R2266" s="67"/>
      <c r="S2266" s="72"/>
      <c r="T2266" s="73"/>
      <c r="U2266" s="72"/>
      <c r="X2266" s="25"/>
      <c r="Y2266" s="25"/>
      <c r="Z2266" s="25"/>
      <c r="AA2266" s="25"/>
      <c r="AB2266" s="25"/>
      <c r="AC2266" s="25"/>
      <c r="AD2266" s="25"/>
      <c r="AE2266" s="25"/>
    </row>
    <row r="2267" spans="1:31">
      <c r="A2267" s="74"/>
      <c r="B2267" s="67"/>
      <c r="C2267" s="72"/>
      <c r="D2267" s="71"/>
      <c r="E2267" s="72"/>
      <c r="F2267" s="71"/>
      <c r="G2267" s="72"/>
      <c r="H2267" s="67"/>
      <c r="I2267" s="72"/>
      <c r="J2267" s="71"/>
      <c r="K2267" s="72"/>
      <c r="L2267" s="71"/>
      <c r="M2267" s="72"/>
      <c r="N2267" s="71"/>
      <c r="O2267" s="72"/>
      <c r="P2267" s="71"/>
      <c r="Q2267" s="72"/>
      <c r="R2267" s="67"/>
      <c r="S2267" s="72"/>
      <c r="T2267" s="67"/>
      <c r="U2267" s="72"/>
      <c r="X2267" s="25"/>
      <c r="Y2267" s="25"/>
      <c r="Z2267" s="25"/>
      <c r="AA2267" s="25"/>
      <c r="AB2267" s="25"/>
      <c r="AC2267" s="25"/>
      <c r="AD2267" s="25"/>
      <c r="AE2267" s="25"/>
    </row>
    <row r="2268" spans="1:31">
      <c r="A2268" s="66"/>
      <c r="B2268" s="67"/>
      <c r="C2268" s="68"/>
      <c r="D2268" s="69"/>
      <c r="E2268" s="70"/>
      <c r="F2268" s="71"/>
      <c r="G2268" s="72"/>
      <c r="H2268" s="73"/>
      <c r="I2268" s="70"/>
      <c r="J2268" s="71"/>
      <c r="K2268" s="72"/>
      <c r="L2268" s="69"/>
      <c r="M2268" s="70"/>
      <c r="N2268" s="71"/>
      <c r="O2268" s="72"/>
      <c r="P2268" s="69"/>
      <c r="Q2268" s="70"/>
      <c r="R2268" s="67"/>
      <c r="S2268" s="72"/>
      <c r="T2268" s="73"/>
      <c r="U2268" s="72"/>
      <c r="X2268" s="25"/>
      <c r="Y2268" s="25"/>
      <c r="Z2268" s="25"/>
      <c r="AA2268" s="25"/>
      <c r="AB2268" s="25"/>
      <c r="AC2268" s="25"/>
      <c r="AD2268" s="25"/>
      <c r="AE2268" s="25"/>
    </row>
    <row r="2269" spans="1:31">
      <c r="A2269" s="66"/>
      <c r="B2269" s="67"/>
      <c r="C2269" s="68"/>
      <c r="D2269" s="69"/>
      <c r="E2269" s="70"/>
      <c r="F2269" s="71"/>
      <c r="G2269" s="72"/>
      <c r="H2269" s="73"/>
      <c r="I2269" s="70"/>
      <c r="J2269" s="71"/>
      <c r="K2269" s="72"/>
      <c r="L2269" s="69"/>
      <c r="M2269" s="70"/>
      <c r="N2269" s="71"/>
      <c r="O2269" s="72"/>
      <c r="P2269" s="69"/>
      <c r="Q2269" s="70"/>
      <c r="R2269" s="67"/>
      <c r="S2269" s="72"/>
      <c r="T2269" s="73"/>
      <c r="U2269" s="72"/>
      <c r="X2269" s="25"/>
      <c r="Y2269" s="25"/>
      <c r="Z2269" s="25"/>
      <c r="AA2269" s="25"/>
      <c r="AB2269" s="25"/>
      <c r="AC2269" s="25"/>
      <c r="AD2269" s="25"/>
      <c r="AE2269" s="25"/>
    </row>
    <row r="2270" spans="1:31">
      <c r="A2270" s="66"/>
      <c r="B2270" s="67"/>
      <c r="C2270" s="68"/>
      <c r="D2270" s="69"/>
      <c r="E2270" s="70"/>
      <c r="F2270" s="71"/>
      <c r="G2270" s="72"/>
      <c r="H2270" s="73"/>
      <c r="I2270" s="70"/>
      <c r="J2270" s="71"/>
      <c r="K2270" s="72"/>
      <c r="L2270" s="69"/>
      <c r="M2270" s="70"/>
      <c r="N2270" s="71"/>
      <c r="O2270" s="72"/>
      <c r="P2270" s="69"/>
      <c r="Q2270" s="70"/>
      <c r="R2270" s="67"/>
      <c r="S2270" s="72"/>
      <c r="T2270" s="73"/>
      <c r="U2270" s="72"/>
      <c r="X2270" s="25"/>
      <c r="Y2270" s="25"/>
      <c r="Z2270" s="25"/>
      <c r="AA2270" s="25"/>
      <c r="AB2270" s="25"/>
      <c r="AC2270" s="25"/>
      <c r="AD2270" s="25"/>
      <c r="AE2270" s="25"/>
    </row>
    <row r="2271" spans="1:31">
      <c r="A2271" s="66"/>
      <c r="B2271" s="67"/>
      <c r="C2271" s="68"/>
      <c r="D2271" s="69"/>
      <c r="E2271" s="70"/>
      <c r="F2271" s="71"/>
      <c r="G2271" s="72"/>
      <c r="H2271" s="73"/>
      <c r="I2271" s="70"/>
      <c r="J2271" s="71"/>
      <c r="K2271" s="72"/>
      <c r="L2271" s="69"/>
      <c r="M2271" s="70"/>
      <c r="N2271" s="71"/>
      <c r="O2271" s="72"/>
      <c r="P2271" s="69"/>
      <c r="Q2271" s="70"/>
      <c r="R2271" s="67"/>
      <c r="S2271" s="72"/>
      <c r="T2271" s="73"/>
      <c r="U2271" s="72"/>
      <c r="X2271" s="25"/>
      <c r="Y2271" s="25"/>
      <c r="Z2271" s="25"/>
      <c r="AA2271" s="25"/>
      <c r="AB2271" s="25"/>
      <c r="AC2271" s="25"/>
      <c r="AD2271" s="25"/>
      <c r="AE2271" s="25"/>
    </row>
    <row r="2272" spans="1:31">
      <c r="A2272" s="6"/>
      <c r="B2272" s="6"/>
      <c r="C2272" s="6"/>
      <c r="D2272" s="6"/>
      <c r="E2272" s="6"/>
      <c r="F2272" s="6"/>
      <c r="G2272" s="6"/>
      <c r="H2272" s="6"/>
      <c r="I2272" s="6"/>
      <c r="J2272" s="6"/>
      <c r="K2272" s="6"/>
      <c r="L2272" s="6"/>
      <c r="M2272" s="6"/>
      <c r="N2272" s="6"/>
      <c r="O2272" s="6"/>
      <c r="P2272" s="6"/>
      <c r="Q2272" s="6"/>
      <c r="R2272" s="6"/>
      <c r="S2272" s="6"/>
      <c r="T2272" s="6"/>
      <c r="U2272" s="6"/>
      <c r="X2272" s="25"/>
      <c r="Y2272" s="25"/>
      <c r="Z2272" s="25"/>
      <c r="AA2272" s="25"/>
      <c r="AB2272" s="25"/>
      <c r="AC2272" s="25"/>
      <c r="AD2272" s="25"/>
      <c r="AE2272" s="25"/>
    </row>
    <row r="2273" spans="1:31">
      <c r="A2273" s="6"/>
      <c r="B2273" s="6"/>
      <c r="C2273" s="6"/>
      <c r="D2273" s="6"/>
      <c r="E2273" s="6"/>
      <c r="F2273" s="6"/>
      <c r="G2273" s="6"/>
      <c r="H2273" s="6"/>
      <c r="I2273" s="6"/>
      <c r="J2273" s="6"/>
      <c r="K2273" s="6"/>
      <c r="L2273" s="6"/>
      <c r="M2273" s="6"/>
      <c r="N2273" s="6"/>
      <c r="O2273" s="6"/>
      <c r="P2273" s="6"/>
      <c r="Q2273" s="6"/>
      <c r="R2273" s="6"/>
      <c r="S2273" s="6"/>
      <c r="T2273" s="6"/>
      <c r="U2273" s="6"/>
      <c r="X2273" s="25"/>
      <c r="Y2273" s="25"/>
      <c r="Z2273" s="25"/>
      <c r="AA2273" s="25"/>
      <c r="AB2273" s="25"/>
      <c r="AC2273" s="25"/>
      <c r="AD2273" s="25"/>
      <c r="AE2273" s="25"/>
    </row>
    <row r="2274" spans="1:31">
      <c r="A2274" s="6"/>
      <c r="B2274" s="6"/>
      <c r="C2274" s="6"/>
      <c r="D2274" s="6"/>
      <c r="E2274" s="6"/>
      <c r="F2274" s="6"/>
      <c r="G2274" s="6"/>
      <c r="H2274" s="6"/>
      <c r="I2274" s="6"/>
      <c r="J2274" s="6"/>
      <c r="K2274" s="6"/>
      <c r="L2274" s="6"/>
      <c r="M2274" s="6"/>
      <c r="N2274" s="6"/>
      <c r="O2274" s="6"/>
      <c r="P2274" s="6"/>
      <c r="Q2274" s="6"/>
      <c r="R2274" s="6"/>
      <c r="S2274" s="6"/>
      <c r="T2274" s="6"/>
      <c r="U2274" s="6"/>
      <c r="X2274" s="25"/>
      <c r="Y2274" s="25"/>
      <c r="Z2274" s="25"/>
      <c r="AA2274" s="25"/>
      <c r="AB2274" s="25"/>
      <c r="AC2274" s="25"/>
      <c r="AD2274" s="25"/>
      <c r="AE2274" s="25"/>
    </row>
    <row r="2275" spans="1:31">
      <c r="A2275" s="6"/>
      <c r="B2275" s="6"/>
      <c r="C2275" s="6"/>
      <c r="D2275" s="6"/>
      <c r="E2275" s="6"/>
      <c r="F2275" s="6"/>
      <c r="G2275" s="6"/>
      <c r="H2275" s="6"/>
      <c r="I2275" s="6"/>
      <c r="J2275" s="6"/>
      <c r="K2275" s="6"/>
      <c r="L2275" s="6"/>
      <c r="M2275" s="6"/>
      <c r="N2275" s="6"/>
      <c r="O2275" s="6"/>
      <c r="P2275" s="6"/>
      <c r="Q2275" s="6"/>
      <c r="R2275" s="6"/>
      <c r="S2275" s="6"/>
      <c r="T2275" s="6"/>
      <c r="U2275" s="6"/>
      <c r="X2275" s="12" t="s">
        <v>21</v>
      </c>
      <c r="Y2275" s="12" t="s">
        <v>214</v>
      </c>
      <c r="Z2275" s="12" t="s">
        <v>22</v>
      </c>
      <c r="AA2275" s="25"/>
      <c r="AB2275" s="25"/>
      <c r="AC2275" s="25"/>
      <c r="AD2275" s="25"/>
      <c r="AE2275" s="25"/>
    </row>
    <row r="2276" spans="1:31">
      <c r="A2276" s="6"/>
      <c r="B2276" s="6"/>
      <c r="C2276" s="6"/>
      <c r="D2276" s="6"/>
      <c r="E2276" s="6"/>
      <c r="F2276" s="6"/>
      <c r="G2276" s="6"/>
      <c r="H2276" s="6"/>
      <c r="I2276" s="6"/>
      <c r="J2276" s="6"/>
      <c r="K2276" s="6"/>
      <c r="L2276" s="6"/>
      <c r="M2276" s="6"/>
      <c r="N2276" s="6"/>
      <c r="O2276" s="6"/>
      <c r="P2276" s="6"/>
      <c r="Q2276" s="6"/>
      <c r="R2276" s="6"/>
      <c r="S2276" s="6"/>
      <c r="T2276" s="6"/>
      <c r="U2276" s="6"/>
      <c r="W2276" s="19" t="str">
        <f>IF(入力!$C$4="","",入力!$C$4)</f>
        <v>2016.01.01</v>
      </c>
      <c r="X2276" s="24" t="str">
        <f>IF(特定項目一覧_60!AL61="","",特定項目一覧_60!AL61)</f>
        <v/>
      </c>
      <c r="Y2276" s="31" t="str">
        <f>IF(特定項目一覧_60!AK61="","",特定項目一覧_60!AK61)</f>
        <v/>
      </c>
      <c r="Z2276" s="32" t="str">
        <f>IF(特定項目一覧_60!AM61="","",特定項目一覧_60!AM61)</f>
        <v/>
      </c>
      <c r="AA2276" s="25"/>
      <c r="AB2276" s="25"/>
      <c r="AC2276" s="25"/>
      <c r="AD2276" s="25"/>
      <c r="AE2276" s="25"/>
    </row>
    <row r="2277" spans="1:31">
      <c r="A2277" s="6"/>
      <c r="B2277" s="6"/>
      <c r="C2277" s="6"/>
      <c r="D2277" s="6"/>
      <c r="E2277" s="6"/>
      <c r="F2277" s="6"/>
      <c r="G2277" s="6"/>
      <c r="H2277" s="6"/>
      <c r="I2277" s="6"/>
      <c r="J2277" s="6"/>
      <c r="K2277" s="6"/>
      <c r="L2277" s="6"/>
      <c r="M2277" s="6"/>
      <c r="N2277" s="6"/>
      <c r="O2277" s="6"/>
      <c r="P2277" s="6"/>
      <c r="Q2277" s="6"/>
      <c r="R2277" s="6"/>
      <c r="S2277" s="6"/>
      <c r="T2277" s="6"/>
      <c r="U2277" s="6"/>
      <c r="W2277" s="19"/>
      <c r="X2277" s="24"/>
      <c r="Y2277" s="24"/>
      <c r="Z2277" s="24"/>
      <c r="AA2277" s="25"/>
      <c r="AB2277" s="25"/>
      <c r="AC2277" s="25"/>
      <c r="AD2277" s="25"/>
      <c r="AE2277" s="25"/>
    </row>
    <row r="2278" spans="1:31">
      <c r="A2278" s="6"/>
      <c r="B2278" s="6"/>
      <c r="C2278" s="6"/>
      <c r="D2278" s="6"/>
      <c r="E2278" s="6"/>
      <c r="F2278" s="6"/>
      <c r="G2278" s="6"/>
      <c r="H2278" s="6"/>
      <c r="I2278" s="6"/>
      <c r="J2278" s="6"/>
      <c r="K2278" s="6"/>
      <c r="L2278" s="6"/>
      <c r="M2278" s="6"/>
      <c r="N2278" s="6"/>
      <c r="O2278" s="6"/>
      <c r="P2278" s="6"/>
      <c r="Q2278" s="6"/>
      <c r="R2278" s="6"/>
      <c r="S2278" s="6"/>
      <c r="T2278" s="6"/>
      <c r="U2278" s="6"/>
      <c r="W2278" s="19"/>
      <c r="X2278" s="34"/>
      <c r="Y2278" s="34"/>
      <c r="Z2278" s="35"/>
      <c r="AA2278" s="25"/>
      <c r="AB2278" s="25"/>
      <c r="AC2278" s="25"/>
      <c r="AD2278" s="25"/>
      <c r="AE2278" s="25"/>
    </row>
    <row r="2279" spans="1:31">
      <c r="A2279" s="6"/>
      <c r="B2279" s="6"/>
      <c r="C2279" s="6"/>
      <c r="D2279" s="6"/>
      <c r="E2279" s="6"/>
      <c r="F2279" s="6"/>
      <c r="G2279" s="6"/>
      <c r="H2279" s="6"/>
      <c r="I2279" s="6"/>
      <c r="J2279" s="6"/>
      <c r="K2279" s="6"/>
      <c r="L2279" s="6"/>
      <c r="M2279" s="6"/>
      <c r="N2279" s="6"/>
      <c r="O2279" s="6"/>
      <c r="P2279" s="6"/>
      <c r="Q2279" s="6"/>
      <c r="R2279" s="6"/>
      <c r="S2279" s="6"/>
      <c r="T2279" s="6"/>
      <c r="U2279" s="6"/>
      <c r="X2279" s="25"/>
      <c r="Y2279" s="25"/>
      <c r="Z2279" s="25"/>
      <c r="AA2279" s="25"/>
      <c r="AB2279" s="25"/>
      <c r="AC2279" s="25"/>
      <c r="AD2279" s="25"/>
      <c r="AE2279" s="25"/>
    </row>
    <row r="2280" spans="1:31">
      <c r="A2280" s="6"/>
      <c r="B2280" s="6"/>
      <c r="C2280" s="6"/>
      <c r="D2280" s="6"/>
      <c r="E2280" s="6"/>
      <c r="F2280" s="6"/>
      <c r="G2280" s="6"/>
      <c r="H2280" s="6"/>
      <c r="I2280" s="6"/>
      <c r="J2280" s="6"/>
      <c r="K2280" s="6"/>
      <c r="L2280" s="6"/>
      <c r="M2280" s="6"/>
      <c r="N2280" s="6"/>
      <c r="O2280" s="6"/>
      <c r="P2280" s="6"/>
      <c r="Q2280" s="6"/>
      <c r="R2280" s="6"/>
      <c r="S2280" s="6"/>
      <c r="T2280" s="6"/>
      <c r="U2280" s="6"/>
      <c r="X2280" s="25"/>
      <c r="Y2280" s="25"/>
      <c r="Z2280" s="25"/>
      <c r="AA2280" s="25"/>
      <c r="AB2280" s="25"/>
      <c r="AC2280" s="25"/>
      <c r="AD2280" s="25"/>
      <c r="AE2280" s="25"/>
    </row>
    <row r="2281" spans="1:31">
      <c r="A2281" s="6"/>
      <c r="B2281" s="6"/>
      <c r="C2281" s="6"/>
      <c r="D2281" s="6"/>
      <c r="E2281" s="6"/>
      <c r="F2281" s="6"/>
      <c r="G2281" s="6"/>
      <c r="H2281" s="6"/>
      <c r="I2281" s="6"/>
      <c r="J2281" s="6"/>
      <c r="K2281" s="6"/>
      <c r="L2281" s="6"/>
      <c r="M2281" s="6"/>
      <c r="N2281" s="6"/>
      <c r="O2281" s="6"/>
      <c r="P2281" s="6"/>
      <c r="Q2281" s="6"/>
      <c r="R2281" s="6"/>
      <c r="S2281" s="6"/>
      <c r="T2281" s="6"/>
      <c r="U2281" s="6"/>
      <c r="X2281" s="25"/>
      <c r="Y2281" s="25"/>
      <c r="Z2281" s="25"/>
      <c r="AA2281" s="25"/>
      <c r="AB2281" s="25"/>
      <c r="AC2281" s="25"/>
      <c r="AD2281" s="25"/>
      <c r="AE2281" s="25"/>
    </row>
    <row r="2282" spans="1:31">
      <c r="A2282" s="6"/>
      <c r="B2282" s="6"/>
      <c r="C2282" s="6"/>
      <c r="D2282" s="6"/>
      <c r="E2282" s="6"/>
      <c r="F2282" s="6"/>
      <c r="G2282" s="6"/>
      <c r="H2282" s="6"/>
      <c r="I2282" s="6"/>
      <c r="J2282" s="6"/>
      <c r="K2282" s="6"/>
      <c r="L2282" s="6"/>
      <c r="M2282" s="6"/>
      <c r="N2282" s="6"/>
      <c r="O2282" s="6"/>
      <c r="P2282" s="6"/>
      <c r="Q2282" s="6"/>
      <c r="R2282" s="6"/>
      <c r="S2282" s="6"/>
      <c r="T2282" s="6"/>
      <c r="U2282" s="6"/>
      <c r="X2282" s="25"/>
      <c r="Y2282" s="25"/>
      <c r="Z2282" s="25"/>
      <c r="AA2282" s="25"/>
      <c r="AB2282" s="25"/>
      <c r="AC2282" s="25"/>
      <c r="AD2282" s="25"/>
      <c r="AE2282" s="25"/>
    </row>
    <row r="2283" spans="1:31">
      <c r="A2283" s="6"/>
      <c r="B2283" s="6"/>
      <c r="C2283" s="6"/>
      <c r="D2283" s="6"/>
      <c r="E2283" s="6"/>
      <c r="F2283" s="6"/>
      <c r="G2283" s="6"/>
      <c r="H2283" s="6"/>
      <c r="I2283" s="6"/>
      <c r="J2283" s="6"/>
      <c r="K2283" s="6"/>
      <c r="L2283" s="6"/>
      <c r="M2283" s="6"/>
      <c r="N2283" s="6"/>
      <c r="O2283" s="6"/>
      <c r="P2283" s="6"/>
      <c r="Q2283" s="6"/>
      <c r="R2283" s="6"/>
      <c r="S2283" s="6"/>
      <c r="T2283" s="6"/>
      <c r="U2283" s="6"/>
      <c r="X2283" s="25"/>
      <c r="Y2283" s="25"/>
      <c r="Z2283" s="25"/>
      <c r="AA2283" s="25"/>
      <c r="AB2283" s="25"/>
      <c r="AC2283" s="25"/>
      <c r="AD2283" s="25"/>
      <c r="AE2283" s="25"/>
    </row>
    <row r="2284" spans="1:31">
      <c r="A2284" s="6"/>
      <c r="B2284" s="6"/>
      <c r="C2284" s="6"/>
      <c r="D2284" s="6"/>
      <c r="E2284" s="6"/>
      <c r="F2284" s="6"/>
      <c r="G2284" s="6"/>
      <c r="H2284" s="6"/>
      <c r="I2284" s="6"/>
      <c r="J2284" s="6"/>
      <c r="K2284" s="6"/>
      <c r="L2284" s="6"/>
      <c r="M2284" s="6"/>
      <c r="N2284" s="6"/>
      <c r="O2284" s="6"/>
      <c r="P2284" s="6"/>
      <c r="Q2284" s="6"/>
      <c r="R2284" s="6"/>
      <c r="S2284" s="6"/>
      <c r="T2284" s="6"/>
      <c r="U2284" s="6"/>
      <c r="X2284" s="25"/>
      <c r="Y2284" s="25"/>
      <c r="Z2284" s="25"/>
      <c r="AA2284" s="25"/>
      <c r="AB2284" s="25"/>
      <c r="AC2284" s="25"/>
      <c r="AD2284" s="25"/>
      <c r="AE2284" s="25"/>
    </row>
    <row r="2285" spans="1:31">
      <c r="A2285" s="6"/>
      <c r="B2285" s="6"/>
      <c r="C2285" s="6"/>
      <c r="D2285" s="6"/>
      <c r="E2285" s="6"/>
      <c r="F2285" s="6"/>
      <c r="G2285" s="6"/>
      <c r="H2285" s="6"/>
      <c r="I2285" s="6"/>
      <c r="J2285" s="6"/>
      <c r="K2285" s="6"/>
      <c r="L2285" s="6"/>
      <c r="M2285" s="6"/>
      <c r="N2285" s="6"/>
      <c r="O2285" s="6"/>
      <c r="P2285" s="6"/>
      <c r="Q2285" s="6"/>
      <c r="R2285" s="6"/>
      <c r="S2285" s="6"/>
      <c r="T2285" s="6"/>
      <c r="U2285" s="6"/>
      <c r="X2285" s="25"/>
      <c r="Y2285" s="25"/>
      <c r="Z2285" s="25"/>
      <c r="AA2285" s="25"/>
      <c r="AB2285" s="25"/>
      <c r="AC2285" s="25"/>
      <c r="AD2285" s="25"/>
      <c r="AE2285" s="25"/>
    </row>
    <row r="2286" spans="1:31">
      <c r="A2286" s="6"/>
      <c r="B2286" s="6"/>
      <c r="C2286" s="6"/>
      <c r="D2286" s="6"/>
      <c r="E2286" s="6"/>
      <c r="F2286" s="6"/>
      <c r="G2286" s="6"/>
      <c r="H2286" s="6"/>
      <c r="I2286" s="6"/>
      <c r="J2286" s="6"/>
      <c r="K2286" s="6"/>
      <c r="L2286" s="6"/>
      <c r="M2286" s="6"/>
      <c r="N2286" s="6"/>
      <c r="O2286" s="6"/>
      <c r="P2286" s="6"/>
      <c r="Q2286" s="6"/>
      <c r="R2286" s="6"/>
      <c r="S2286" s="6"/>
      <c r="T2286" s="6"/>
      <c r="U2286" s="6"/>
      <c r="X2286" s="25"/>
      <c r="Y2286" s="25"/>
      <c r="Z2286" s="25"/>
      <c r="AA2286" s="25"/>
      <c r="AB2286" s="25"/>
      <c r="AC2286" s="25"/>
      <c r="AD2286" s="25"/>
      <c r="AE2286" s="25"/>
    </row>
    <row r="2287" spans="1:31">
      <c r="A2287" s="6"/>
      <c r="B2287" s="6"/>
      <c r="C2287" s="6"/>
      <c r="D2287" s="6"/>
      <c r="E2287" s="6"/>
      <c r="F2287" s="6"/>
      <c r="G2287" s="6"/>
      <c r="H2287" s="6"/>
      <c r="I2287" s="6"/>
      <c r="J2287" s="6"/>
      <c r="K2287" s="6"/>
      <c r="L2287" s="6"/>
      <c r="M2287" s="6"/>
      <c r="N2287" s="6"/>
      <c r="O2287" s="6"/>
      <c r="P2287" s="6"/>
      <c r="Q2287" s="6"/>
      <c r="R2287" s="6"/>
      <c r="S2287" s="6"/>
      <c r="T2287" s="6"/>
      <c r="U2287" s="6"/>
      <c r="X2287" s="25"/>
      <c r="Y2287" s="25"/>
      <c r="Z2287" s="25"/>
      <c r="AA2287" s="25"/>
      <c r="AB2287" s="25"/>
      <c r="AC2287" s="25"/>
      <c r="AD2287" s="25"/>
      <c r="AE2287" s="25"/>
    </row>
    <row r="2288" spans="1:31">
      <c r="A2288" s="6"/>
      <c r="B2288" s="6"/>
      <c r="C2288" s="6"/>
      <c r="D2288" s="6"/>
      <c r="E2288" s="6"/>
      <c r="F2288" s="6"/>
      <c r="G2288" s="6"/>
      <c r="H2288" s="6"/>
      <c r="I2288" s="6"/>
      <c r="J2288" s="6"/>
      <c r="K2288" s="6"/>
      <c r="L2288" s="6"/>
      <c r="M2288" s="6"/>
      <c r="N2288" s="6"/>
      <c r="O2288" s="6"/>
      <c r="P2288" s="6"/>
      <c r="Q2288" s="6"/>
      <c r="R2288" s="6"/>
      <c r="S2288" s="6"/>
      <c r="T2288" s="6"/>
      <c r="U2288" s="6"/>
      <c r="X2288" s="25"/>
      <c r="Y2288" s="25"/>
      <c r="Z2288" s="25"/>
      <c r="AA2288" s="25"/>
      <c r="AB2288" s="25"/>
      <c r="AC2288" s="25"/>
      <c r="AD2288" s="25"/>
      <c r="AE2288" s="25"/>
    </row>
    <row r="2289" spans="1:31">
      <c r="A2289" s="6"/>
      <c r="B2289" s="6"/>
      <c r="C2289" s="6"/>
      <c r="D2289" s="6"/>
      <c r="E2289" s="6"/>
      <c r="F2289" s="6"/>
      <c r="G2289" s="6"/>
      <c r="H2289" s="6"/>
      <c r="I2289" s="6"/>
      <c r="J2289" s="6"/>
      <c r="K2289" s="6"/>
      <c r="L2289" s="6"/>
      <c r="M2289" s="6"/>
      <c r="N2289" s="6"/>
      <c r="O2289" s="6"/>
      <c r="P2289" s="6"/>
      <c r="Q2289" s="6"/>
      <c r="R2289" s="6"/>
      <c r="S2289" s="6"/>
      <c r="T2289" s="6"/>
      <c r="U2289" s="6"/>
      <c r="X2289" s="459" t="s">
        <v>270</v>
      </c>
      <c r="Y2289" s="25"/>
      <c r="Z2289" s="25"/>
      <c r="AA2289" s="25"/>
      <c r="AB2289" s="25"/>
      <c r="AC2289" s="25"/>
      <c r="AD2289" s="25"/>
      <c r="AE2289" s="25"/>
    </row>
    <row r="2290" spans="1:31">
      <c r="X2290" s="458" t="str">
        <f>IF(全体項目一覧_60!AN149="","",全体項目一覧_60!AN149)</f>
        <v/>
      </c>
      <c r="Y2290" s="25"/>
      <c r="Z2290" s="25"/>
      <c r="AA2290" s="25"/>
      <c r="AB2290" s="25"/>
      <c r="AC2290" s="25"/>
      <c r="AD2290" s="25"/>
      <c r="AE2290" s="25"/>
    </row>
    <row r="2291" spans="1:31">
      <c r="X2291" s="25"/>
      <c r="Y2291" s="25"/>
      <c r="Z2291" s="25"/>
      <c r="AA2291" s="25"/>
      <c r="AB2291" s="25"/>
      <c r="AC2291" s="25"/>
      <c r="AD2291" s="25"/>
      <c r="AE2291" s="25"/>
    </row>
    <row r="2292" spans="1:31">
      <c r="X2292" s="25"/>
      <c r="Y2292" s="25"/>
      <c r="Z2292" s="25"/>
      <c r="AA2292" s="25"/>
      <c r="AB2292" s="25"/>
      <c r="AC2292" s="25"/>
      <c r="AD2292" s="25"/>
      <c r="AE2292" s="25"/>
    </row>
    <row r="2293" spans="1:31">
      <c r="A2293" s="675"/>
      <c r="B2293" s="676"/>
      <c r="C2293" s="676"/>
      <c r="D2293" s="676"/>
      <c r="E2293" s="676"/>
      <c r="F2293" s="676"/>
      <c r="G2293" s="676"/>
      <c r="H2293" s="676"/>
      <c r="I2293" s="676"/>
      <c r="J2293" s="676"/>
      <c r="K2293" s="677"/>
      <c r="L2293" s="12" t="s">
        <v>18</v>
      </c>
      <c r="M2293" s="669" t="s">
        <v>29</v>
      </c>
      <c r="N2293" s="669"/>
      <c r="O2293" s="669"/>
      <c r="P2293" s="669"/>
      <c r="Q2293" s="669"/>
      <c r="R2293" s="669"/>
      <c r="S2293" s="669"/>
      <c r="T2293" s="670" t="s">
        <v>269</v>
      </c>
      <c r="U2293" s="670"/>
      <c r="X2293" s="12"/>
      <c r="Y2293" s="150"/>
      <c r="Z2293" s="150"/>
      <c r="AA2293" s="150"/>
      <c r="AB2293" s="150"/>
      <c r="AC2293" s="150"/>
      <c r="AD2293" s="150"/>
      <c r="AE2293" s="150"/>
    </row>
    <row r="2294" spans="1:31">
      <c r="A2294" s="678"/>
      <c r="B2294" s="679"/>
      <c r="C2294" s="679"/>
      <c r="D2294" s="679"/>
      <c r="E2294" s="679"/>
      <c r="F2294" s="679"/>
      <c r="G2294" s="679"/>
      <c r="H2294" s="679"/>
      <c r="I2294" s="679"/>
      <c r="J2294" s="679"/>
      <c r="K2294" s="680"/>
      <c r="L2294" s="12" t="s">
        <v>18</v>
      </c>
      <c r="M2294" s="665" t="s">
        <v>30</v>
      </c>
      <c r="N2294" s="665"/>
      <c r="O2294" s="665"/>
      <c r="P2294" s="665"/>
      <c r="Q2294" s="665"/>
      <c r="R2294" s="665"/>
      <c r="S2294" s="665"/>
      <c r="T2294" s="666" t="str">
        <f>X2290</f>
        <v/>
      </c>
      <c r="U2294" s="667"/>
      <c r="X2294" s="12"/>
      <c r="Y2294" s="151"/>
      <c r="Z2294" s="151"/>
      <c r="AA2294" s="151"/>
      <c r="AB2294" s="151"/>
      <c r="AC2294" s="151"/>
      <c r="AD2294" s="151"/>
      <c r="AE2294" s="151"/>
    </row>
    <row r="2295" spans="1:31" ht="14.25">
      <c r="A2295" s="691" t="str">
        <f>$A$40</f>
        <v>フォーマット作成者　：　Komuro Consulting Group　小室匡史</v>
      </c>
      <c r="B2295" s="691"/>
      <c r="C2295" s="691"/>
      <c r="D2295" s="691"/>
      <c r="E2295" s="691"/>
      <c r="F2295" s="691"/>
      <c r="G2295" s="691"/>
      <c r="H2295" s="691"/>
      <c r="I2295" s="691"/>
      <c r="J2295" s="691"/>
      <c r="K2295" s="691"/>
      <c r="L2295" s="414" t="s">
        <v>18</v>
      </c>
      <c r="M2295" s="668" t="s">
        <v>90</v>
      </c>
      <c r="N2295" s="668"/>
      <c r="O2295" s="668"/>
      <c r="P2295" s="668"/>
      <c r="Q2295" s="668"/>
      <c r="R2295" s="668"/>
      <c r="S2295" s="668"/>
      <c r="T2295" s="667"/>
      <c r="U2295" s="667"/>
      <c r="X2295" s="12"/>
      <c r="Y2295" s="152"/>
      <c r="Z2295" s="152"/>
      <c r="AA2295" s="152"/>
      <c r="AB2295" s="152"/>
      <c r="AC2295" s="152"/>
      <c r="AD2295" s="152"/>
      <c r="AE2295" s="152"/>
    </row>
    <row r="2297" spans="1:31" ht="30" customHeight="1">
      <c r="A2297" s="671" t="str">
        <f>$A$1</f>
        <v>●●チームバレーボール体力指数　レーダーチャート</v>
      </c>
      <c r="B2297" s="671"/>
      <c r="C2297" s="671"/>
      <c r="D2297" s="671"/>
      <c r="E2297" s="671"/>
      <c r="F2297" s="671"/>
      <c r="G2297" s="671"/>
      <c r="H2297" s="671"/>
      <c r="I2297" s="671"/>
      <c r="J2297" s="671"/>
      <c r="K2297" s="671"/>
      <c r="L2297" s="671"/>
      <c r="M2297" s="671"/>
      <c r="N2297" s="671"/>
      <c r="O2297" s="671"/>
      <c r="P2297" s="671"/>
      <c r="Q2297" s="671"/>
      <c r="R2297" s="671"/>
      <c r="S2297" s="671"/>
      <c r="T2297" s="671"/>
      <c r="U2297" s="671"/>
      <c r="X2297" s="25"/>
      <c r="Y2297" s="25"/>
      <c r="Z2297" s="25"/>
      <c r="AA2297" s="25"/>
      <c r="AB2297" s="25"/>
      <c r="AC2297" s="25"/>
      <c r="AD2297" s="25"/>
      <c r="AE2297" s="25"/>
    </row>
    <row r="2298" spans="1:31" ht="22.5" customHeight="1">
      <c r="A2298" s="385" t="s">
        <v>10</v>
      </c>
      <c r="B2298" s="672" t="str">
        <f>IF(表示変換!B62="","",表示変換!B62)</f>
        <v/>
      </c>
      <c r="C2298" s="672"/>
      <c r="D2298" s="9"/>
      <c r="E2298" s="385" t="s">
        <v>11</v>
      </c>
      <c r="F2298" s="673" t="str">
        <f>IF(表示変換!I62="","",表示変換!I62)</f>
        <v/>
      </c>
      <c r="G2298" s="673"/>
      <c r="H2298" s="386" t="s">
        <v>12</v>
      </c>
      <c r="I2298" s="14"/>
      <c r="J2298" s="386" t="s">
        <v>13</v>
      </c>
      <c r="K2298" s="673" t="str">
        <f>IF(表示変換!J62="","",表示変換!J62)</f>
        <v/>
      </c>
      <c r="L2298" s="673"/>
      <c r="M2298" s="385" t="s">
        <v>211</v>
      </c>
      <c r="N2298" s="6"/>
      <c r="O2298" s="672" t="s">
        <v>219</v>
      </c>
      <c r="P2298" s="672"/>
      <c r="Q2298" s="672" t="str">
        <f>IF(表示変換!H62="","",表示変換!H62)</f>
        <v/>
      </c>
      <c r="R2298" s="672"/>
      <c r="S2298" s="674" t="str">
        <f>IF(入力!$C$4="","",入力!$C$4)</f>
        <v>2016.01.01</v>
      </c>
      <c r="T2298" s="674"/>
      <c r="U2298" s="9" t="s">
        <v>84</v>
      </c>
      <c r="X2298" s="25"/>
      <c r="Y2298" s="25"/>
      <c r="Z2298" s="25"/>
      <c r="AA2298" s="25"/>
      <c r="AB2298" s="25"/>
      <c r="AC2298" s="25"/>
      <c r="AD2298" s="25"/>
      <c r="AE2298" s="25"/>
    </row>
    <row r="2299" spans="1:31" ht="12" customHeight="1">
      <c r="A2299" s="6"/>
      <c r="B2299" s="6"/>
      <c r="C2299" s="6"/>
      <c r="D2299" s="6"/>
      <c r="E2299" s="6"/>
      <c r="F2299" s="6"/>
      <c r="G2299" s="6"/>
      <c r="H2299" s="6"/>
      <c r="I2299" s="6"/>
      <c r="J2299" s="6"/>
      <c r="K2299" s="6"/>
      <c r="L2299" s="6"/>
      <c r="M2299" s="6"/>
      <c r="N2299" s="6"/>
      <c r="O2299" s="6"/>
      <c r="P2299" s="6"/>
      <c r="Q2299" s="6"/>
      <c r="R2299" s="6"/>
      <c r="S2299" s="6"/>
      <c r="T2299" s="6"/>
      <c r="U2299" s="6"/>
      <c r="X2299" s="25"/>
      <c r="Y2299" s="25"/>
      <c r="Z2299" s="25"/>
      <c r="AA2299" s="25"/>
      <c r="AB2299" s="25"/>
      <c r="AC2299" s="25"/>
      <c r="AD2299" s="25"/>
      <c r="AE2299" s="25"/>
    </row>
    <row r="2300" spans="1:31" ht="22.5" customHeight="1">
      <c r="A2300" s="685" t="s">
        <v>5</v>
      </c>
      <c r="B2300" s="688" t="s">
        <v>6</v>
      </c>
      <c r="C2300" s="692" t="s">
        <v>0</v>
      </c>
      <c r="D2300" s="683" t="s">
        <v>220</v>
      </c>
      <c r="E2300" s="684"/>
      <c r="F2300" s="683" t="s">
        <v>43</v>
      </c>
      <c r="G2300" s="684"/>
      <c r="H2300" s="683" t="s">
        <v>297</v>
      </c>
      <c r="I2300" s="684"/>
      <c r="J2300" s="683" t="s">
        <v>27</v>
      </c>
      <c r="K2300" s="684"/>
      <c r="L2300" s="681" t="s">
        <v>199</v>
      </c>
      <c r="M2300" s="682"/>
      <c r="N2300" s="681" t="s">
        <v>200</v>
      </c>
      <c r="O2300" s="682"/>
      <c r="P2300" s="681" t="s">
        <v>28</v>
      </c>
      <c r="Q2300" s="682"/>
      <c r="R2300" s="683" t="s">
        <v>32</v>
      </c>
      <c r="S2300" s="684"/>
      <c r="T2300" s="156" t="s">
        <v>1</v>
      </c>
      <c r="U2300" s="157" t="s">
        <v>2</v>
      </c>
      <c r="X2300" s="25"/>
      <c r="Y2300" s="25"/>
      <c r="Z2300" s="25"/>
      <c r="AA2300" s="25"/>
      <c r="AB2300" s="25"/>
      <c r="AC2300" s="25"/>
      <c r="AD2300" s="25"/>
      <c r="AE2300" s="25"/>
    </row>
    <row r="2301" spans="1:31">
      <c r="A2301" s="686"/>
      <c r="B2301" s="689"/>
      <c r="C2301" s="693"/>
      <c r="D2301" s="1" t="s">
        <v>3</v>
      </c>
      <c r="E2301" s="3" t="s">
        <v>4</v>
      </c>
      <c r="F2301" s="1" t="s">
        <v>3</v>
      </c>
      <c r="G2301" s="3" t="s">
        <v>4</v>
      </c>
      <c r="H2301" s="1" t="s">
        <v>3</v>
      </c>
      <c r="I2301" s="3" t="s">
        <v>4</v>
      </c>
      <c r="J2301" s="1" t="s">
        <v>3</v>
      </c>
      <c r="K2301" s="3" t="s">
        <v>4</v>
      </c>
      <c r="L2301" s="1" t="s">
        <v>3</v>
      </c>
      <c r="M2301" s="3" t="s">
        <v>4</v>
      </c>
      <c r="N2301" s="1" t="s">
        <v>3</v>
      </c>
      <c r="O2301" s="3" t="s">
        <v>4</v>
      </c>
      <c r="P2301" s="1" t="s">
        <v>3</v>
      </c>
      <c r="Q2301" s="3" t="s">
        <v>4</v>
      </c>
      <c r="R2301" s="1" t="s">
        <v>3</v>
      </c>
      <c r="S2301" s="3" t="s">
        <v>4</v>
      </c>
      <c r="T2301" s="7"/>
      <c r="U2301" s="8"/>
      <c r="X2301" s="25"/>
      <c r="Y2301" s="25"/>
      <c r="Z2301" s="25"/>
      <c r="AA2301" s="25"/>
      <c r="AB2301" s="25"/>
      <c r="AC2301" s="25"/>
      <c r="AD2301" s="25"/>
      <c r="AE2301" s="25"/>
    </row>
    <row r="2302" spans="1:31">
      <c r="A2302" s="687"/>
      <c r="B2302" s="690"/>
      <c r="C2302" s="694"/>
      <c r="D2302" s="2" t="str">
        <f>IF(表示変換!$N$5="","",表示変換!$N$5)</f>
        <v>sec</v>
      </c>
      <c r="E2302" s="4" t="s">
        <v>202</v>
      </c>
      <c r="F2302" s="2" t="str">
        <f>IF(表示変換!$O$5="","",表示変換!$O$5)</f>
        <v>sec</v>
      </c>
      <c r="G2302" s="4" t="s">
        <v>202</v>
      </c>
      <c r="H2302" s="2" t="str">
        <f>IF(表示変換!$P$5="","",表示変換!$P$5)</f>
        <v>m</v>
      </c>
      <c r="I2302" s="4" t="s">
        <v>202</v>
      </c>
      <c r="J2302" s="2" t="str">
        <f>IF(表示変換!$Q$5="","",表示変換!$Q$5)</f>
        <v>cm</v>
      </c>
      <c r="K2302" s="4" t="s">
        <v>202</v>
      </c>
      <c r="L2302" s="2" t="str">
        <f>IF(表示変換!$R$5="","",表示変換!$R$5)</f>
        <v>cm</v>
      </c>
      <c r="M2302" s="4" t="s">
        <v>202</v>
      </c>
      <c r="N2302" s="2" t="str">
        <f>IF(表示変換!$S$5="","",表示変換!$S$5)</f>
        <v>m</v>
      </c>
      <c r="O2302" s="4" t="s">
        <v>202</v>
      </c>
      <c r="P2302" s="2" t="str">
        <f>IF(表示変換!$T$5="","",表示変換!$T$5)</f>
        <v>回</v>
      </c>
      <c r="Q2302" s="4" t="s">
        <v>202</v>
      </c>
      <c r="R2302" s="2" t="str">
        <f>IF(表示変換!$U$5="","",表示変換!$U$5)</f>
        <v>m</v>
      </c>
      <c r="S2302" s="4" t="s">
        <v>202</v>
      </c>
      <c r="T2302" s="2" t="s">
        <v>8</v>
      </c>
      <c r="U2302" s="5" t="s">
        <v>204</v>
      </c>
      <c r="X2302" s="26" t="s">
        <v>205</v>
      </c>
      <c r="Y2302" s="26" t="s">
        <v>17</v>
      </c>
      <c r="Z2302" s="26" t="s">
        <v>276</v>
      </c>
      <c r="AA2302" s="26" t="s">
        <v>24</v>
      </c>
      <c r="AB2302" s="26" t="s">
        <v>59</v>
      </c>
      <c r="AC2302" s="26" t="s">
        <v>208</v>
      </c>
      <c r="AD2302" s="26" t="s">
        <v>209</v>
      </c>
      <c r="AE2302" s="11" t="s">
        <v>210</v>
      </c>
    </row>
    <row r="2303" spans="1:31">
      <c r="A2303" s="17" t="str">
        <f>IF(入力!$C$4="","",入力!$C$4)</f>
        <v>2016.01.01</v>
      </c>
      <c r="B2303" s="20">
        <f>IF(表示変換!A62="","",表示変換!A62)</f>
        <v>57</v>
      </c>
      <c r="C2303" s="18" t="str">
        <f>IF(表示変換!B62="","",表示変換!B62)</f>
        <v/>
      </c>
      <c r="D2303" s="21" t="str">
        <f>IF(特定項目一覧_60!G62="","",特定項目一覧_60!G62)</f>
        <v/>
      </c>
      <c r="E2303" s="27" t="str">
        <f>IF(特定項目一覧_60!H62="","",特定項目一覧_60!H62)</f>
        <v/>
      </c>
      <c r="F2303" s="21" t="str">
        <f>IF(特定項目一覧_60!I62="","",特定項目一覧_60!I62)</f>
        <v/>
      </c>
      <c r="G2303" s="22" t="str">
        <f>IF(特定項目一覧_60!J62="","",特定項目一覧_60!J62)</f>
        <v/>
      </c>
      <c r="H2303" s="29" t="str">
        <f>IF(特定項目一覧_60!K62="","",特定項目一覧_60!K62)</f>
        <v/>
      </c>
      <c r="I2303" s="27" t="str">
        <f>IF(特定項目一覧_60!L62="","",特定項目一覧_60!L62)</f>
        <v/>
      </c>
      <c r="J2303" s="20" t="str">
        <f>IF(特定項目一覧_60!M62="","",特定項目一覧_60!M62)</f>
        <v/>
      </c>
      <c r="K2303" s="22" t="str">
        <f>IF(特定項目一覧_60!N62="","",特定項目一覧_60!N62)</f>
        <v/>
      </c>
      <c r="L2303" s="28" t="str">
        <f>IF(特定項目一覧_60!O62="","",特定項目一覧_60!O62)</f>
        <v/>
      </c>
      <c r="M2303" s="27" t="str">
        <f>IF(特定項目一覧_60!P62="","",特定項目一覧_60!P62)</f>
        <v/>
      </c>
      <c r="N2303" s="21" t="str">
        <f>IF(特定項目一覧_60!Q62="","",特定項目一覧_60!Q62)</f>
        <v/>
      </c>
      <c r="O2303" s="22" t="str">
        <f>IF(特定項目一覧_60!R62="","",特定項目一覧_60!R62)</f>
        <v/>
      </c>
      <c r="P2303" s="28" t="str">
        <f>IF(特定項目一覧_60!S62="","",特定項目一覧_60!S62)</f>
        <v/>
      </c>
      <c r="Q2303" s="27" t="str">
        <f>IF(特定項目一覧_60!T62="","",特定項目一覧_60!T62)</f>
        <v/>
      </c>
      <c r="R2303" s="20" t="str">
        <f>IF(特定項目一覧_60!U62="","",特定項目一覧_60!U62)</f>
        <v/>
      </c>
      <c r="S2303" s="22" t="str">
        <f>IF(特定項目一覧_60!V62="","",特定項目一覧_60!V62)</f>
        <v/>
      </c>
      <c r="T2303" s="28" t="str">
        <f>IF(特定項目一覧_60!W62="","",特定項目一覧_60!W62)</f>
        <v/>
      </c>
      <c r="U2303" s="22" t="str">
        <f>IF(特定項目一覧_60!X62="","",特定項目一覧_60!X62)</f>
        <v/>
      </c>
      <c r="W2303" s="19" t="str">
        <f>IF(入力!$C$4="","",入力!$C$4)</f>
        <v>2016.01.01</v>
      </c>
      <c r="X2303" s="30" t="str">
        <f>E2303</f>
        <v/>
      </c>
      <c r="Y2303" s="30" t="str">
        <f>G2303</f>
        <v/>
      </c>
      <c r="Z2303" s="30" t="str">
        <f>I2303</f>
        <v/>
      </c>
      <c r="AA2303" s="30" t="str">
        <f>K2303</f>
        <v/>
      </c>
      <c r="AB2303" s="30" t="str">
        <f>M2303</f>
        <v/>
      </c>
      <c r="AC2303" s="30" t="str">
        <f>O2303</f>
        <v/>
      </c>
      <c r="AD2303" s="30" t="str">
        <f>Q2303</f>
        <v/>
      </c>
      <c r="AE2303" s="30" t="str">
        <f>S2303</f>
        <v/>
      </c>
    </row>
    <row r="2304" spans="1:31">
      <c r="A2304" s="66"/>
      <c r="B2304" s="67"/>
      <c r="C2304" s="68"/>
      <c r="D2304" s="69"/>
      <c r="E2304" s="70"/>
      <c r="F2304" s="71"/>
      <c r="G2304" s="72"/>
      <c r="H2304" s="73"/>
      <c r="I2304" s="70"/>
      <c r="J2304" s="71"/>
      <c r="K2304" s="72"/>
      <c r="L2304" s="69"/>
      <c r="M2304" s="70"/>
      <c r="N2304" s="71"/>
      <c r="O2304" s="72"/>
      <c r="P2304" s="69"/>
      <c r="Q2304" s="70"/>
      <c r="R2304" s="67"/>
      <c r="S2304" s="72"/>
      <c r="T2304" s="73"/>
      <c r="U2304" s="72"/>
      <c r="W2304" s="19"/>
      <c r="X2304" s="23"/>
      <c r="Y2304" s="23"/>
      <c r="Z2304" s="23"/>
      <c r="AA2304" s="23"/>
      <c r="AB2304" s="23"/>
      <c r="AC2304" s="23"/>
      <c r="AD2304" s="23"/>
      <c r="AE2304" s="23"/>
    </row>
    <row r="2305" spans="1:31">
      <c r="A2305" s="74"/>
      <c r="B2305" s="67"/>
      <c r="C2305" s="72"/>
      <c r="D2305" s="71"/>
      <c r="E2305" s="72"/>
      <c r="F2305" s="71"/>
      <c r="G2305" s="72"/>
      <c r="H2305" s="67"/>
      <c r="I2305" s="72"/>
      <c r="J2305" s="71"/>
      <c r="K2305" s="72"/>
      <c r="L2305" s="71"/>
      <c r="M2305" s="72"/>
      <c r="N2305" s="71"/>
      <c r="O2305" s="72"/>
      <c r="P2305" s="71"/>
      <c r="Q2305" s="72"/>
      <c r="R2305" s="67"/>
      <c r="S2305" s="72"/>
      <c r="T2305" s="67"/>
      <c r="U2305" s="72"/>
      <c r="W2305" s="19"/>
      <c r="X2305" s="23"/>
      <c r="Y2305" s="23"/>
      <c r="Z2305" s="23"/>
      <c r="AA2305" s="23"/>
      <c r="AB2305" s="23"/>
      <c r="AC2305" s="23"/>
      <c r="AD2305" s="23"/>
      <c r="AE2305" s="23"/>
    </row>
    <row r="2306" spans="1:31">
      <c r="A2306" s="74"/>
      <c r="B2306" s="75"/>
      <c r="C2306" s="76"/>
      <c r="D2306" s="71"/>
      <c r="E2306" s="70"/>
      <c r="F2306" s="71"/>
      <c r="G2306" s="72"/>
      <c r="H2306" s="73"/>
      <c r="I2306" s="70"/>
      <c r="J2306" s="71"/>
      <c r="K2306" s="72"/>
      <c r="L2306" s="69"/>
      <c r="M2306" s="70"/>
      <c r="N2306" s="71"/>
      <c r="O2306" s="72"/>
      <c r="P2306" s="69"/>
      <c r="Q2306" s="70"/>
      <c r="R2306" s="67"/>
      <c r="S2306" s="72"/>
      <c r="T2306" s="73"/>
      <c r="U2306" s="72"/>
      <c r="X2306" s="25"/>
      <c r="Y2306" s="25"/>
      <c r="Z2306" s="25"/>
      <c r="AA2306" s="25"/>
      <c r="AB2306" s="25"/>
      <c r="AC2306" s="25"/>
      <c r="AD2306" s="25"/>
      <c r="AE2306" s="25"/>
    </row>
    <row r="2307" spans="1:31">
      <c r="A2307" s="66"/>
      <c r="B2307" s="67"/>
      <c r="C2307" s="68"/>
      <c r="D2307" s="69"/>
      <c r="E2307" s="70"/>
      <c r="F2307" s="71"/>
      <c r="G2307" s="72"/>
      <c r="H2307" s="73"/>
      <c r="I2307" s="70"/>
      <c r="J2307" s="71"/>
      <c r="K2307" s="72"/>
      <c r="L2307" s="69"/>
      <c r="M2307" s="70"/>
      <c r="N2307" s="71"/>
      <c r="O2307" s="72"/>
      <c r="P2307" s="69"/>
      <c r="Q2307" s="70"/>
      <c r="R2307" s="67"/>
      <c r="S2307" s="72"/>
      <c r="T2307" s="73"/>
      <c r="U2307" s="72"/>
      <c r="X2307" s="25"/>
      <c r="Y2307" s="25"/>
      <c r="Z2307" s="25"/>
      <c r="AA2307" s="25"/>
      <c r="AB2307" s="25"/>
      <c r="AC2307" s="25"/>
      <c r="AD2307" s="25"/>
      <c r="AE2307" s="25"/>
    </row>
    <row r="2308" spans="1:31">
      <c r="A2308" s="74"/>
      <c r="B2308" s="67"/>
      <c r="C2308" s="72"/>
      <c r="D2308" s="71"/>
      <c r="E2308" s="72"/>
      <c r="F2308" s="71"/>
      <c r="G2308" s="72"/>
      <c r="H2308" s="67"/>
      <c r="I2308" s="72"/>
      <c r="J2308" s="71"/>
      <c r="K2308" s="72"/>
      <c r="L2308" s="71"/>
      <c r="M2308" s="72"/>
      <c r="N2308" s="71"/>
      <c r="O2308" s="72"/>
      <c r="P2308" s="71"/>
      <c r="Q2308" s="72"/>
      <c r="R2308" s="67"/>
      <c r="S2308" s="72"/>
      <c r="T2308" s="67"/>
      <c r="U2308" s="72"/>
      <c r="X2308" s="25"/>
      <c r="Y2308" s="25"/>
      <c r="Z2308" s="25"/>
      <c r="AA2308" s="25"/>
      <c r="AB2308" s="25"/>
      <c r="AC2308" s="25"/>
      <c r="AD2308" s="25"/>
      <c r="AE2308" s="25"/>
    </row>
    <row r="2309" spans="1:31">
      <c r="A2309" s="66"/>
      <c r="B2309" s="67"/>
      <c r="C2309" s="68"/>
      <c r="D2309" s="69"/>
      <c r="E2309" s="70"/>
      <c r="F2309" s="71"/>
      <c r="G2309" s="72"/>
      <c r="H2309" s="73"/>
      <c r="I2309" s="70"/>
      <c r="J2309" s="71"/>
      <c r="K2309" s="72"/>
      <c r="L2309" s="69"/>
      <c r="M2309" s="70"/>
      <c r="N2309" s="71"/>
      <c r="O2309" s="72"/>
      <c r="P2309" s="69"/>
      <c r="Q2309" s="70"/>
      <c r="R2309" s="67"/>
      <c r="S2309" s="72"/>
      <c r="T2309" s="73"/>
      <c r="U2309" s="72"/>
      <c r="X2309" s="25"/>
      <c r="Y2309" s="25"/>
      <c r="Z2309" s="25"/>
      <c r="AA2309" s="25"/>
      <c r="AB2309" s="25"/>
      <c r="AC2309" s="25"/>
      <c r="AD2309" s="25"/>
      <c r="AE2309" s="25"/>
    </row>
    <row r="2310" spans="1:31">
      <c r="A2310" s="66"/>
      <c r="B2310" s="67"/>
      <c r="C2310" s="68"/>
      <c r="D2310" s="69"/>
      <c r="E2310" s="70"/>
      <c r="F2310" s="71"/>
      <c r="G2310" s="72"/>
      <c r="H2310" s="73"/>
      <c r="I2310" s="70"/>
      <c r="J2310" s="71"/>
      <c r="K2310" s="72"/>
      <c r="L2310" s="69"/>
      <c r="M2310" s="70"/>
      <c r="N2310" s="71"/>
      <c r="O2310" s="72"/>
      <c r="P2310" s="69"/>
      <c r="Q2310" s="70"/>
      <c r="R2310" s="67"/>
      <c r="S2310" s="72"/>
      <c r="T2310" s="73"/>
      <c r="U2310" s="72"/>
      <c r="X2310" s="25"/>
      <c r="Y2310" s="25"/>
      <c r="Z2310" s="25"/>
      <c r="AA2310" s="25"/>
      <c r="AB2310" s="25"/>
      <c r="AC2310" s="25"/>
      <c r="AD2310" s="25"/>
      <c r="AE2310" s="25"/>
    </row>
    <row r="2311" spans="1:31">
      <c r="A2311" s="66"/>
      <c r="B2311" s="67"/>
      <c r="C2311" s="68"/>
      <c r="D2311" s="69"/>
      <c r="E2311" s="70"/>
      <c r="F2311" s="71"/>
      <c r="G2311" s="72"/>
      <c r="H2311" s="73"/>
      <c r="I2311" s="70"/>
      <c r="J2311" s="71"/>
      <c r="K2311" s="72"/>
      <c r="L2311" s="69"/>
      <c r="M2311" s="70"/>
      <c r="N2311" s="71"/>
      <c r="O2311" s="72"/>
      <c r="P2311" s="69"/>
      <c r="Q2311" s="70"/>
      <c r="R2311" s="67"/>
      <c r="S2311" s="72"/>
      <c r="T2311" s="73"/>
      <c r="U2311" s="72"/>
      <c r="X2311" s="25"/>
      <c r="Y2311" s="25"/>
      <c r="Z2311" s="25"/>
      <c r="AA2311" s="25"/>
      <c r="AB2311" s="25"/>
      <c r="AC2311" s="25"/>
      <c r="AD2311" s="25"/>
      <c r="AE2311" s="25"/>
    </row>
    <row r="2312" spans="1:31">
      <c r="A2312" s="66"/>
      <c r="B2312" s="67"/>
      <c r="C2312" s="68"/>
      <c r="D2312" s="69"/>
      <c r="E2312" s="70"/>
      <c r="F2312" s="71"/>
      <c r="G2312" s="72"/>
      <c r="H2312" s="73"/>
      <c r="I2312" s="70"/>
      <c r="J2312" s="71"/>
      <c r="K2312" s="72"/>
      <c r="L2312" s="69"/>
      <c r="M2312" s="70"/>
      <c r="N2312" s="71"/>
      <c r="O2312" s="72"/>
      <c r="P2312" s="69"/>
      <c r="Q2312" s="70"/>
      <c r="R2312" s="67"/>
      <c r="S2312" s="72"/>
      <c r="T2312" s="73"/>
      <c r="U2312" s="72"/>
      <c r="X2312" s="25"/>
      <c r="Y2312" s="25"/>
      <c r="Z2312" s="25"/>
      <c r="AA2312" s="25"/>
      <c r="AB2312" s="25"/>
      <c r="AC2312" s="25"/>
      <c r="AD2312" s="25"/>
      <c r="AE2312" s="25"/>
    </row>
    <row r="2313" spans="1:31">
      <c r="A2313" s="6"/>
      <c r="B2313" s="6"/>
      <c r="C2313" s="6"/>
      <c r="D2313" s="6"/>
      <c r="E2313" s="6"/>
      <c r="F2313" s="6"/>
      <c r="G2313" s="6"/>
      <c r="H2313" s="6"/>
      <c r="I2313" s="6"/>
      <c r="J2313" s="6"/>
      <c r="K2313" s="6"/>
      <c r="L2313" s="6"/>
      <c r="M2313" s="6"/>
      <c r="N2313" s="6"/>
      <c r="O2313" s="6"/>
      <c r="P2313" s="6"/>
      <c r="Q2313" s="6"/>
      <c r="R2313" s="6"/>
      <c r="S2313" s="6"/>
      <c r="T2313" s="6"/>
      <c r="U2313" s="6"/>
      <c r="X2313" s="25"/>
      <c r="Y2313" s="25"/>
      <c r="Z2313" s="25"/>
      <c r="AA2313" s="25"/>
      <c r="AB2313" s="25"/>
      <c r="AC2313" s="25"/>
      <c r="AD2313" s="25"/>
      <c r="AE2313" s="25"/>
    </row>
    <row r="2314" spans="1:31">
      <c r="A2314" s="6"/>
      <c r="B2314" s="6"/>
      <c r="C2314" s="6"/>
      <c r="D2314" s="6"/>
      <c r="E2314" s="6"/>
      <c r="F2314" s="6"/>
      <c r="G2314" s="6"/>
      <c r="H2314" s="6"/>
      <c r="I2314" s="6"/>
      <c r="J2314" s="6"/>
      <c r="K2314" s="6"/>
      <c r="L2314" s="6"/>
      <c r="M2314" s="6"/>
      <c r="N2314" s="6"/>
      <c r="O2314" s="6"/>
      <c r="P2314" s="6"/>
      <c r="Q2314" s="6"/>
      <c r="R2314" s="6"/>
      <c r="S2314" s="6"/>
      <c r="T2314" s="6"/>
      <c r="U2314" s="6"/>
      <c r="X2314" s="25"/>
      <c r="Y2314" s="25"/>
      <c r="Z2314" s="25"/>
      <c r="AA2314" s="25"/>
      <c r="AB2314" s="25"/>
      <c r="AC2314" s="25"/>
      <c r="AD2314" s="25"/>
      <c r="AE2314" s="25"/>
    </row>
    <row r="2315" spans="1:31">
      <c r="A2315" s="6"/>
      <c r="B2315" s="6"/>
      <c r="C2315" s="6"/>
      <c r="D2315" s="6"/>
      <c r="E2315" s="6"/>
      <c r="F2315" s="6"/>
      <c r="G2315" s="6"/>
      <c r="H2315" s="6"/>
      <c r="I2315" s="6"/>
      <c r="J2315" s="6"/>
      <c r="K2315" s="6"/>
      <c r="L2315" s="6"/>
      <c r="M2315" s="6"/>
      <c r="N2315" s="6"/>
      <c r="O2315" s="6"/>
      <c r="P2315" s="6"/>
      <c r="Q2315" s="6"/>
      <c r="R2315" s="6"/>
      <c r="S2315" s="6"/>
      <c r="T2315" s="6"/>
      <c r="U2315" s="6"/>
      <c r="X2315" s="25"/>
      <c r="Y2315" s="25"/>
      <c r="Z2315" s="25"/>
      <c r="AA2315" s="25"/>
      <c r="AB2315" s="25"/>
      <c r="AC2315" s="25"/>
      <c r="AD2315" s="25"/>
      <c r="AE2315" s="25"/>
    </row>
    <row r="2316" spans="1:31">
      <c r="A2316" s="6"/>
      <c r="B2316" s="6"/>
      <c r="C2316" s="6"/>
      <c r="D2316" s="6"/>
      <c r="E2316" s="6"/>
      <c r="F2316" s="6"/>
      <c r="G2316" s="6"/>
      <c r="H2316" s="6"/>
      <c r="I2316" s="6"/>
      <c r="J2316" s="6"/>
      <c r="K2316" s="6"/>
      <c r="L2316" s="6"/>
      <c r="M2316" s="6"/>
      <c r="N2316" s="6"/>
      <c r="O2316" s="6"/>
      <c r="P2316" s="6"/>
      <c r="Q2316" s="6"/>
      <c r="R2316" s="6"/>
      <c r="S2316" s="6"/>
      <c r="T2316" s="6"/>
      <c r="U2316" s="6"/>
      <c r="X2316" s="12" t="s">
        <v>21</v>
      </c>
      <c r="Y2316" s="12" t="s">
        <v>78</v>
      </c>
      <c r="Z2316" s="12" t="s">
        <v>22</v>
      </c>
      <c r="AA2316" s="25"/>
      <c r="AB2316" s="25"/>
      <c r="AC2316" s="25"/>
      <c r="AD2316" s="25"/>
      <c r="AE2316" s="25"/>
    </row>
    <row r="2317" spans="1:31">
      <c r="A2317" s="6"/>
      <c r="B2317" s="6"/>
      <c r="C2317" s="6"/>
      <c r="D2317" s="6"/>
      <c r="E2317" s="6"/>
      <c r="F2317" s="6"/>
      <c r="G2317" s="6"/>
      <c r="H2317" s="6"/>
      <c r="I2317" s="6"/>
      <c r="J2317" s="6"/>
      <c r="K2317" s="6"/>
      <c r="L2317" s="6"/>
      <c r="M2317" s="6"/>
      <c r="N2317" s="6"/>
      <c r="O2317" s="6"/>
      <c r="P2317" s="6"/>
      <c r="Q2317" s="6"/>
      <c r="R2317" s="6"/>
      <c r="S2317" s="6"/>
      <c r="T2317" s="6"/>
      <c r="U2317" s="6"/>
      <c r="W2317" s="19" t="str">
        <f>IF(入力!$C$4="","",入力!$C$4)</f>
        <v>2016.01.01</v>
      </c>
      <c r="X2317" s="24" t="str">
        <f>IF(特定項目一覧_60!AL62="","",特定項目一覧_60!AL62)</f>
        <v/>
      </c>
      <c r="Y2317" s="31" t="str">
        <f>IF(特定項目一覧_60!AK62="","",特定項目一覧_60!AK62)</f>
        <v/>
      </c>
      <c r="Z2317" s="32" t="str">
        <f>IF(特定項目一覧_60!AM62="","",特定項目一覧_60!AM62)</f>
        <v/>
      </c>
      <c r="AA2317" s="25"/>
      <c r="AB2317" s="25"/>
      <c r="AC2317" s="25"/>
      <c r="AD2317" s="25"/>
      <c r="AE2317" s="25"/>
    </row>
    <row r="2318" spans="1:31">
      <c r="A2318" s="6"/>
      <c r="B2318" s="6"/>
      <c r="C2318" s="6"/>
      <c r="D2318" s="6"/>
      <c r="E2318" s="6"/>
      <c r="F2318" s="6"/>
      <c r="G2318" s="6"/>
      <c r="H2318" s="6"/>
      <c r="I2318" s="6"/>
      <c r="J2318" s="6"/>
      <c r="K2318" s="6"/>
      <c r="L2318" s="6"/>
      <c r="M2318" s="6"/>
      <c r="N2318" s="6"/>
      <c r="O2318" s="6"/>
      <c r="P2318" s="6"/>
      <c r="Q2318" s="6"/>
      <c r="R2318" s="6"/>
      <c r="S2318" s="6"/>
      <c r="T2318" s="6"/>
      <c r="U2318" s="6"/>
      <c r="W2318" s="19"/>
      <c r="X2318" s="24"/>
      <c r="Y2318" s="24"/>
      <c r="Z2318" s="24"/>
      <c r="AA2318" s="25"/>
      <c r="AB2318" s="25"/>
      <c r="AC2318" s="25"/>
      <c r="AD2318" s="25"/>
      <c r="AE2318" s="25"/>
    </row>
    <row r="2319" spans="1:31">
      <c r="A2319" s="6"/>
      <c r="B2319" s="6"/>
      <c r="C2319" s="6"/>
      <c r="D2319" s="6"/>
      <c r="E2319" s="6"/>
      <c r="F2319" s="6"/>
      <c r="G2319" s="6"/>
      <c r="H2319" s="6"/>
      <c r="I2319" s="6"/>
      <c r="J2319" s="6"/>
      <c r="K2319" s="6"/>
      <c r="L2319" s="6"/>
      <c r="M2319" s="6"/>
      <c r="N2319" s="6"/>
      <c r="O2319" s="6"/>
      <c r="P2319" s="6"/>
      <c r="Q2319" s="6"/>
      <c r="R2319" s="6"/>
      <c r="S2319" s="6"/>
      <c r="T2319" s="6"/>
      <c r="U2319" s="6"/>
      <c r="W2319" s="19"/>
      <c r="X2319" s="34"/>
      <c r="Y2319" s="34"/>
      <c r="Z2319" s="35"/>
      <c r="AA2319" s="25"/>
      <c r="AB2319" s="25"/>
      <c r="AC2319" s="25"/>
      <c r="AD2319" s="25"/>
      <c r="AE2319" s="25"/>
    </row>
    <row r="2320" spans="1:31">
      <c r="A2320" s="6"/>
      <c r="B2320" s="6"/>
      <c r="C2320" s="6"/>
      <c r="D2320" s="6"/>
      <c r="E2320" s="6"/>
      <c r="F2320" s="6"/>
      <c r="G2320" s="6"/>
      <c r="H2320" s="6"/>
      <c r="I2320" s="6"/>
      <c r="J2320" s="6"/>
      <c r="K2320" s="6"/>
      <c r="L2320" s="6"/>
      <c r="M2320" s="6"/>
      <c r="N2320" s="6"/>
      <c r="O2320" s="6"/>
      <c r="P2320" s="6"/>
      <c r="Q2320" s="6"/>
      <c r="R2320" s="6"/>
      <c r="S2320" s="6"/>
      <c r="T2320" s="6"/>
      <c r="U2320" s="6"/>
      <c r="X2320" s="25"/>
      <c r="Y2320" s="25"/>
      <c r="Z2320" s="25"/>
      <c r="AA2320" s="25"/>
      <c r="AB2320" s="25"/>
      <c r="AC2320" s="25"/>
      <c r="AD2320" s="25"/>
      <c r="AE2320" s="25"/>
    </row>
    <row r="2321" spans="1:31">
      <c r="A2321" s="6"/>
      <c r="B2321" s="6"/>
      <c r="C2321" s="6"/>
      <c r="D2321" s="6"/>
      <c r="E2321" s="6"/>
      <c r="F2321" s="6"/>
      <c r="G2321" s="6"/>
      <c r="H2321" s="6"/>
      <c r="I2321" s="6"/>
      <c r="J2321" s="6"/>
      <c r="K2321" s="6"/>
      <c r="L2321" s="6"/>
      <c r="M2321" s="6"/>
      <c r="N2321" s="6"/>
      <c r="O2321" s="6"/>
      <c r="P2321" s="6"/>
      <c r="Q2321" s="6"/>
      <c r="R2321" s="6"/>
      <c r="S2321" s="6"/>
      <c r="T2321" s="6"/>
      <c r="U2321" s="6"/>
      <c r="X2321" s="25"/>
      <c r="Y2321" s="25"/>
      <c r="Z2321" s="25"/>
      <c r="AA2321" s="25"/>
      <c r="AB2321" s="25"/>
      <c r="AC2321" s="25"/>
      <c r="AD2321" s="25"/>
      <c r="AE2321" s="25"/>
    </row>
    <row r="2322" spans="1:31">
      <c r="A2322" s="6"/>
      <c r="B2322" s="6"/>
      <c r="C2322" s="6"/>
      <c r="D2322" s="6"/>
      <c r="E2322" s="6"/>
      <c r="F2322" s="6"/>
      <c r="G2322" s="6"/>
      <c r="H2322" s="6"/>
      <c r="I2322" s="6"/>
      <c r="J2322" s="6"/>
      <c r="K2322" s="6"/>
      <c r="L2322" s="6"/>
      <c r="M2322" s="6"/>
      <c r="N2322" s="6"/>
      <c r="O2322" s="6"/>
      <c r="P2322" s="6"/>
      <c r="Q2322" s="6"/>
      <c r="R2322" s="6"/>
      <c r="S2322" s="6"/>
      <c r="T2322" s="6"/>
      <c r="U2322" s="6"/>
      <c r="X2322" s="25"/>
      <c r="Y2322" s="25"/>
      <c r="Z2322" s="25"/>
      <c r="AA2322" s="25"/>
      <c r="AB2322" s="25"/>
      <c r="AC2322" s="25"/>
      <c r="AD2322" s="25"/>
      <c r="AE2322" s="25"/>
    </row>
    <row r="2323" spans="1:31">
      <c r="A2323" s="6"/>
      <c r="B2323" s="6"/>
      <c r="C2323" s="6"/>
      <c r="D2323" s="6"/>
      <c r="E2323" s="6"/>
      <c r="F2323" s="6"/>
      <c r="G2323" s="6"/>
      <c r="H2323" s="6"/>
      <c r="I2323" s="6"/>
      <c r="J2323" s="6"/>
      <c r="K2323" s="6"/>
      <c r="L2323" s="6"/>
      <c r="M2323" s="6"/>
      <c r="N2323" s="6"/>
      <c r="O2323" s="6"/>
      <c r="P2323" s="6"/>
      <c r="Q2323" s="6"/>
      <c r="R2323" s="6"/>
      <c r="S2323" s="6"/>
      <c r="T2323" s="6"/>
      <c r="U2323" s="6"/>
      <c r="X2323" s="25"/>
      <c r="Y2323" s="25"/>
      <c r="Z2323" s="25"/>
      <c r="AA2323" s="25"/>
      <c r="AB2323" s="25"/>
      <c r="AC2323" s="25"/>
      <c r="AD2323" s="25"/>
      <c r="AE2323" s="25"/>
    </row>
    <row r="2324" spans="1:31">
      <c r="A2324" s="6"/>
      <c r="B2324" s="6"/>
      <c r="C2324" s="6"/>
      <c r="D2324" s="6"/>
      <c r="E2324" s="6"/>
      <c r="F2324" s="6"/>
      <c r="G2324" s="6"/>
      <c r="H2324" s="6"/>
      <c r="I2324" s="6"/>
      <c r="J2324" s="6"/>
      <c r="K2324" s="6"/>
      <c r="L2324" s="6"/>
      <c r="M2324" s="6"/>
      <c r="N2324" s="6"/>
      <c r="O2324" s="6"/>
      <c r="P2324" s="6"/>
      <c r="Q2324" s="6"/>
      <c r="R2324" s="6"/>
      <c r="S2324" s="6"/>
      <c r="T2324" s="6"/>
      <c r="U2324" s="6"/>
      <c r="X2324" s="25"/>
      <c r="Y2324" s="25"/>
      <c r="Z2324" s="25"/>
      <c r="AA2324" s="25"/>
      <c r="AB2324" s="25"/>
      <c r="AC2324" s="25"/>
      <c r="AD2324" s="25"/>
      <c r="AE2324" s="25"/>
    </row>
    <row r="2325" spans="1:31">
      <c r="A2325" s="6"/>
      <c r="B2325" s="6"/>
      <c r="C2325" s="6"/>
      <c r="D2325" s="6"/>
      <c r="E2325" s="6"/>
      <c r="F2325" s="6"/>
      <c r="G2325" s="6"/>
      <c r="H2325" s="6"/>
      <c r="I2325" s="6"/>
      <c r="J2325" s="6"/>
      <c r="K2325" s="6"/>
      <c r="L2325" s="6"/>
      <c r="M2325" s="6"/>
      <c r="N2325" s="6"/>
      <c r="O2325" s="6"/>
      <c r="P2325" s="6"/>
      <c r="Q2325" s="6"/>
      <c r="R2325" s="6"/>
      <c r="S2325" s="6"/>
      <c r="T2325" s="6"/>
      <c r="U2325" s="6"/>
      <c r="X2325" s="25"/>
      <c r="Y2325" s="25"/>
      <c r="Z2325" s="25"/>
      <c r="AA2325" s="25"/>
      <c r="AB2325" s="25"/>
      <c r="AC2325" s="25"/>
      <c r="AD2325" s="25"/>
      <c r="AE2325" s="25"/>
    </row>
    <row r="2326" spans="1:31">
      <c r="A2326" s="6"/>
      <c r="B2326" s="6"/>
      <c r="C2326" s="6"/>
      <c r="D2326" s="6"/>
      <c r="E2326" s="6"/>
      <c r="F2326" s="6"/>
      <c r="G2326" s="6"/>
      <c r="H2326" s="6"/>
      <c r="I2326" s="6"/>
      <c r="J2326" s="6"/>
      <c r="K2326" s="6"/>
      <c r="L2326" s="6"/>
      <c r="M2326" s="6"/>
      <c r="N2326" s="6"/>
      <c r="O2326" s="6"/>
      <c r="P2326" s="6"/>
      <c r="Q2326" s="6"/>
      <c r="R2326" s="6"/>
      <c r="S2326" s="6"/>
      <c r="T2326" s="6"/>
      <c r="U2326" s="6"/>
      <c r="X2326" s="25"/>
      <c r="Y2326" s="25"/>
      <c r="Z2326" s="25"/>
      <c r="AA2326" s="25"/>
      <c r="AB2326" s="25"/>
      <c r="AC2326" s="25"/>
      <c r="AD2326" s="25"/>
      <c r="AE2326" s="25"/>
    </row>
    <row r="2327" spans="1:31">
      <c r="A2327" s="6"/>
      <c r="B2327" s="6"/>
      <c r="C2327" s="6"/>
      <c r="D2327" s="6"/>
      <c r="E2327" s="6"/>
      <c r="F2327" s="6"/>
      <c r="G2327" s="6"/>
      <c r="H2327" s="6"/>
      <c r="I2327" s="6"/>
      <c r="J2327" s="6"/>
      <c r="K2327" s="6"/>
      <c r="L2327" s="6"/>
      <c r="M2327" s="6"/>
      <c r="N2327" s="6"/>
      <c r="O2327" s="6"/>
      <c r="P2327" s="6"/>
      <c r="Q2327" s="6"/>
      <c r="R2327" s="6"/>
      <c r="S2327" s="6"/>
      <c r="T2327" s="6"/>
      <c r="U2327" s="6"/>
      <c r="X2327" s="25"/>
      <c r="Y2327" s="25"/>
      <c r="Z2327" s="25"/>
      <c r="AA2327" s="25"/>
      <c r="AB2327" s="25"/>
      <c r="AC2327" s="25"/>
      <c r="AD2327" s="25"/>
      <c r="AE2327" s="25"/>
    </row>
    <row r="2328" spans="1:31">
      <c r="A2328" s="6"/>
      <c r="B2328" s="6"/>
      <c r="C2328" s="6"/>
      <c r="D2328" s="6"/>
      <c r="E2328" s="6"/>
      <c r="F2328" s="6"/>
      <c r="G2328" s="6"/>
      <c r="H2328" s="6"/>
      <c r="I2328" s="6"/>
      <c r="J2328" s="6"/>
      <c r="K2328" s="6"/>
      <c r="L2328" s="6"/>
      <c r="M2328" s="6"/>
      <c r="N2328" s="6"/>
      <c r="O2328" s="6"/>
      <c r="P2328" s="6"/>
      <c r="Q2328" s="6"/>
      <c r="R2328" s="6"/>
      <c r="S2328" s="6"/>
      <c r="T2328" s="6"/>
      <c r="U2328" s="6"/>
      <c r="X2328" s="25"/>
      <c r="Y2328" s="25"/>
      <c r="Z2328" s="25"/>
      <c r="AA2328" s="25"/>
      <c r="AB2328" s="25"/>
      <c r="AC2328" s="25"/>
      <c r="AD2328" s="25"/>
      <c r="AE2328" s="25"/>
    </row>
    <row r="2329" spans="1:31">
      <c r="A2329" s="6"/>
      <c r="B2329" s="6"/>
      <c r="C2329" s="6"/>
      <c r="D2329" s="6"/>
      <c r="E2329" s="6"/>
      <c r="F2329" s="6"/>
      <c r="G2329" s="6"/>
      <c r="H2329" s="6"/>
      <c r="I2329" s="6"/>
      <c r="J2329" s="6"/>
      <c r="K2329" s="6"/>
      <c r="L2329" s="6"/>
      <c r="M2329" s="6"/>
      <c r="N2329" s="6"/>
      <c r="O2329" s="6"/>
      <c r="P2329" s="6"/>
      <c r="Q2329" s="6"/>
      <c r="R2329" s="6"/>
      <c r="S2329" s="6"/>
      <c r="T2329" s="6"/>
      <c r="U2329" s="6"/>
      <c r="X2329" s="25"/>
      <c r="Y2329" s="25"/>
      <c r="Z2329" s="25"/>
      <c r="AA2329" s="25"/>
      <c r="AB2329" s="25"/>
      <c r="AC2329" s="25"/>
      <c r="AD2329" s="25"/>
      <c r="AE2329" s="25"/>
    </row>
    <row r="2330" spans="1:31">
      <c r="A2330" s="6"/>
      <c r="B2330" s="6"/>
      <c r="C2330" s="6"/>
      <c r="D2330" s="6"/>
      <c r="E2330" s="6"/>
      <c r="F2330" s="6"/>
      <c r="G2330" s="6"/>
      <c r="H2330" s="6"/>
      <c r="I2330" s="6"/>
      <c r="J2330" s="6"/>
      <c r="K2330" s="6"/>
      <c r="L2330" s="6"/>
      <c r="M2330" s="6"/>
      <c r="N2330" s="6"/>
      <c r="O2330" s="6"/>
      <c r="P2330" s="6"/>
      <c r="Q2330" s="6"/>
      <c r="R2330" s="6"/>
      <c r="S2330" s="6"/>
      <c r="T2330" s="6"/>
      <c r="U2330" s="6"/>
      <c r="X2330" s="459" t="s">
        <v>270</v>
      </c>
      <c r="Y2330" s="25"/>
      <c r="Z2330" s="25"/>
      <c r="AA2330" s="25"/>
      <c r="AB2330" s="25"/>
      <c r="AC2330" s="25"/>
      <c r="AD2330" s="25"/>
      <c r="AE2330" s="25"/>
    </row>
    <row r="2331" spans="1:31">
      <c r="X2331" s="458" t="str">
        <f>IF(全体項目一覧_60!AN150="","",全体項目一覧_60!AN150)</f>
        <v/>
      </c>
      <c r="Y2331" s="25"/>
      <c r="Z2331" s="25"/>
      <c r="AA2331" s="25"/>
      <c r="AB2331" s="25"/>
      <c r="AC2331" s="25"/>
      <c r="AD2331" s="25"/>
      <c r="AE2331" s="25"/>
    </row>
    <row r="2332" spans="1:31">
      <c r="X2332" s="25"/>
      <c r="Y2332" s="25"/>
      <c r="Z2332" s="25"/>
      <c r="AA2332" s="25"/>
      <c r="AB2332" s="25"/>
      <c r="AC2332" s="25"/>
      <c r="AD2332" s="25"/>
      <c r="AE2332" s="25"/>
    </row>
    <row r="2333" spans="1:31">
      <c r="X2333" s="25"/>
      <c r="Y2333" s="25"/>
      <c r="Z2333" s="25"/>
      <c r="AA2333" s="25"/>
      <c r="AB2333" s="25"/>
      <c r="AC2333" s="25"/>
      <c r="AD2333" s="25"/>
      <c r="AE2333" s="25"/>
    </row>
    <row r="2334" spans="1:31">
      <c r="A2334" s="675"/>
      <c r="B2334" s="676"/>
      <c r="C2334" s="676"/>
      <c r="D2334" s="676"/>
      <c r="E2334" s="676"/>
      <c r="F2334" s="676"/>
      <c r="G2334" s="676"/>
      <c r="H2334" s="676"/>
      <c r="I2334" s="676"/>
      <c r="J2334" s="676"/>
      <c r="K2334" s="677"/>
      <c r="L2334" s="12" t="s">
        <v>18</v>
      </c>
      <c r="M2334" s="669" t="s">
        <v>29</v>
      </c>
      <c r="N2334" s="669"/>
      <c r="O2334" s="669"/>
      <c r="P2334" s="669"/>
      <c r="Q2334" s="669"/>
      <c r="R2334" s="669"/>
      <c r="S2334" s="669"/>
      <c r="T2334" s="670" t="s">
        <v>269</v>
      </c>
      <c r="U2334" s="670"/>
      <c r="X2334" s="12"/>
      <c r="Y2334" s="150"/>
      <c r="Z2334" s="150"/>
      <c r="AA2334" s="150"/>
      <c r="AB2334" s="150"/>
      <c r="AC2334" s="150"/>
      <c r="AD2334" s="150"/>
      <c r="AE2334" s="150"/>
    </row>
    <row r="2335" spans="1:31">
      <c r="A2335" s="678"/>
      <c r="B2335" s="679"/>
      <c r="C2335" s="679"/>
      <c r="D2335" s="679"/>
      <c r="E2335" s="679"/>
      <c r="F2335" s="679"/>
      <c r="G2335" s="679"/>
      <c r="H2335" s="679"/>
      <c r="I2335" s="679"/>
      <c r="J2335" s="679"/>
      <c r="K2335" s="680"/>
      <c r="L2335" s="12" t="s">
        <v>18</v>
      </c>
      <c r="M2335" s="665" t="s">
        <v>30</v>
      </c>
      <c r="N2335" s="665"/>
      <c r="O2335" s="665"/>
      <c r="P2335" s="665"/>
      <c r="Q2335" s="665"/>
      <c r="R2335" s="665"/>
      <c r="S2335" s="665"/>
      <c r="T2335" s="666" t="str">
        <f>X2331</f>
        <v/>
      </c>
      <c r="U2335" s="667"/>
      <c r="X2335" s="12"/>
      <c r="Y2335" s="151"/>
      <c r="Z2335" s="151"/>
      <c r="AA2335" s="151"/>
      <c r="AB2335" s="151"/>
      <c r="AC2335" s="151"/>
      <c r="AD2335" s="151"/>
      <c r="AE2335" s="151"/>
    </row>
    <row r="2336" spans="1:31" ht="14.25">
      <c r="A2336" s="691" t="str">
        <f>$A$40</f>
        <v>フォーマット作成者　：　Komuro Consulting Group　小室匡史</v>
      </c>
      <c r="B2336" s="691"/>
      <c r="C2336" s="691"/>
      <c r="D2336" s="691"/>
      <c r="E2336" s="691"/>
      <c r="F2336" s="691"/>
      <c r="G2336" s="691"/>
      <c r="H2336" s="691"/>
      <c r="I2336" s="691"/>
      <c r="J2336" s="691"/>
      <c r="K2336" s="691"/>
      <c r="L2336" s="414" t="s">
        <v>18</v>
      </c>
      <c r="M2336" s="668" t="s">
        <v>90</v>
      </c>
      <c r="N2336" s="668"/>
      <c r="O2336" s="668"/>
      <c r="P2336" s="668"/>
      <c r="Q2336" s="668"/>
      <c r="R2336" s="668"/>
      <c r="S2336" s="668"/>
      <c r="T2336" s="667"/>
      <c r="U2336" s="667"/>
      <c r="X2336" s="12"/>
      <c r="Y2336" s="152"/>
      <c r="Z2336" s="152"/>
      <c r="AA2336" s="152"/>
      <c r="AB2336" s="152"/>
      <c r="AC2336" s="152"/>
      <c r="AD2336" s="152"/>
      <c r="AE2336" s="152"/>
    </row>
    <row r="2338" spans="1:31" ht="30" customHeight="1">
      <c r="A2338" s="671" t="str">
        <f>$A$1</f>
        <v>●●チームバレーボール体力指数　レーダーチャート</v>
      </c>
      <c r="B2338" s="671"/>
      <c r="C2338" s="671"/>
      <c r="D2338" s="671"/>
      <c r="E2338" s="671"/>
      <c r="F2338" s="671"/>
      <c r="G2338" s="671"/>
      <c r="H2338" s="671"/>
      <c r="I2338" s="671"/>
      <c r="J2338" s="671"/>
      <c r="K2338" s="671"/>
      <c r="L2338" s="671"/>
      <c r="M2338" s="671"/>
      <c r="N2338" s="671"/>
      <c r="O2338" s="671"/>
      <c r="P2338" s="671"/>
      <c r="Q2338" s="671"/>
      <c r="R2338" s="671"/>
      <c r="S2338" s="671"/>
      <c r="T2338" s="671"/>
      <c r="U2338" s="671"/>
      <c r="X2338" s="25"/>
      <c r="Y2338" s="25"/>
      <c r="Z2338" s="25"/>
      <c r="AA2338" s="25"/>
      <c r="AB2338" s="25"/>
      <c r="AC2338" s="25"/>
      <c r="AD2338" s="25"/>
      <c r="AE2338" s="25"/>
    </row>
    <row r="2339" spans="1:31" ht="22.5" customHeight="1">
      <c r="A2339" s="385" t="s">
        <v>10</v>
      </c>
      <c r="B2339" s="672" t="str">
        <f>IF(表示変換!B63="","",表示変換!B63)</f>
        <v/>
      </c>
      <c r="C2339" s="672"/>
      <c r="D2339" s="9"/>
      <c r="E2339" s="385" t="s">
        <v>11</v>
      </c>
      <c r="F2339" s="673" t="str">
        <f>IF(表示変換!I63="","",表示変換!I63)</f>
        <v/>
      </c>
      <c r="G2339" s="673"/>
      <c r="H2339" s="386" t="s">
        <v>215</v>
      </c>
      <c r="I2339" s="14"/>
      <c r="J2339" s="386" t="s">
        <v>13</v>
      </c>
      <c r="K2339" s="673" t="str">
        <f>IF(表示変換!J63="","",表示変換!J63)</f>
        <v/>
      </c>
      <c r="L2339" s="673"/>
      <c r="M2339" s="385" t="s">
        <v>211</v>
      </c>
      <c r="N2339" s="6"/>
      <c r="O2339" s="672" t="s">
        <v>219</v>
      </c>
      <c r="P2339" s="672"/>
      <c r="Q2339" s="672" t="str">
        <f>IF(表示変換!H63="","",表示変換!H63)</f>
        <v/>
      </c>
      <c r="R2339" s="672"/>
      <c r="S2339" s="674" t="str">
        <f>IF(入力!$C$4="","",入力!$C$4)</f>
        <v>2016.01.01</v>
      </c>
      <c r="T2339" s="674"/>
      <c r="U2339" s="9" t="s">
        <v>84</v>
      </c>
      <c r="X2339" s="25"/>
      <c r="Y2339" s="25"/>
      <c r="Z2339" s="25"/>
      <c r="AA2339" s="25"/>
      <c r="AB2339" s="25"/>
      <c r="AC2339" s="25"/>
      <c r="AD2339" s="25"/>
      <c r="AE2339" s="25"/>
    </row>
    <row r="2340" spans="1:31" ht="12" customHeight="1">
      <c r="A2340" s="6"/>
      <c r="B2340" s="6"/>
      <c r="C2340" s="6"/>
      <c r="D2340" s="6"/>
      <c r="E2340" s="6"/>
      <c r="F2340" s="6"/>
      <c r="G2340" s="6"/>
      <c r="H2340" s="6"/>
      <c r="I2340" s="6"/>
      <c r="J2340" s="6"/>
      <c r="K2340" s="6"/>
      <c r="L2340" s="6"/>
      <c r="M2340" s="6"/>
      <c r="N2340" s="6"/>
      <c r="O2340" s="6"/>
      <c r="P2340" s="6"/>
      <c r="Q2340" s="6"/>
      <c r="R2340" s="6"/>
      <c r="S2340" s="6"/>
      <c r="T2340" s="6"/>
      <c r="U2340" s="6"/>
      <c r="X2340" s="25"/>
      <c r="Y2340" s="25"/>
      <c r="Z2340" s="25"/>
      <c r="AA2340" s="25"/>
      <c r="AB2340" s="25"/>
      <c r="AC2340" s="25"/>
      <c r="AD2340" s="25"/>
      <c r="AE2340" s="25"/>
    </row>
    <row r="2341" spans="1:31" ht="22.5" customHeight="1">
      <c r="A2341" s="685" t="s">
        <v>5</v>
      </c>
      <c r="B2341" s="688" t="s">
        <v>226</v>
      </c>
      <c r="C2341" s="692" t="s">
        <v>0</v>
      </c>
      <c r="D2341" s="683" t="s">
        <v>220</v>
      </c>
      <c r="E2341" s="684"/>
      <c r="F2341" s="683" t="s">
        <v>198</v>
      </c>
      <c r="G2341" s="684"/>
      <c r="H2341" s="683" t="s">
        <v>297</v>
      </c>
      <c r="I2341" s="684"/>
      <c r="J2341" s="683" t="s">
        <v>27</v>
      </c>
      <c r="K2341" s="684"/>
      <c r="L2341" s="681" t="s">
        <v>199</v>
      </c>
      <c r="M2341" s="682"/>
      <c r="N2341" s="681" t="s">
        <v>200</v>
      </c>
      <c r="O2341" s="682"/>
      <c r="P2341" s="681" t="s">
        <v>28</v>
      </c>
      <c r="Q2341" s="682"/>
      <c r="R2341" s="683" t="s">
        <v>201</v>
      </c>
      <c r="S2341" s="684"/>
      <c r="T2341" s="156" t="s">
        <v>1</v>
      </c>
      <c r="U2341" s="157" t="s">
        <v>2</v>
      </c>
      <c r="X2341" s="25"/>
      <c r="Y2341" s="25"/>
      <c r="Z2341" s="25"/>
      <c r="AA2341" s="25"/>
      <c r="AB2341" s="25"/>
      <c r="AC2341" s="25"/>
      <c r="AD2341" s="25"/>
      <c r="AE2341" s="25"/>
    </row>
    <row r="2342" spans="1:31">
      <c r="A2342" s="686"/>
      <c r="B2342" s="689"/>
      <c r="C2342" s="693"/>
      <c r="D2342" s="1" t="s">
        <v>3</v>
      </c>
      <c r="E2342" s="3" t="s">
        <v>4</v>
      </c>
      <c r="F2342" s="1" t="s">
        <v>3</v>
      </c>
      <c r="G2342" s="3" t="s">
        <v>4</v>
      </c>
      <c r="H2342" s="1" t="s">
        <v>3</v>
      </c>
      <c r="I2342" s="3" t="s">
        <v>4</v>
      </c>
      <c r="J2342" s="1" t="s">
        <v>3</v>
      </c>
      <c r="K2342" s="3" t="s">
        <v>4</v>
      </c>
      <c r="L2342" s="1" t="s">
        <v>3</v>
      </c>
      <c r="M2342" s="3" t="s">
        <v>4</v>
      </c>
      <c r="N2342" s="1" t="s">
        <v>3</v>
      </c>
      <c r="O2342" s="3" t="s">
        <v>4</v>
      </c>
      <c r="P2342" s="1" t="s">
        <v>3</v>
      </c>
      <c r="Q2342" s="3" t="s">
        <v>4</v>
      </c>
      <c r="R2342" s="1" t="s">
        <v>3</v>
      </c>
      <c r="S2342" s="3" t="s">
        <v>4</v>
      </c>
      <c r="T2342" s="7"/>
      <c r="U2342" s="8"/>
      <c r="X2342" s="25"/>
      <c r="Y2342" s="25"/>
      <c r="Z2342" s="25"/>
      <c r="AA2342" s="25"/>
      <c r="AB2342" s="25"/>
      <c r="AC2342" s="25"/>
      <c r="AD2342" s="25"/>
      <c r="AE2342" s="25"/>
    </row>
    <row r="2343" spans="1:31">
      <c r="A2343" s="687"/>
      <c r="B2343" s="690"/>
      <c r="C2343" s="694"/>
      <c r="D2343" s="2" t="str">
        <f>IF(表示変換!$N$5="","",表示変換!$N$5)</f>
        <v>sec</v>
      </c>
      <c r="E2343" s="4" t="s">
        <v>202</v>
      </c>
      <c r="F2343" s="2" t="str">
        <f>IF(表示変換!$O$5="","",表示変換!$O$5)</f>
        <v>sec</v>
      </c>
      <c r="G2343" s="4" t="s">
        <v>202</v>
      </c>
      <c r="H2343" s="2" t="str">
        <f>IF(表示変換!$P$5="","",表示変換!$P$5)</f>
        <v>m</v>
      </c>
      <c r="I2343" s="4" t="s">
        <v>202</v>
      </c>
      <c r="J2343" s="2" t="str">
        <f>IF(表示変換!$Q$5="","",表示変換!$Q$5)</f>
        <v>cm</v>
      </c>
      <c r="K2343" s="4" t="s">
        <v>202</v>
      </c>
      <c r="L2343" s="2" t="str">
        <f>IF(表示変換!$R$5="","",表示変換!$R$5)</f>
        <v>cm</v>
      </c>
      <c r="M2343" s="4" t="s">
        <v>202</v>
      </c>
      <c r="N2343" s="2" t="str">
        <f>IF(表示変換!$S$5="","",表示変換!$S$5)</f>
        <v>m</v>
      </c>
      <c r="O2343" s="4" t="s">
        <v>202</v>
      </c>
      <c r="P2343" s="2" t="str">
        <f>IF(表示変換!$T$5="","",表示変換!$T$5)</f>
        <v>回</v>
      </c>
      <c r="Q2343" s="4" t="s">
        <v>216</v>
      </c>
      <c r="R2343" s="2" t="str">
        <f>IF(表示変換!$U$5="","",表示変換!$U$5)</f>
        <v>m</v>
      </c>
      <c r="S2343" s="4" t="s">
        <v>202</v>
      </c>
      <c r="T2343" s="2" t="s">
        <v>203</v>
      </c>
      <c r="U2343" s="5" t="s">
        <v>204</v>
      </c>
      <c r="X2343" s="26" t="s">
        <v>205</v>
      </c>
      <c r="Y2343" s="26" t="s">
        <v>206</v>
      </c>
      <c r="Z2343" s="26" t="s">
        <v>276</v>
      </c>
      <c r="AA2343" s="26" t="s">
        <v>24</v>
      </c>
      <c r="AB2343" s="26" t="s">
        <v>207</v>
      </c>
      <c r="AC2343" s="26" t="s">
        <v>208</v>
      </c>
      <c r="AD2343" s="26" t="s">
        <v>209</v>
      </c>
      <c r="AE2343" s="11" t="s">
        <v>210</v>
      </c>
    </row>
    <row r="2344" spans="1:31">
      <c r="A2344" s="17" t="str">
        <f>IF(入力!$C$4="","",入力!$C$4)</f>
        <v>2016.01.01</v>
      </c>
      <c r="B2344" s="20">
        <f>IF(表示変換!A63="","",表示変換!A63)</f>
        <v>58</v>
      </c>
      <c r="C2344" s="18" t="str">
        <f>IF(表示変換!B63="","",表示変換!B63)</f>
        <v/>
      </c>
      <c r="D2344" s="21" t="str">
        <f>IF(特定項目一覧_60!G63="","",特定項目一覧_60!G63)</f>
        <v/>
      </c>
      <c r="E2344" s="27" t="str">
        <f>IF(特定項目一覧_60!H63="","",特定項目一覧_60!H63)</f>
        <v/>
      </c>
      <c r="F2344" s="21" t="str">
        <f>IF(特定項目一覧_60!I63="","",特定項目一覧_60!I63)</f>
        <v/>
      </c>
      <c r="G2344" s="22" t="str">
        <f>IF(特定項目一覧_60!J63="","",特定項目一覧_60!J63)</f>
        <v/>
      </c>
      <c r="H2344" s="29" t="str">
        <f>IF(特定項目一覧_60!K63="","",特定項目一覧_60!K63)</f>
        <v/>
      </c>
      <c r="I2344" s="27" t="str">
        <f>IF(特定項目一覧_60!L63="","",特定項目一覧_60!L63)</f>
        <v/>
      </c>
      <c r="J2344" s="20" t="str">
        <f>IF(特定項目一覧_60!M63="","",特定項目一覧_60!M63)</f>
        <v/>
      </c>
      <c r="K2344" s="22" t="str">
        <f>IF(特定項目一覧_60!N63="","",特定項目一覧_60!N63)</f>
        <v/>
      </c>
      <c r="L2344" s="28" t="str">
        <f>IF(特定項目一覧_60!O63="","",特定項目一覧_60!O63)</f>
        <v/>
      </c>
      <c r="M2344" s="27" t="str">
        <f>IF(特定項目一覧_60!P63="","",特定項目一覧_60!P63)</f>
        <v/>
      </c>
      <c r="N2344" s="21" t="str">
        <f>IF(特定項目一覧_60!Q63="","",特定項目一覧_60!Q63)</f>
        <v/>
      </c>
      <c r="O2344" s="22" t="str">
        <f>IF(特定項目一覧_60!R63="","",特定項目一覧_60!R63)</f>
        <v/>
      </c>
      <c r="P2344" s="28" t="str">
        <f>IF(特定項目一覧_60!S63="","",特定項目一覧_60!S63)</f>
        <v/>
      </c>
      <c r="Q2344" s="27" t="str">
        <f>IF(特定項目一覧_60!T63="","",特定項目一覧_60!T63)</f>
        <v/>
      </c>
      <c r="R2344" s="20" t="str">
        <f>IF(特定項目一覧_60!U63="","",特定項目一覧_60!U63)</f>
        <v/>
      </c>
      <c r="S2344" s="22" t="str">
        <f>IF(特定項目一覧_60!V63="","",特定項目一覧_60!V63)</f>
        <v/>
      </c>
      <c r="T2344" s="28" t="str">
        <f>IF(特定項目一覧_60!W63="","",特定項目一覧_60!W63)</f>
        <v/>
      </c>
      <c r="U2344" s="22" t="str">
        <f>IF(特定項目一覧_60!X63="","",特定項目一覧_60!X63)</f>
        <v/>
      </c>
      <c r="W2344" s="19" t="str">
        <f>IF(入力!$C$4="","",入力!$C$4)</f>
        <v>2016.01.01</v>
      </c>
      <c r="X2344" s="30" t="str">
        <f>E2344</f>
        <v/>
      </c>
      <c r="Y2344" s="30" t="str">
        <f>G2344</f>
        <v/>
      </c>
      <c r="Z2344" s="30" t="str">
        <f>I2344</f>
        <v/>
      </c>
      <c r="AA2344" s="30" t="str">
        <f>K2344</f>
        <v/>
      </c>
      <c r="AB2344" s="30" t="str">
        <f>M2344</f>
        <v/>
      </c>
      <c r="AC2344" s="30" t="str">
        <f>O2344</f>
        <v/>
      </c>
      <c r="AD2344" s="30" t="str">
        <f>Q2344</f>
        <v/>
      </c>
      <c r="AE2344" s="30" t="str">
        <f>S2344</f>
        <v/>
      </c>
    </row>
    <row r="2345" spans="1:31">
      <c r="A2345" s="66"/>
      <c r="B2345" s="67"/>
      <c r="C2345" s="68"/>
      <c r="D2345" s="69"/>
      <c r="E2345" s="70"/>
      <c r="F2345" s="71"/>
      <c r="G2345" s="72"/>
      <c r="H2345" s="73"/>
      <c r="I2345" s="70"/>
      <c r="J2345" s="71"/>
      <c r="K2345" s="72"/>
      <c r="L2345" s="69"/>
      <c r="M2345" s="70"/>
      <c r="N2345" s="71"/>
      <c r="O2345" s="72"/>
      <c r="P2345" s="69"/>
      <c r="Q2345" s="70"/>
      <c r="R2345" s="67"/>
      <c r="S2345" s="72"/>
      <c r="T2345" s="73"/>
      <c r="U2345" s="72"/>
      <c r="W2345" s="19"/>
      <c r="X2345" s="23"/>
      <c r="Y2345" s="23"/>
      <c r="Z2345" s="23"/>
      <c r="AA2345" s="23"/>
      <c r="AB2345" s="23"/>
      <c r="AC2345" s="23"/>
      <c r="AD2345" s="23"/>
      <c r="AE2345" s="23"/>
    </row>
    <row r="2346" spans="1:31">
      <c r="A2346" s="74"/>
      <c r="B2346" s="67"/>
      <c r="C2346" s="72"/>
      <c r="D2346" s="71"/>
      <c r="E2346" s="72"/>
      <c r="F2346" s="71"/>
      <c r="G2346" s="72"/>
      <c r="H2346" s="67"/>
      <c r="I2346" s="72"/>
      <c r="J2346" s="71"/>
      <c r="K2346" s="72"/>
      <c r="L2346" s="71"/>
      <c r="M2346" s="72"/>
      <c r="N2346" s="71"/>
      <c r="O2346" s="72"/>
      <c r="P2346" s="71"/>
      <c r="Q2346" s="72"/>
      <c r="R2346" s="67"/>
      <c r="S2346" s="72"/>
      <c r="T2346" s="67"/>
      <c r="U2346" s="72"/>
      <c r="W2346" s="19"/>
      <c r="X2346" s="23"/>
      <c r="Y2346" s="23"/>
      <c r="Z2346" s="23"/>
      <c r="AA2346" s="23"/>
      <c r="AB2346" s="23"/>
      <c r="AC2346" s="23"/>
      <c r="AD2346" s="23"/>
      <c r="AE2346" s="23"/>
    </row>
    <row r="2347" spans="1:31">
      <c r="A2347" s="74"/>
      <c r="B2347" s="75"/>
      <c r="C2347" s="76"/>
      <c r="D2347" s="71"/>
      <c r="E2347" s="70"/>
      <c r="F2347" s="71"/>
      <c r="G2347" s="72"/>
      <c r="H2347" s="73"/>
      <c r="I2347" s="70"/>
      <c r="J2347" s="71"/>
      <c r="K2347" s="72"/>
      <c r="L2347" s="69"/>
      <c r="M2347" s="70"/>
      <c r="N2347" s="71"/>
      <c r="O2347" s="72"/>
      <c r="P2347" s="69"/>
      <c r="Q2347" s="70"/>
      <c r="R2347" s="67"/>
      <c r="S2347" s="72"/>
      <c r="T2347" s="73"/>
      <c r="U2347" s="72"/>
      <c r="X2347" s="25"/>
      <c r="Y2347" s="25"/>
      <c r="Z2347" s="25"/>
      <c r="AA2347" s="25"/>
      <c r="AB2347" s="25"/>
      <c r="AC2347" s="25"/>
      <c r="AD2347" s="25"/>
      <c r="AE2347" s="25"/>
    </row>
    <row r="2348" spans="1:31">
      <c r="A2348" s="66"/>
      <c r="B2348" s="67"/>
      <c r="C2348" s="68"/>
      <c r="D2348" s="69"/>
      <c r="E2348" s="70"/>
      <c r="F2348" s="71"/>
      <c r="G2348" s="72"/>
      <c r="H2348" s="73"/>
      <c r="I2348" s="70"/>
      <c r="J2348" s="71"/>
      <c r="K2348" s="72"/>
      <c r="L2348" s="69"/>
      <c r="M2348" s="70"/>
      <c r="N2348" s="71"/>
      <c r="O2348" s="72"/>
      <c r="P2348" s="69"/>
      <c r="Q2348" s="70"/>
      <c r="R2348" s="67"/>
      <c r="S2348" s="72"/>
      <c r="T2348" s="73"/>
      <c r="U2348" s="72"/>
      <c r="X2348" s="25"/>
      <c r="Y2348" s="25"/>
      <c r="Z2348" s="25"/>
      <c r="AA2348" s="25"/>
      <c r="AB2348" s="25"/>
      <c r="AC2348" s="25"/>
      <c r="AD2348" s="25"/>
      <c r="AE2348" s="25"/>
    </row>
    <row r="2349" spans="1:31">
      <c r="A2349" s="74"/>
      <c r="B2349" s="67"/>
      <c r="C2349" s="72"/>
      <c r="D2349" s="71"/>
      <c r="E2349" s="72"/>
      <c r="F2349" s="71"/>
      <c r="G2349" s="72"/>
      <c r="H2349" s="67"/>
      <c r="I2349" s="72"/>
      <c r="J2349" s="71"/>
      <c r="K2349" s="72"/>
      <c r="L2349" s="71"/>
      <c r="M2349" s="72"/>
      <c r="N2349" s="71"/>
      <c r="O2349" s="72"/>
      <c r="P2349" s="71"/>
      <c r="Q2349" s="72"/>
      <c r="R2349" s="67"/>
      <c r="S2349" s="72"/>
      <c r="T2349" s="67"/>
      <c r="U2349" s="72"/>
      <c r="X2349" s="25"/>
      <c r="Y2349" s="25"/>
      <c r="Z2349" s="25"/>
      <c r="AA2349" s="25"/>
      <c r="AB2349" s="25"/>
      <c r="AC2349" s="25"/>
      <c r="AD2349" s="25"/>
      <c r="AE2349" s="25"/>
    </row>
    <row r="2350" spans="1:31">
      <c r="A2350" s="66"/>
      <c r="B2350" s="67"/>
      <c r="C2350" s="68"/>
      <c r="D2350" s="69"/>
      <c r="E2350" s="70"/>
      <c r="F2350" s="71"/>
      <c r="G2350" s="72"/>
      <c r="H2350" s="73"/>
      <c r="I2350" s="70"/>
      <c r="J2350" s="71"/>
      <c r="K2350" s="72"/>
      <c r="L2350" s="69"/>
      <c r="M2350" s="70"/>
      <c r="N2350" s="71"/>
      <c r="O2350" s="72"/>
      <c r="P2350" s="69"/>
      <c r="Q2350" s="70"/>
      <c r="R2350" s="67"/>
      <c r="S2350" s="72"/>
      <c r="T2350" s="73"/>
      <c r="U2350" s="72"/>
      <c r="X2350" s="25"/>
      <c r="Y2350" s="25"/>
      <c r="Z2350" s="25"/>
      <c r="AA2350" s="25"/>
      <c r="AB2350" s="25"/>
      <c r="AC2350" s="25"/>
      <c r="AD2350" s="25"/>
      <c r="AE2350" s="25"/>
    </row>
    <row r="2351" spans="1:31">
      <c r="A2351" s="66"/>
      <c r="B2351" s="67"/>
      <c r="C2351" s="68"/>
      <c r="D2351" s="69"/>
      <c r="E2351" s="70"/>
      <c r="F2351" s="71"/>
      <c r="G2351" s="72"/>
      <c r="H2351" s="73"/>
      <c r="I2351" s="70"/>
      <c r="J2351" s="71"/>
      <c r="K2351" s="72"/>
      <c r="L2351" s="69"/>
      <c r="M2351" s="70"/>
      <c r="N2351" s="71"/>
      <c r="O2351" s="72"/>
      <c r="P2351" s="69"/>
      <c r="Q2351" s="70"/>
      <c r="R2351" s="67"/>
      <c r="S2351" s="72"/>
      <c r="T2351" s="73"/>
      <c r="U2351" s="72"/>
      <c r="X2351" s="25"/>
      <c r="Y2351" s="25"/>
      <c r="Z2351" s="25"/>
      <c r="AA2351" s="25"/>
      <c r="AB2351" s="25"/>
      <c r="AC2351" s="25"/>
      <c r="AD2351" s="25"/>
      <c r="AE2351" s="25"/>
    </row>
    <row r="2352" spans="1:31">
      <c r="A2352" s="66"/>
      <c r="B2352" s="67"/>
      <c r="C2352" s="68"/>
      <c r="D2352" s="69"/>
      <c r="E2352" s="70"/>
      <c r="F2352" s="71"/>
      <c r="G2352" s="72"/>
      <c r="H2352" s="73"/>
      <c r="I2352" s="70"/>
      <c r="J2352" s="71"/>
      <c r="K2352" s="72"/>
      <c r="L2352" s="69"/>
      <c r="M2352" s="70"/>
      <c r="N2352" s="71"/>
      <c r="O2352" s="72"/>
      <c r="P2352" s="69"/>
      <c r="Q2352" s="70"/>
      <c r="R2352" s="67"/>
      <c r="S2352" s="72"/>
      <c r="T2352" s="73"/>
      <c r="U2352" s="72"/>
      <c r="X2352" s="25"/>
      <c r="Y2352" s="25"/>
      <c r="Z2352" s="25"/>
      <c r="AA2352" s="25"/>
      <c r="AB2352" s="25"/>
      <c r="AC2352" s="25"/>
      <c r="AD2352" s="25"/>
      <c r="AE2352" s="25"/>
    </row>
    <row r="2353" spans="1:31">
      <c r="A2353" s="66"/>
      <c r="B2353" s="67"/>
      <c r="C2353" s="68"/>
      <c r="D2353" s="69"/>
      <c r="E2353" s="70"/>
      <c r="F2353" s="71"/>
      <c r="G2353" s="72"/>
      <c r="H2353" s="73"/>
      <c r="I2353" s="70"/>
      <c r="J2353" s="71"/>
      <c r="K2353" s="72"/>
      <c r="L2353" s="69"/>
      <c r="M2353" s="70"/>
      <c r="N2353" s="71"/>
      <c r="O2353" s="72"/>
      <c r="P2353" s="69"/>
      <c r="Q2353" s="70"/>
      <c r="R2353" s="67"/>
      <c r="S2353" s="72"/>
      <c r="T2353" s="73"/>
      <c r="U2353" s="72"/>
      <c r="X2353" s="25"/>
      <c r="Y2353" s="25"/>
      <c r="Z2353" s="25"/>
      <c r="AA2353" s="25"/>
      <c r="AB2353" s="25"/>
      <c r="AC2353" s="25"/>
      <c r="AD2353" s="25"/>
      <c r="AE2353" s="25"/>
    </row>
    <row r="2354" spans="1:31">
      <c r="A2354" s="6"/>
      <c r="B2354" s="6"/>
      <c r="C2354" s="6"/>
      <c r="D2354" s="6"/>
      <c r="E2354" s="6"/>
      <c r="F2354" s="6"/>
      <c r="G2354" s="6"/>
      <c r="H2354" s="6"/>
      <c r="I2354" s="6"/>
      <c r="J2354" s="6"/>
      <c r="K2354" s="6"/>
      <c r="L2354" s="6"/>
      <c r="M2354" s="6"/>
      <c r="N2354" s="6"/>
      <c r="O2354" s="6"/>
      <c r="P2354" s="6"/>
      <c r="Q2354" s="6"/>
      <c r="R2354" s="6"/>
      <c r="S2354" s="6"/>
      <c r="T2354" s="6"/>
      <c r="U2354" s="6"/>
      <c r="X2354" s="25"/>
      <c r="Y2354" s="25"/>
      <c r="Z2354" s="25"/>
      <c r="AA2354" s="25"/>
      <c r="AB2354" s="25"/>
      <c r="AC2354" s="25"/>
      <c r="AD2354" s="25"/>
      <c r="AE2354" s="25"/>
    </row>
    <row r="2355" spans="1:31">
      <c r="A2355" s="6"/>
      <c r="B2355" s="6"/>
      <c r="C2355" s="6"/>
      <c r="D2355" s="6"/>
      <c r="E2355" s="6"/>
      <c r="F2355" s="6"/>
      <c r="G2355" s="6"/>
      <c r="H2355" s="6"/>
      <c r="I2355" s="6"/>
      <c r="J2355" s="6"/>
      <c r="K2355" s="6"/>
      <c r="L2355" s="6"/>
      <c r="M2355" s="6"/>
      <c r="N2355" s="6"/>
      <c r="O2355" s="6"/>
      <c r="P2355" s="6"/>
      <c r="Q2355" s="6"/>
      <c r="R2355" s="6"/>
      <c r="S2355" s="6"/>
      <c r="T2355" s="6"/>
      <c r="U2355" s="6"/>
      <c r="X2355" s="25"/>
      <c r="Y2355" s="25"/>
      <c r="Z2355" s="25"/>
      <c r="AA2355" s="25"/>
      <c r="AB2355" s="25"/>
      <c r="AC2355" s="25"/>
      <c r="AD2355" s="25"/>
      <c r="AE2355" s="25"/>
    </row>
    <row r="2356" spans="1:31">
      <c r="A2356" s="6"/>
      <c r="B2356" s="6"/>
      <c r="C2356" s="6"/>
      <c r="D2356" s="6"/>
      <c r="E2356" s="6"/>
      <c r="F2356" s="6"/>
      <c r="G2356" s="6"/>
      <c r="H2356" s="6"/>
      <c r="I2356" s="6"/>
      <c r="J2356" s="6"/>
      <c r="K2356" s="6"/>
      <c r="L2356" s="6"/>
      <c r="M2356" s="6"/>
      <c r="N2356" s="6"/>
      <c r="O2356" s="6"/>
      <c r="P2356" s="6"/>
      <c r="Q2356" s="6"/>
      <c r="R2356" s="6"/>
      <c r="S2356" s="6"/>
      <c r="T2356" s="6"/>
      <c r="U2356" s="6"/>
      <c r="X2356" s="25"/>
      <c r="Y2356" s="25"/>
      <c r="Z2356" s="25"/>
      <c r="AA2356" s="25"/>
      <c r="AB2356" s="25"/>
      <c r="AC2356" s="25"/>
      <c r="AD2356" s="25"/>
      <c r="AE2356" s="25"/>
    </row>
    <row r="2357" spans="1:31">
      <c r="A2357" s="6"/>
      <c r="B2357" s="6"/>
      <c r="C2357" s="6"/>
      <c r="D2357" s="6"/>
      <c r="E2357" s="6"/>
      <c r="F2357" s="6"/>
      <c r="G2357" s="6"/>
      <c r="H2357" s="6"/>
      <c r="I2357" s="6"/>
      <c r="J2357" s="6"/>
      <c r="K2357" s="6"/>
      <c r="L2357" s="6"/>
      <c r="M2357" s="6"/>
      <c r="N2357" s="6"/>
      <c r="O2357" s="6"/>
      <c r="P2357" s="6"/>
      <c r="Q2357" s="6"/>
      <c r="R2357" s="6"/>
      <c r="S2357" s="6"/>
      <c r="T2357" s="6"/>
      <c r="U2357" s="6"/>
      <c r="X2357" s="12" t="s">
        <v>21</v>
      </c>
      <c r="Y2357" s="12" t="s">
        <v>214</v>
      </c>
      <c r="Z2357" s="12" t="s">
        <v>22</v>
      </c>
      <c r="AA2357" s="25"/>
      <c r="AB2357" s="25"/>
      <c r="AC2357" s="25"/>
      <c r="AD2357" s="25"/>
      <c r="AE2357" s="25"/>
    </row>
    <row r="2358" spans="1:31">
      <c r="A2358" s="6"/>
      <c r="B2358" s="6"/>
      <c r="C2358" s="6"/>
      <c r="D2358" s="6"/>
      <c r="E2358" s="6"/>
      <c r="F2358" s="6"/>
      <c r="G2358" s="6"/>
      <c r="H2358" s="6"/>
      <c r="I2358" s="6"/>
      <c r="J2358" s="6"/>
      <c r="K2358" s="6"/>
      <c r="L2358" s="6"/>
      <c r="M2358" s="6"/>
      <c r="N2358" s="6"/>
      <c r="O2358" s="6"/>
      <c r="P2358" s="6"/>
      <c r="Q2358" s="6"/>
      <c r="R2358" s="6"/>
      <c r="S2358" s="6"/>
      <c r="T2358" s="6"/>
      <c r="U2358" s="6"/>
      <c r="W2358" s="19" t="str">
        <f>IF(入力!$C$4="","",入力!$C$4)</f>
        <v>2016.01.01</v>
      </c>
      <c r="X2358" s="24" t="str">
        <f>IF(特定項目一覧_60!AL63="","",特定項目一覧_60!AL63)</f>
        <v/>
      </c>
      <c r="Y2358" s="31" t="str">
        <f>IF(特定項目一覧_60!AK63="","",特定項目一覧_60!AK63)</f>
        <v/>
      </c>
      <c r="Z2358" s="32" t="str">
        <f>IF(特定項目一覧_60!AM63="","",特定項目一覧_60!AM63)</f>
        <v/>
      </c>
      <c r="AA2358" s="25"/>
      <c r="AB2358" s="25"/>
      <c r="AC2358" s="25"/>
      <c r="AD2358" s="25"/>
      <c r="AE2358" s="25"/>
    </row>
    <row r="2359" spans="1:31">
      <c r="A2359" s="6"/>
      <c r="B2359" s="6"/>
      <c r="C2359" s="6"/>
      <c r="D2359" s="6"/>
      <c r="E2359" s="6"/>
      <c r="F2359" s="6"/>
      <c r="G2359" s="6"/>
      <c r="H2359" s="6"/>
      <c r="I2359" s="6"/>
      <c r="J2359" s="6"/>
      <c r="K2359" s="6"/>
      <c r="L2359" s="6"/>
      <c r="M2359" s="6"/>
      <c r="N2359" s="6"/>
      <c r="O2359" s="6"/>
      <c r="P2359" s="6"/>
      <c r="Q2359" s="6"/>
      <c r="R2359" s="6"/>
      <c r="S2359" s="6"/>
      <c r="T2359" s="6"/>
      <c r="U2359" s="6"/>
      <c r="W2359" s="19"/>
      <c r="X2359" s="24"/>
      <c r="Y2359" s="24"/>
      <c r="Z2359" s="24"/>
      <c r="AA2359" s="25"/>
      <c r="AB2359" s="25"/>
      <c r="AC2359" s="25"/>
      <c r="AD2359" s="25"/>
      <c r="AE2359" s="25"/>
    </row>
    <row r="2360" spans="1:31">
      <c r="A2360" s="6"/>
      <c r="B2360" s="6"/>
      <c r="C2360" s="6"/>
      <c r="D2360" s="6"/>
      <c r="E2360" s="6"/>
      <c r="F2360" s="6"/>
      <c r="G2360" s="6"/>
      <c r="H2360" s="6"/>
      <c r="I2360" s="6"/>
      <c r="J2360" s="6"/>
      <c r="K2360" s="6"/>
      <c r="L2360" s="6"/>
      <c r="M2360" s="6"/>
      <c r="N2360" s="6"/>
      <c r="O2360" s="6"/>
      <c r="P2360" s="6"/>
      <c r="Q2360" s="6"/>
      <c r="R2360" s="6"/>
      <c r="S2360" s="6"/>
      <c r="T2360" s="6"/>
      <c r="U2360" s="6"/>
      <c r="W2360" s="19"/>
      <c r="X2360" s="34"/>
      <c r="Y2360" s="34"/>
      <c r="Z2360" s="35"/>
      <c r="AA2360" s="25"/>
      <c r="AB2360" s="25"/>
      <c r="AC2360" s="25"/>
      <c r="AD2360" s="25"/>
      <c r="AE2360" s="25"/>
    </row>
    <row r="2361" spans="1:31">
      <c r="A2361" s="6"/>
      <c r="B2361" s="6"/>
      <c r="C2361" s="6"/>
      <c r="D2361" s="6"/>
      <c r="E2361" s="6"/>
      <c r="F2361" s="6"/>
      <c r="G2361" s="6"/>
      <c r="H2361" s="6"/>
      <c r="I2361" s="6"/>
      <c r="J2361" s="6"/>
      <c r="K2361" s="6"/>
      <c r="L2361" s="6"/>
      <c r="M2361" s="6"/>
      <c r="N2361" s="6"/>
      <c r="O2361" s="6"/>
      <c r="P2361" s="6"/>
      <c r="Q2361" s="6"/>
      <c r="R2361" s="6"/>
      <c r="S2361" s="6"/>
      <c r="T2361" s="6"/>
      <c r="U2361" s="6"/>
      <c r="X2361" s="25"/>
      <c r="Y2361" s="25"/>
      <c r="Z2361" s="25"/>
      <c r="AA2361" s="25"/>
      <c r="AB2361" s="25"/>
      <c r="AC2361" s="25"/>
      <c r="AD2361" s="25"/>
      <c r="AE2361" s="25"/>
    </row>
    <row r="2362" spans="1:31">
      <c r="A2362" s="6"/>
      <c r="B2362" s="6"/>
      <c r="C2362" s="6"/>
      <c r="D2362" s="6"/>
      <c r="E2362" s="6"/>
      <c r="F2362" s="6"/>
      <c r="G2362" s="6"/>
      <c r="H2362" s="6"/>
      <c r="I2362" s="6"/>
      <c r="J2362" s="6"/>
      <c r="K2362" s="6"/>
      <c r="L2362" s="6"/>
      <c r="M2362" s="6"/>
      <c r="N2362" s="6"/>
      <c r="O2362" s="6"/>
      <c r="P2362" s="6"/>
      <c r="Q2362" s="6"/>
      <c r="R2362" s="6"/>
      <c r="S2362" s="6"/>
      <c r="T2362" s="6"/>
      <c r="U2362" s="6"/>
      <c r="X2362" s="25"/>
      <c r="Y2362" s="25"/>
      <c r="Z2362" s="25"/>
      <c r="AA2362" s="25"/>
      <c r="AB2362" s="25"/>
      <c r="AC2362" s="25"/>
      <c r="AD2362" s="25"/>
      <c r="AE2362" s="25"/>
    </row>
    <row r="2363" spans="1:31">
      <c r="A2363" s="6"/>
      <c r="B2363" s="6"/>
      <c r="C2363" s="6"/>
      <c r="D2363" s="6"/>
      <c r="E2363" s="6"/>
      <c r="F2363" s="6"/>
      <c r="G2363" s="6"/>
      <c r="H2363" s="6"/>
      <c r="I2363" s="6"/>
      <c r="J2363" s="6"/>
      <c r="K2363" s="6"/>
      <c r="L2363" s="6"/>
      <c r="M2363" s="6"/>
      <c r="N2363" s="6"/>
      <c r="O2363" s="6"/>
      <c r="P2363" s="6"/>
      <c r="Q2363" s="6"/>
      <c r="R2363" s="6"/>
      <c r="S2363" s="6"/>
      <c r="T2363" s="6"/>
      <c r="U2363" s="6"/>
      <c r="X2363" s="25"/>
      <c r="Y2363" s="25"/>
      <c r="Z2363" s="25"/>
      <c r="AA2363" s="25"/>
      <c r="AB2363" s="25"/>
      <c r="AC2363" s="25"/>
      <c r="AD2363" s="25"/>
      <c r="AE2363" s="25"/>
    </row>
    <row r="2364" spans="1:31">
      <c r="A2364" s="6"/>
      <c r="B2364" s="6"/>
      <c r="C2364" s="6"/>
      <c r="D2364" s="6"/>
      <c r="E2364" s="6"/>
      <c r="F2364" s="6"/>
      <c r="G2364" s="6"/>
      <c r="H2364" s="6"/>
      <c r="I2364" s="6"/>
      <c r="J2364" s="6"/>
      <c r="K2364" s="6"/>
      <c r="L2364" s="6"/>
      <c r="M2364" s="6"/>
      <c r="N2364" s="6"/>
      <c r="O2364" s="6"/>
      <c r="P2364" s="6"/>
      <c r="Q2364" s="6"/>
      <c r="R2364" s="6"/>
      <c r="S2364" s="6"/>
      <c r="T2364" s="6"/>
      <c r="U2364" s="6"/>
      <c r="X2364" s="25"/>
      <c r="Y2364" s="25"/>
      <c r="Z2364" s="25"/>
      <c r="AA2364" s="25"/>
      <c r="AB2364" s="25"/>
      <c r="AC2364" s="25"/>
      <c r="AD2364" s="25"/>
      <c r="AE2364" s="25"/>
    </row>
    <row r="2365" spans="1:31">
      <c r="A2365" s="6"/>
      <c r="B2365" s="6"/>
      <c r="C2365" s="6"/>
      <c r="D2365" s="6"/>
      <c r="E2365" s="6"/>
      <c r="F2365" s="6"/>
      <c r="G2365" s="6"/>
      <c r="H2365" s="6"/>
      <c r="I2365" s="6"/>
      <c r="J2365" s="6"/>
      <c r="K2365" s="6"/>
      <c r="L2365" s="6"/>
      <c r="M2365" s="6"/>
      <c r="N2365" s="6"/>
      <c r="O2365" s="6"/>
      <c r="P2365" s="6"/>
      <c r="Q2365" s="6"/>
      <c r="R2365" s="6"/>
      <c r="S2365" s="6"/>
      <c r="T2365" s="6"/>
      <c r="U2365" s="6"/>
      <c r="X2365" s="25"/>
      <c r="Y2365" s="25"/>
      <c r="Z2365" s="25"/>
      <c r="AA2365" s="25"/>
      <c r="AB2365" s="25"/>
      <c r="AC2365" s="25"/>
      <c r="AD2365" s="25"/>
      <c r="AE2365" s="25"/>
    </row>
    <row r="2366" spans="1:31">
      <c r="A2366" s="6"/>
      <c r="B2366" s="6"/>
      <c r="C2366" s="6"/>
      <c r="D2366" s="6"/>
      <c r="E2366" s="6"/>
      <c r="F2366" s="6"/>
      <c r="G2366" s="6"/>
      <c r="H2366" s="6"/>
      <c r="I2366" s="6"/>
      <c r="J2366" s="6"/>
      <c r="K2366" s="6"/>
      <c r="L2366" s="6"/>
      <c r="M2366" s="6"/>
      <c r="N2366" s="6"/>
      <c r="O2366" s="6"/>
      <c r="P2366" s="6"/>
      <c r="Q2366" s="6"/>
      <c r="R2366" s="6"/>
      <c r="S2366" s="6"/>
      <c r="T2366" s="6"/>
      <c r="U2366" s="6"/>
      <c r="X2366" s="25"/>
      <c r="Y2366" s="25"/>
      <c r="Z2366" s="25"/>
      <c r="AA2366" s="25"/>
      <c r="AB2366" s="25"/>
      <c r="AC2366" s="25"/>
      <c r="AD2366" s="25"/>
      <c r="AE2366" s="25"/>
    </row>
    <row r="2367" spans="1:31">
      <c r="A2367" s="6"/>
      <c r="B2367" s="6"/>
      <c r="C2367" s="6"/>
      <c r="D2367" s="6"/>
      <c r="E2367" s="6"/>
      <c r="F2367" s="6"/>
      <c r="G2367" s="6"/>
      <c r="H2367" s="6"/>
      <c r="I2367" s="6"/>
      <c r="J2367" s="6"/>
      <c r="K2367" s="6"/>
      <c r="L2367" s="6"/>
      <c r="M2367" s="6"/>
      <c r="N2367" s="6"/>
      <c r="O2367" s="6"/>
      <c r="P2367" s="6"/>
      <c r="Q2367" s="6"/>
      <c r="R2367" s="6"/>
      <c r="S2367" s="6"/>
      <c r="T2367" s="6"/>
      <c r="U2367" s="6"/>
      <c r="X2367" s="25"/>
      <c r="Y2367" s="25"/>
      <c r="Z2367" s="25"/>
      <c r="AA2367" s="25"/>
      <c r="AB2367" s="25"/>
      <c r="AC2367" s="25"/>
      <c r="AD2367" s="25"/>
      <c r="AE2367" s="25"/>
    </row>
    <row r="2368" spans="1:31">
      <c r="A2368" s="6"/>
      <c r="B2368" s="6"/>
      <c r="C2368" s="6"/>
      <c r="D2368" s="6"/>
      <c r="E2368" s="6"/>
      <c r="F2368" s="6"/>
      <c r="G2368" s="6"/>
      <c r="H2368" s="6"/>
      <c r="I2368" s="6"/>
      <c r="J2368" s="6"/>
      <c r="K2368" s="6"/>
      <c r="L2368" s="6"/>
      <c r="M2368" s="6"/>
      <c r="N2368" s="6"/>
      <c r="O2368" s="6"/>
      <c r="P2368" s="6"/>
      <c r="Q2368" s="6"/>
      <c r="R2368" s="6"/>
      <c r="S2368" s="6"/>
      <c r="T2368" s="6"/>
      <c r="U2368" s="6"/>
      <c r="X2368" s="25"/>
      <c r="Y2368" s="25"/>
      <c r="Z2368" s="25"/>
      <c r="AA2368" s="25"/>
      <c r="AB2368" s="25"/>
      <c r="AC2368" s="25"/>
      <c r="AD2368" s="25"/>
      <c r="AE2368" s="25"/>
    </row>
    <row r="2369" spans="1:31">
      <c r="A2369" s="6"/>
      <c r="B2369" s="6"/>
      <c r="C2369" s="6"/>
      <c r="D2369" s="6"/>
      <c r="E2369" s="6"/>
      <c r="F2369" s="6"/>
      <c r="G2369" s="6"/>
      <c r="H2369" s="6"/>
      <c r="I2369" s="6"/>
      <c r="J2369" s="6"/>
      <c r="K2369" s="6"/>
      <c r="L2369" s="6"/>
      <c r="M2369" s="6"/>
      <c r="N2369" s="6"/>
      <c r="O2369" s="6"/>
      <c r="P2369" s="6"/>
      <c r="Q2369" s="6"/>
      <c r="R2369" s="6"/>
      <c r="S2369" s="6"/>
      <c r="T2369" s="6"/>
      <c r="U2369" s="6"/>
      <c r="X2369" s="25"/>
      <c r="Y2369" s="25"/>
      <c r="Z2369" s="25"/>
      <c r="AA2369" s="25"/>
      <c r="AB2369" s="25"/>
      <c r="AC2369" s="25"/>
      <c r="AD2369" s="25"/>
      <c r="AE2369" s="25"/>
    </row>
    <row r="2370" spans="1:31">
      <c r="A2370" s="6"/>
      <c r="B2370" s="6"/>
      <c r="C2370" s="6"/>
      <c r="D2370" s="6"/>
      <c r="E2370" s="6"/>
      <c r="F2370" s="6"/>
      <c r="G2370" s="6"/>
      <c r="H2370" s="6"/>
      <c r="I2370" s="6"/>
      <c r="J2370" s="6"/>
      <c r="K2370" s="6"/>
      <c r="L2370" s="6"/>
      <c r="M2370" s="6"/>
      <c r="N2370" s="6"/>
      <c r="O2370" s="6"/>
      <c r="P2370" s="6"/>
      <c r="Q2370" s="6"/>
      <c r="R2370" s="6"/>
      <c r="S2370" s="6"/>
      <c r="T2370" s="6"/>
      <c r="U2370" s="6"/>
      <c r="X2370" s="25"/>
      <c r="Y2370" s="25"/>
      <c r="Z2370" s="25"/>
      <c r="AA2370" s="25"/>
      <c r="AB2370" s="25"/>
      <c r="AC2370" s="25"/>
      <c r="AD2370" s="25"/>
      <c r="AE2370" s="25"/>
    </row>
    <row r="2371" spans="1:31">
      <c r="A2371" s="6"/>
      <c r="B2371" s="6"/>
      <c r="C2371" s="6"/>
      <c r="D2371" s="6"/>
      <c r="E2371" s="6"/>
      <c r="F2371" s="6"/>
      <c r="G2371" s="6"/>
      <c r="H2371" s="6"/>
      <c r="I2371" s="6"/>
      <c r="J2371" s="6"/>
      <c r="K2371" s="6"/>
      <c r="L2371" s="6"/>
      <c r="M2371" s="6"/>
      <c r="N2371" s="6"/>
      <c r="O2371" s="6"/>
      <c r="P2371" s="6"/>
      <c r="Q2371" s="6"/>
      <c r="R2371" s="6"/>
      <c r="S2371" s="6"/>
      <c r="T2371" s="6"/>
      <c r="U2371" s="6"/>
      <c r="X2371" s="459" t="s">
        <v>270</v>
      </c>
      <c r="Y2371" s="25"/>
      <c r="Z2371" s="25"/>
      <c r="AA2371" s="25"/>
      <c r="AB2371" s="25"/>
      <c r="AC2371" s="25"/>
      <c r="AD2371" s="25"/>
      <c r="AE2371" s="25"/>
    </row>
    <row r="2372" spans="1:31">
      <c r="X2372" s="458" t="str">
        <f>IF(全体項目一覧_60!AN151="","",全体項目一覧_60!AN151)</f>
        <v/>
      </c>
      <c r="Y2372" s="25"/>
      <c r="Z2372" s="25"/>
      <c r="AA2372" s="25"/>
      <c r="AB2372" s="25"/>
      <c r="AC2372" s="25"/>
      <c r="AD2372" s="25"/>
      <c r="AE2372" s="25"/>
    </row>
    <row r="2373" spans="1:31">
      <c r="X2373" s="25"/>
      <c r="Y2373" s="25"/>
      <c r="Z2373" s="25"/>
      <c r="AA2373" s="25"/>
      <c r="AB2373" s="25"/>
      <c r="AC2373" s="25"/>
      <c r="AD2373" s="25"/>
      <c r="AE2373" s="25"/>
    </row>
    <row r="2374" spans="1:31">
      <c r="X2374" s="25"/>
      <c r="Y2374" s="25"/>
      <c r="Z2374" s="25"/>
      <c r="AA2374" s="25"/>
      <c r="AB2374" s="25"/>
      <c r="AC2374" s="25"/>
      <c r="AD2374" s="25"/>
      <c r="AE2374" s="25"/>
    </row>
    <row r="2375" spans="1:31">
      <c r="A2375" s="675"/>
      <c r="B2375" s="676"/>
      <c r="C2375" s="676"/>
      <c r="D2375" s="676"/>
      <c r="E2375" s="676"/>
      <c r="F2375" s="676"/>
      <c r="G2375" s="676"/>
      <c r="H2375" s="676"/>
      <c r="I2375" s="676"/>
      <c r="J2375" s="676"/>
      <c r="K2375" s="677"/>
      <c r="L2375" s="12" t="s">
        <v>18</v>
      </c>
      <c r="M2375" s="669" t="s">
        <v>29</v>
      </c>
      <c r="N2375" s="669"/>
      <c r="O2375" s="669"/>
      <c r="P2375" s="669"/>
      <c r="Q2375" s="669"/>
      <c r="R2375" s="669"/>
      <c r="S2375" s="669"/>
      <c r="T2375" s="670" t="s">
        <v>269</v>
      </c>
      <c r="U2375" s="670"/>
      <c r="X2375" s="12"/>
      <c r="Y2375" s="150"/>
      <c r="Z2375" s="150"/>
      <c r="AA2375" s="150"/>
      <c r="AB2375" s="150"/>
      <c r="AC2375" s="150"/>
      <c r="AD2375" s="150"/>
      <c r="AE2375" s="150"/>
    </row>
    <row r="2376" spans="1:31">
      <c r="A2376" s="678"/>
      <c r="B2376" s="679"/>
      <c r="C2376" s="679"/>
      <c r="D2376" s="679"/>
      <c r="E2376" s="679"/>
      <c r="F2376" s="679"/>
      <c r="G2376" s="679"/>
      <c r="H2376" s="679"/>
      <c r="I2376" s="679"/>
      <c r="J2376" s="679"/>
      <c r="K2376" s="680"/>
      <c r="L2376" s="12" t="s">
        <v>18</v>
      </c>
      <c r="M2376" s="665" t="s">
        <v>30</v>
      </c>
      <c r="N2376" s="665"/>
      <c r="O2376" s="665"/>
      <c r="P2376" s="665"/>
      <c r="Q2376" s="665"/>
      <c r="R2376" s="665"/>
      <c r="S2376" s="665"/>
      <c r="T2376" s="666" t="str">
        <f>X2372</f>
        <v/>
      </c>
      <c r="U2376" s="667"/>
      <c r="X2376" s="12"/>
      <c r="Y2376" s="151"/>
      <c r="Z2376" s="151"/>
      <c r="AA2376" s="151"/>
      <c r="AB2376" s="151"/>
      <c r="AC2376" s="151"/>
      <c r="AD2376" s="151"/>
      <c r="AE2376" s="151"/>
    </row>
    <row r="2377" spans="1:31" ht="14.25">
      <c r="A2377" s="691" t="str">
        <f>$A$40</f>
        <v>フォーマット作成者　：　Komuro Consulting Group　小室匡史</v>
      </c>
      <c r="B2377" s="691"/>
      <c r="C2377" s="691"/>
      <c r="D2377" s="691"/>
      <c r="E2377" s="691"/>
      <c r="F2377" s="691"/>
      <c r="G2377" s="691"/>
      <c r="H2377" s="691"/>
      <c r="I2377" s="691"/>
      <c r="J2377" s="691"/>
      <c r="K2377" s="691"/>
      <c r="L2377" s="414" t="s">
        <v>18</v>
      </c>
      <c r="M2377" s="668" t="s">
        <v>90</v>
      </c>
      <c r="N2377" s="668"/>
      <c r="O2377" s="668"/>
      <c r="P2377" s="668"/>
      <c r="Q2377" s="668"/>
      <c r="R2377" s="668"/>
      <c r="S2377" s="668"/>
      <c r="T2377" s="667"/>
      <c r="U2377" s="667"/>
      <c r="X2377" s="12"/>
      <c r="Y2377" s="152"/>
      <c r="Z2377" s="152"/>
      <c r="AA2377" s="152"/>
      <c r="AB2377" s="152"/>
      <c r="AC2377" s="152"/>
      <c r="AD2377" s="152"/>
      <c r="AE2377" s="152"/>
    </row>
    <row r="2379" spans="1:31" ht="30" customHeight="1">
      <c r="A2379" s="671" t="str">
        <f>$A$1</f>
        <v>●●チームバレーボール体力指数　レーダーチャート</v>
      </c>
      <c r="B2379" s="671"/>
      <c r="C2379" s="671"/>
      <c r="D2379" s="671"/>
      <c r="E2379" s="671"/>
      <c r="F2379" s="671"/>
      <c r="G2379" s="671"/>
      <c r="H2379" s="671"/>
      <c r="I2379" s="671"/>
      <c r="J2379" s="671"/>
      <c r="K2379" s="671"/>
      <c r="L2379" s="671"/>
      <c r="M2379" s="671"/>
      <c r="N2379" s="671"/>
      <c r="O2379" s="671"/>
      <c r="P2379" s="671"/>
      <c r="Q2379" s="671"/>
      <c r="R2379" s="671"/>
      <c r="S2379" s="671"/>
      <c r="T2379" s="671"/>
      <c r="U2379" s="671"/>
      <c r="X2379" s="25"/>
      <c r="Y2379" s="25"/>
      <c r="Z2379" s="25"/>
      <c r="AA2379" s="25"/>
      <c r="AB2379" s="25"/>
      <c r="AC2379" s="25"/>
      <c r="AD2379" s="25"/>
      <c r="AE2379" s="25"/>
    </row>
    <row r="2380" spans="1:31" ht="22.5" customHeight="1">
      <c r="A2380" s="385" t="s">
        <v>10</v>
      </c>
      <c r="B2380" s="672" t="str">
        <f>IF(表示変換!B64="","",表示変換!B64)</f>
        <v/>
      </c>
      <c r="C2380" s="672"/>
      <c r="D2380" s="9"/>
      <c r="E2380" s="385" t="s">
        <v>11</v>
      </c>
      <c r="F2380" s="673" t="str">
        <f>IF(表示変換!I64="","",表示変換!I64)</f>
        <v/>
      </c>
      <c r="G2380" s="673"/>
      <c r="H2380" s="386" t="s">
        <v>12</v>
      </c>
      <c r="I2380" s="14"/>
      <c r="J2380" s="386" t="s">
        <v>13</v>
      </c>
      <c r="K2380" s="673" t="str">
        <f>IF(表示変換!J64="","",表示変換!J64)</f>
        <v/>
      </c>
      <c r="L2380" s="673"/>
      <c r="M2380" s="385" t="s">
        <v>14</v>
      </c>
      <c r="N2380" s="6"/>
      <c r="O2380" s="672" t="s">
        <v>15</v>
      </c>
      <c r="P2380" s="672"/>
      <c r="Q2380" s="672" t="str">
        <f>IF(表示変換!H64="","",表示変換!H64)</f>
        <v/>
      </c>
      <c r="R2380" s="672"/>
      <c r="S2380" s="674" t="str">
        <f>IF(入力!$C$4="","",入力!$C$4)</f>
        <v>2016.01.01</v>
      </c>
      <c r="T2380" s="674"/>
      <c r="U2380" s="9" t="s">
        <v>84</v>
      </c>
      <c r="X2380" s="25"/>
      <c r="Y2380" s="25"/>
      <c r="Z2380" s="25"/>
      <c r="AA2380" s="25"/>
      <c r="AB2380" s="25"/>
      <c r="AC2380" s="25"/>
      <c r="AD2380" s="25"/>
      <c r="AE2380" s="25"/>
    </row>
    <row r="2381" spans="1:31" ht="12" customHeight="1">
      <c r="A2381" s="6"/>
      <c r="B2381" s="6"/>
      <c r="C2381" s="6"/>
      <c r="D2381" s="6"/>
      <c r="E2381" s="6"/>
      <c r="F2381" s="6"/>
      <c r="G2381" s="6"/>
      <c r="H2381" s="6"/>
      <c r="I2381" s="6"/>
      <c r="J2381" s="6"/>
      <c r="K2381" s="6"/>
      <c r="L2381" s="6"/>
      <c r="M2381" s="6"/>
      <c r="N2381" s="6"/>
      <c r="O2381" s="6"/>
      <c r="P2381" s="6"/>
      <c r="Q2381" s="6"/>
      <c r="R2381" s="6"/>
      <c r="S2381" s="6"/>
      <c r="T2381" s="6"/>
      <c r="U2381" s="6"/>
      <c r="X2381" s="25"/>
      <c r="Y2381" s="25"/>
      <c r="Z2381" s="25"/>
      <c r="AA2381" s="25"/>
      <c r="AB2381" s="25"/>
      <c r="AC2381" s="25"/>
      <c r="AD2381" s="25"/>
      <c r="AE2381" s="25"/>
    </row>
    <row r="2382" spans="1:31" ht="22.5" customHeight="1">
      <c r="A2382" s="685" t="s">
        <v>5</v>
      </c>
      <c r="B2382" s="688" t="s">
        <v>6</v>
      </c>
      <c r="C2382" s="692" t="s">
        <v>0</v>
      </c>
      <c r="D2382" s="683" t="s">
        <v>228</v>
      </c>
      <c r="E2382" s="684"/>
      <c r="F2382" s="683" t="s">
        <v>43</v>
      </c>
      <c r="G2382" s="684"/>
      <c r="H2382" s="683" t="s">
        <v>297</v>
      </c>
      <c r="I2382" s="684"/>
      <c r="J2382" s="683" t="s">
        <v>27</v>
      </c>
      <c r="K2382" s="684"/>
      <c r="L2382" s="681" t="s">
        <v>221</v>
      </c>
      <c r="M2382" s="682"/>
      <c r="N2382" s="681" t="s">
        <v>45</v>
      </c>
      <c r="O2382" s="682"/>
      <c r="P2382" s="681" t="s">
        <v>28</v>
      </c>
      <c r="Q2382" s="682"/>
      <c r="R2382" s="683" t="s">
        <v>32</v>
      </c>
      <c r="S2382" s="684"/>
      <c r="T2382" s="156" t="s">
        <v>1</v>
      </c>
      <c r="U2382" s="157" t="s">
        <v>2</v>
      </c>
      <c r="X2382" s="25"/>
      <c r="Y2382" s="25"/>
      <c r="Z2382" s="25"/>
      <c r="AA2382" s="25"/>
      <c r="AB2382" s="25"/>
      <c r="AC2382" s="25"/>
      <c r="AD2382" s="25"/>
      <c r="AE2382" s="25"/>
    </row>
    <row r="2383" spans="1:31">
      <c r="A2383" s="686"/>
      <c r="B2383" s="689"/>
      <c r="C2383" s="693"/>
      <c r="D2383" s="1" t="s">
        <v>3</v>
      </c>
      <c r="E2383" s="3" t="s">
        <v>4</v>
      </c>
      <c r="F2383" s="1" t="s">
        <v>3</v>
      </c>
      <c r="G2383" s="3" t="s">
        <v>4</v>
      </c>
      <c r="H2383" s="1" t="s">
        <v>3</v>
      </c>
      <c r="I2383" s="3" t="s">
        <v>4</v>
      </c>
      <c r="J2383" s="1" t="s">
        <v>3</v>
      </c>
      <c r="K2383" s="3" t="s">
        <v>4</v>
      </c>
      <c r="L2383" s="1" t="s">
        <v>3</v>
      </c>
      <c r="M2383" s="3" t="s">
        <v>4</v>
      </c>
      <c r="N2383" s="1" t="s">
        <v>3</v>
      </c>
      <c r="O2383" s="3" t="s">
        <v>4</v>
      </c>
      <c r="P2383" s="1" t="s">
        <v>3</v>
      </c>
      <c r="Q2383" s="3" t="s">
        <v>4</v>
      </c>
      <c r="R2383" s="1" t="s">
        <v>3</v>
      </c>
      <c r="S2383" s="3" t="s">
        <v>4</v>
      </c>
      <c r="T2383" s="7"/>
      <c r="U2383" s="8"/>
      <c r="X2383" s="25"/>
      <c r="Y2383" s="25"/>
      <c r="Z2383" s="25"/>
      <c r="AA2383" s="25"/>
      <c r="AB2383" s="25"/>
      <c r="AC2383" s="25"/>
      <c r="AD2383" s="25"/>
      <c r="AE2383" s="25"/>
    </row>
    <row r="2384" spans="1:31">
      <c r="A2384" s="687"/>
      <c r="B2384" s="690"/>
      <c r="C2384" s="694"/>
      <c r="D2384" s="2" t="str">
        <f>IF(表示変換!$N$5="","",表示変換!$N$5)</f>
        <v>sec</v>
      </c>
      <c r="E2384" s="4" t="s">
        <v>7</v>
      </c>
      <c r="F2384" s="2" t="str">
        <f>IF(表示変換!$O$5="","",表示変換!$O$5)</f>
        <v>sec</v>
      </c>
      <c r="G2384" s="4" t="s">
        <v>216</v>
      </c>
      <c r="H2384" s="2" t="str">
        <f>IF(表示変換!$P$5="","",表示変換!$P$5)</f>
        <v>m</v>
      </c>
      <c r="I2384" s="4" t="s">
        <v>202</v>
      </c>
      <c r="J2384" s="2" t="str">
        <f>IF(表示変換!$Q$5="","",表示変換!$Q$5)</f>
        <v>cm</v>
      </c>
      <c r="K2384" s="4" t="s">
        <v>202</v>
      </c>
      <c r="L2384" s="2" t="str">
        <f>IF(表示変換!$R$5="","",表示変換!$R$5)</f>
        <v>cm</v>
      </c>
      <c r="M2384" s="4" t="s">
        <v>202</v>
      </c>
      <c r="N2384" s="2" t="str">
        <f>IF(表示変換!$S$5="","",表示変換!$S$5)</f>
        <v>m</v>
      </c>
      <c r="O2384" s="4" t="s">
        <v>202</v>
      </c>
      <c r="P2384" s="2" t="str">
        <f>IF(表示変換!$T$5="","",表示変換!$T$5)</f>
        <v>回</v>
      </c>
      <c r="Q2384" s="4" t="s">
        <v>202</v>
      </c>
      <c r="R2384" s="2" t="str">
        <f>IF(表示変換!$U$5="","",表示変換!$U$5)</f>
        <v>m</v>
      </c>
      <c r="S2384" s="4" t="s">
        <v>202</v>
      </c>
      <c r="T2384" s="2" t="s">
        <v>203</v>
      </c>
      <c r="U2384" s="5" t="s">
        <v>204</v>
      </c>
      <c r="X2384" s="26" t="s">
        <v>205</v>
      </c>
      <c r="Y2384" s="26" t="s">
        <v>206</v>
      </c>
      <c r="Z2384" s="26" t="s">
        <v>276</v>
      </c>
      <c r="AA2384" s="26" t="s">
        <v>24</v>
      </c>
      <c r="AB2384" s="26" t="s">
        <v>207</v>
      </c>
      <c r="AC2384" s="26" t="s">
        <v>208</v>
      </c>
      <c r="AD2384" s="26" t="s">
        <v>62</v>
      </c>
      <c r="AE2384" s="11" t="s">
        <v>61</v>
      </c>
    </row>
    <row r="2385" spans="1:31">
      <c r="A2385" s="17" t="str">
        <f>IF(入力!$C$4="","",入力!$C$4)</f>
        <v>2016.01.01</v>
      </c>
      <c r="B2385" s="20">
        <f>IF(表示変換!A64="","",表示変換!A64)</f>
        <v>59</v>
      </c>
      <c r="C2385" s="18" t="str">
        <f>IF(表示変換!B64="","",表示変換!B64)</f>
        <v/>
      </c>
      <c r="D2385" s="21" t="str">
        <f>IF(特定項目一覧_60!G64="","",特定項目一覧_60!G64)</f>
        <v/>
      </c>
      <c r="E2385" s="27" t="str">
        <f>IF(特定項目一覧_60!H64="","",特定項目一覧_60!H64)</f>
        <v/>
      </c>
      <c r="F2385" s="21" t="str">
        <f>IF(特定項目一覧_60!I64="","",特定項目一覧_60!I64)</f>
        <v/>
      </c>
      <c r="G2385" s="22" t="str">
        <f>IF(特定項目一覧_60!J64="","",特定項目一覧_60!J64)</f>
        <v/>
      </c>
      <c r="H2385" s="29" t="str">
        <f>IF(特定項目一覧_60!K64="","",特定項目一覧_60!K64)</f>
        <v/>
      </c>
      <c r="I2385" s="27" t="str">
        <f>IF(特定項目一覧_60!L64="","",特定項目一覧_60!L64)</f>
        <v/>
      </c>
      <c r="J2385" s="20" t="str">
        <f>IF(特定項目一覧_60!M64="","",特定項目一覧_60!M64)</f>
        <v/>
      </c>
      <c r="K2385" s="22" t="str">
        <f>IF(特定項目一覧_60!N64="","",特定項目一覧_60!N64)</f>
        <v/>
      </c>
      <c r="L2385" s="28" t="str">
        <f>IF(特定項目一覧_60!O64="","",特定項目一覧_60!O64)</f>
        <v/>
      </c>
      <c r="M2385" s="27" t="str">
        <f>IF(特定項目一覧_60!P64="","",特定項目一覧_60!P64)</f>
        <v/>
      </c>
      <c r="N2385" s="21" t="str">
        <f>IF(特定項目一覧_60!Q64="","",特定項目一覧_60!Q64)</f>
        <v/>
      </c>
      <c r="O2385" s="22" t="str">
        <f>IF(特定項目一覧_60!R64="","",特定項目一覧_60!R64)</f>
        <v/>
      </c>
      <c r="P2385" s="28" t="str">
        <f>IF(特定項目一覧_60!S64="","",特定項目一覧_60!S64)</f>
        <v/>
      </c>
      <c r="Q2385" s="27" t="str">
        <f>IF(特定項目一覧_60!T64="","",特定項目一覧_60!T64)</f>
        <v/>
      </c>
      <c r="R2385" s="20" t="str">
        <f>IF(特定項目一覧_60!U64="","",特定項目一覧_60!U64)</f>
        <v/>
      </c>
      <c r="S2385" s="22" t="str">
        <f>IF(特定項目一覧_60!V64="","",特定項目一覧_60!V64)</f>
        <v/>
      </c>
      <c r="T2385" s="28" t="str">
        <f>IF(特定項目一覧_60!W64="","",特定項目一覧_60!W64)</f>
        <v/>
      </c>
      <c r="U2385" s="22" t="str">
        <f>IF(特定項目一覧_60!X64="","",特定項目一覧_60!X64)</f>
        <v/>
      </c>
      <c r="W2385" s="19" t="str">
        <f>IF(入力!$C$4="","",入力!$C$4)</f>
        <v>2016.01.01</v>
      </c>
      <c r="X2385" s="30" t="str">
        <f>E2385</f>
        <v/>
      </c>
      <c r="Y2385" s="30" t="str">
        <f>G2385</f>
        <v/>
      </c>
      <c r="Z2385" s="30" t="str">
        <f>I2385</f>
        <v/>
      </c>
      <c r="AA2385" s="30" t="str">
        <f>K2385</f>
        <v/>
      </c>
      <c r="AB2385" s="30" t="str">
        <f>M2385</f>
        <v/>
      </c>
      <c r="AC2385" s="30" t="str">
        <f>O2385</f>
        <v/>
      </c>
      <c r="AD2385" s="30" t="str">
        <f>Q2385</f>
        <v/>
      </c>
      <c r="AE2385" s="30" t="str">
        <f>S2385</f>
        <v/>
      </c>
    </row>
    <row r="2386" spans="1:31">
      <c r="A2386" s="66"/>
      <c r="B2386" s="67"/>
      <c r="C2386" s="68"/>
      <c r="D2386" s="69"/>
      <c r="E2386" s="70"/>
      <c r="F2386" s="71"/>
      <c r="G2386" s="72"/>
      <c r="H2386" s="73"/>
      <c r="I2386" s="70"/>
      <c r="J2386" s="71"/>
      <c r="K2386" s="72"/>
      <c r="L2386" s="69"/>
      <c r="M2386" s="70"/>
      <c r="N2386" s="71"/>
      <c r="O2386" s="72"/>
      <c r="P2386" s="69"/>
      <c r="Q2386" s="70"/>
      <c r="R2386" s="67"/>
      <c r="S2386" s="72"/>
      <c r="T2386" s="73"/>
      <c r="U2386" s="72"/>
      <c r="W2386" s="19"/>
      <c r="X2386" s="23"/>
      <c r="Y2386" s="23"/>
      <c r="Z2386" s="23"/>
      <c r="AA2386" s="23"/>
      <c r="AB2386" s="23"/>
      <c r="AC2386" s="23"/>
      <c r="AD2386" s="23"/>
      <c r="AE2386" s="23"/>
    </row>
    <row r="2387" spans="1:31">
      <c r="A2387" s="74"/>
      <c r="B2387" s="67"/>
      <c r="C2387" s="72"/>
      <c r="D2387" s="71"/>
      <c r="E2387" s="72"/>
      <c r="F2387" s="71"/>
      <c r="G2387" s="72"/>
      <c r="H2387" s="67"/>
      <c r="I2387" s="72"/>
      <c r="J2387" s="71"/>
      <c r="K2387" s="72"/>
      <c r="L2387" s="71"/>
      <c r="M2387" s="72"/>
      <c r="N2387" s="71"/>
      <c r="O2387" s="72"/>
      <c r="P2387" s="71"/>
      <c r="Q2387" s="72"/>
      <c r="R2387" s="67"/>
      <c r="S2387" s="72"/>
      <c r="T2387" s="67"/>
      <c r="U2387" s="72"/>
      <c r="W2387" s="19"/>
      <c r="X2387" s="23"/>
      <c r="Y2387" s="23"/>
      <c r="Z2387" s="23"/>
      <c r="AA2387" s="23"/>
      <c r="AB2387" s="23"/>
      <c r="AC2387" s="23"/>
      <c r="AD2387" s="23"/>
      <c r="AE2387" s="23"/>
    </row>
    <row r="2388" spans="1:31">
      <c r="A2388" s="74"/>
      <c r="B2388" s="75"/>
      <c r="C2388" s="76"/>
      <c r="D2388" s="71"/>
      <c r="E2388" s="70"/>
      <c r="F2388" s="71"/>
      <c r="G2388" s="72"/>
      <c r="H2388" s="73"/>
      <c r="I2388" s="70"/>
      <c r="J2388" s="71"/>
      <c r="K2388" s="72"/>
      <c r="L2388" s="69"/>
      <c r="M2388" s="70"/>
      <c r="N2388" s="71"/>
      <c r="O2388" s="72"/>
      <c r="P2388" s="69"/>
      <c r="Q2388" s="70"/>
      <c r="R2388" s="67"/>
      <c r="S2388" s="72"/>
      <c r="T2388" s="73"/>
      <c r="U2388" s="72"/>
      <c r="X2388" s="25"/>
      <c r="Y2388" s="25"/>
      <c r="Z2388" s="25"/>
      <c r="AA2388" s="25"/>
      <c r="AB2388" s="25"/>
      <c r="AC2388" s="25"/>
      <c r="AD2388" s="25"/>
      <c r="AE2388" s="25"/>
    </row>
    <row r="2389" spans="1:31">
      <c r="A2389" s="66"/>
      <c r="B2389" s="67"/>
      <c r="C2389" s="68"/>
      <c r="D2389" s="69"/>
      <c r="E2389" s="70"/>
      <c r="F2389" s="71"/>
      <c r="G2389" s="72"/>
      <c r="H2389" s="73"/>
      <c r="I2389" s="70"/>
      <c r="J2389" s="71"/>
      <c r="K2389" s="72"/>
      <c r="L2389" s="69"/>
      <c r="M2389" s="70"/>
      <c r="N2389" s="71"/>
      <c r="O2389" s="72"/>
      <c r="P2389" s="69"/>
      <c r="Q2389" s="70"/>
      <c r="R2389" s="67"/>
      <c r="S2389" s="72"/>
      <c r="T2389" s="73"/>
      <c r="U2389" s="72"/>
      <c r="X2389" s="25"/>
      <c r="Y2389" s="25"/>
      <c r="Z2389" s="25"/>
      <c r="AA2389" s="25"/>
      <c r="AB2389" s="25"/>
      <c r="AC2389" s="25"/>
      <c r="AD2389" s="25"/>
      <c r="AE2389" s="25"/>
    </row>
    <row r="2390" spans="1:31">
      <c r="A2390" s="74"/>
      <c r="B2390" s="67"/>
      <c r="C2390" s="72"/>
      <c r="D2390" s="71"/>
      <c r="E2390" s="72"/>
      <c r="F2390" s="71"/>
      <c r="G2390" s="72"/>
      <c r="H2390" s="67"/>
      <c r="I2390" s="72"/>
      <c r="J2390" s="71"/>
      <c r="K2390" s="72"/>
      <c r="L2390" s="71"/>
      <c r="M2390" s="72"/>
      <c r="N2390" s="71"/>
      <c r="O2390" s="72"/>
      <c r="P2390" s="71"/>
      <c r="Q2390" s="72"/>
      <c r="R2390" s="67"/>
      <c r="S2390" s="72"/>
      <c r="T2390" s="67"/>
      <c r="U2390" s="72"/>
      <c r="X2390" s="25"/>
      <c r="Y2390" s="25"/>
      <c r="Z2390" s="25"/>
      <c r="AA2390" s="25"/>
      <c r="AB2390" s="25"/>
      <c r="AC2390" s="25"/>
      <c r="AD2390" s="25"/>
      <c r="AE2390" s="25"/>
    </row>
    <row r="2391" spans="1:31">
      <c r="A2391" s="66"/>
      <c r="B2391" s="67"/>
      <c r="C2391" s="68"/>
      <c r="D2391" s="69"/>
      <c r="E2391" s="70"/>
      <c r="F2391" s="71"/>
      <c r="G2391" s="72"/>
      <c r="H2391" s="73"/>
      <c r="I2391" s="70"/>
      <c r="J2391" s="71"/>
      <c r="K2391" s="72"/>
      <c r="L2391" s="69"/>
      <c r="M2391" s="70"/>
      <c r="N2391" s="71"/>
      <c r="O2391" s="72"/>
      <c r="P2391" s="69"/>
      <c r="Q2391" s="70"/>
      <c r="R2391" s="67"/>
      <c r="S2391" s="72"/>
      <c r="T2391" s="73"/>
      <c r="U2391" s="72"/>
      <c r="X2391" s="25"/>
      <c r="Y2391" s="25"/>
      <c r="Z2391" s="25"/>
      <c r="AA2391" s="25"/>
      <c r="AB2391" s="25"/>
      <c r="AC2391" s="25"/>
      <c r="AD2391" s="25"/>
      <c r="AE2391" s="25"/>
    </row>
    <row r="2392" spans="1:31">
      <c r="A2392" s="66"/>
      <c r="B2392" s="67"/>
      <c r="C2392" s="68"/>
      <c r="D2392" s="69"/>
      <c r="E2392" s="70"/>
      <c r="F2392" s="71"/>
      <c r="G2392" s="72"/>
      <c r="H2392" s="73"/>
      <c r="I2392" s="70"/>
      <c r="J2392" s="71"/>
      <c r="K2392" s="72"/>
      <c r="L2392" s="69"/>
      <c r="M2392" s="70"/>
      <c r="N2392" s="71"/>
      <c r="O2392" s="72"/>
      <c r="P2392" s="69"/>
      <c r="Q2392" s="70"/>
      <c r="R2392" s="67"/>
      <c r="S2392" s="72"/>
      <c r="T2392" s="73"/>
      <c r="U2392" s="72"/>
      <c r="X2392" s="25"/>
      <c r="Y2392" s="25"/>
      <c r="Z2392" s="25"/>
      <c r="AA2392" s="25"/>
      <c r="AB2392" s="25"/>
      <c r="AC2392" s="25"/>
      <c r="AD2392" s="25"/>
      <c r="AE2392" s="25"/>
    </row>
    <row r="2393" spans="1:31">
      <c r="A2393" s="66"/>
      <c r="B2393" s="67"/>
      <c r="C2393" s="68"/>
      <c r="D2393" s="69"/>
      <c r="E2393" s="70"/>
      <c r="F2393" s="71"/>
      <c r="G2393" s="72"/>
      <c r="H2393" s="73"/>
      <c r="I2393" s="70"/>
      <c r="J2393" s="71"/>
      <c r="K2393" s="72"/>
      <c r="L2393" s="69"/>
      <c r="M2393" s="70"/>
      <c r="N2393" s="71"/>
      <c r="O2393" s="72"/>
      <c r="P2393" s="69"/>
      <c r="Q2393" s="70"/>
      <c r="R2393" s="67"/>
      <c r="S2393" s="72"/>
      <c r="T2393" s="73"/>
      <c r="U2393" s="72"/>
      <c r="X2393" s="25"/>
      <c r="Y2393" s="25"/>
      <c r="Z2393" s="25"/>
      <c r="AA2393" s="25"/>
      <c r="AB2393" s="25"/>
      <c r="AC2393" s="25"/>
      <c r="AD2393" s="25"/>
      <c r="AE2393" s="25"/>
    </row>
    <row r="2394" spans="1:31">
      <c r="A2394" s="66"/>
      <c r="B2394" s="67"/>
      <c r="C2394" s="68"/>
      <c r="D2394" s="69"/>
      <c r="E2394" s="70"/>
      <c r="F2394" s="71"/>
      <c r="G2394" s="72"/>
      <c r="H2394" s="73"/>
      <c r="I2394" s="70"/>
      <c r="J2394" s="71"/>
      <c r="K2394" s="72"/>
      <c r="L2394" s="69"/>
      <c r="M2394" s="70"/>
      <c r="N2394" s="71"/>
      <c r="O2394" s="72"/>
      <c r="P2394" s="69"/>
      <c r="Q2394" s="70"/>
      <c r="R2394" s="67"/>
      <c r="S2394" s="72"/>
      <c r="T2394" s="73"/>
      <c r="U2394" s="72"/>
      <c r="X2394" s="25"/>
      <c r="Y2394" s="25"/>
      <c r="Z2394" s="25"/>
      <c r="AA2394" s="25"/>
      <c r="AB2394" s="25"/>
      <c r="AC2394" s="25"/>
      <c r="AD2394" s="25"/>
      <c r="AE2394" s="25"/>
    </row>
    <row r="2395" spans="1:31">
      <c r="A2395" s="6"/>
      <c r="B2395" s="6"/>
      <c r="C2395" s="6"/>
      <c r="D2395" s="6"/>
      <c r="E2395" s="6"/>
      <c r="F2395" s="6"/>
      <c r="G2395" s="6"/>
      <c r="H2395" s="6"/>
      <c r="I2395" s="6"/>
      <c r="J2395" s="6"/>
      <c r="K2395" s="6"/>
      <c r="L2395" s="6"/>
      <c r="M2395" s="6"/>
      <c r="N2395" s="6"/>
      <c r="O2395" s="6"/>
      <c r="P2395" s="6"/>
      <c r="Q2395" s="6"/>
      <c r="R2395" s="6"/>
      <c r="S2395" s="6"/>
      <c r="T2395" s="6"/>
      <c r="U2395" s="6"/>
      <c r="X2395" s="25"/>
      <c r="Y2395" s="25"/>
      <c r="Z2395" s="25"/>
      <c r="AA2395" s="25"/>
      <c r="AB2395" s="25"/>
      <c r="AC2395" s="25"/>
      <c r="AD2395" s="25"/>
      <c r="AE2395" s="25"/>
    </row>
    <row r="2396" spans="1:31">
      <c r="A2396" s="6"/>
      <c r="B2396" s="6"/>
      <c r="C2396" s="6"/>
      <c r="D2396" s="6"/>
      <c r="E2396" s="6"/>
      <c r="F2396" s="6"/>
      <c r="G2396" s="6"/>
      <c r="H2396" s="6"/>
      <c r="I2396" s="6"/>
      <c r="J2396" s="6"/>
      <c r="K2396" s="6"/>
      <c r="L2396" s="6"/>
      <c r="M2396" s="6"/>
      <c r="N2396" s="6"/>
      <c r="O2396" s="6"/>
      <c r="P2396" s="6"/>
      <c r="Q2396" s="6"/>
      <c r="R2396" s="6"/>
      <c r="S2396" s="6"/>
      <c r="T2396" s="6"/>
      <c r="U2396" s="6"/>
      <c r="X2396" s="25"/>
      <c r="Y2396" s="25"/>
      <c r="Z2396" s="25"/>
      <c r="AA2396" s="25"/>
      <c r="AB2396" s="25"/>
      <c r="AC2396" s="25"/>
      <c r="AD2396" s="25"/>
      <c r="AE2396" s="25"/>
    </row>
    <row r="2397" spans="1:31">
      <c r="A2397" s="6"/>
      <c r="B2397" s="6"/>
      <c r="C2397" s="6"/>
      <c r="D2397" s="6"/>
      <c r="E2397" s="6"/>
      <c r="F2397" s="6"/>
      <c r="G2397" s="6"/>
      <c r="H2397" s="6"/>
      <c r="I2397" s="6"/>
      <c r="J2397" s="6"/>
      <c r="K2397" s="6"/>
      <c r="L2397" s="6"/>
      <c r="M2397" s="6"/>
      <c r="N2397" s="6"/>
      <c r="O2397" s="6"/>
      <c r="P2397" s="6"/>
      <c r="Q2397" s="6"/>
      <c r="R2397" s="6"/>
      <c r="S2397" s="6"/>
      <c r="T2397" s="6"/>
      <c r="U2397" s="6"/>
      <c r="X2397" s="25"/>
      <c r="Y2397" s="25"/>
      <c r="Z2397" s="25"/>
      <c r="AA2397" s="25"/>
      <c r="AB2397" s="25"/>
      <c r="AC2397" s="25"/>
      <c r="AD2397" s="25"/>
      <c r="AE2397" s="25"/>
    </row>
    <row r="2398" spans="1:31">
      <c r="A2398" s="6"/>
      <c r="B2398" s="6"/>
      <c r="C2398" s="6"/>
      <c r="D2398" s="6"/>
      <c r="E2398" s="6"/>
      <c r="F2398" s="6"/>
      <c r="G2398" s="6"/>
      <c r="H2398" s="6"/>
      <c r="I2398" s="6"/>
      <c r="J2398" s="6"/>
      <c r="K2398" s="6"/>
      <c r="L2398" s="6"/>
      <c r="M2398" s="6"/>
      <c r="N2398" s="6"/>
      <c r="O2398" s="6"/>
      <c r="P2398" s="6"/>
      <c r="Q2398" s="6"/>
      <c r="R2398" s="6"/>
      <c r="S2398" s="6"/>
      <c r="T2398" s="6"/>
      <c r="U2398" s="6"/>
      <c r="X2398" s="12" t="s">
        <v>21</v>
      </c>
      <c r="Y2398" s="12" t="s">
        <v>214</v>
      </c>
      <c r="Z2398" s="12" t="s">
        <v>22</v>
      </c>
      <c r="AA2398" s="25"/>
      <c r="AB2398" s="25"/>
      <c r="AC2398" s="25"/>
      <c r="AD2398" s="25"/>
      <c r="AE2398" s="25"/>
    </row>
    <row r="2399" spans="1:31">
      <c r="A2399" s="6"/>
      <c r="B2399" s="6"/>
      <c r="C2399" s="6"/>
      <c r="D2399" s="6"/>
      <c r="E2399" s="6"/>
      <c r="F2399" s="6"/>
      <c r="G2399" s="6"/>
      <c r="H2399" s="6"/>
      <c r="I2399" s="6"/>
      <c r="J2399" s="6"/>
      <c r="K2399" s="6"/>
      <c r="L2399" s="6"/>
      <c r="M2399" s="6"/>
      <c r="N2399" s="6"/>
      <c r="O2399" s="6"/>
      <c r="P2399" s="6"/>
      <c r="Q2399" s="6"/>
      <c r="R2399" s="6"/>
      <c r="S2399" s="6"/>
      <c r="T2399" s="6"/>
      <c r="U2399" s="6"/>
      <c r="W2399" s="19" t="str">
        <f>IF(入力!$C$4="","",入力!$C$4)</f>
        <v>2016.01.01</v>
      </c>
      <c r="X2399" s="24" t="str">
        <f>IF(特定項目一覧_60!AL64="","",特定項目一覧_60!AL64)</f>
        <v/>
      </c>
      <c r="Y2399" s="31" t="str">
        <f>IF(特定項目一覧_60!AK64="","",特定項目一覧_60!AK64)</f>
        <v/>
      </c>
      <c r="Z2399" s="32" t="str">
        <f>IF(特定項目一覧_60!AM64="","",特定項目一覧_60!AM64)</f>
        <v/>
      </c>
      <c r="AA2399" s="25"/>
      <c r="AB2399" s="25"/>
      <c r="AC2399" s="25"/>
      <c r="AD2399" s="25"/>
      <c r="AE2399" s="25"/>
    </row>
    <row r="2400" spans="1:31">
      <c r="A2400" s="6"/>
      <c r="B2400" s="6"/>
      <c r="C2400" s="6"/>
      <c r="D2400" s="6"/>
      <c r="E2400" s="6"/>
      <c r="F2400" s="6"/>
      <c r="G2400" s="6"/>
      <c r="H2400" s="6"/>
      <c r="I2400" s="6"/>
      <c r="J2400" s="6"/>
      <c r="K2400" s="6"/>
      <c r="L2400" s="6"/>
      <c r="M2400" s="6"/>
      <c r="N2400" s="6"/>
      <c r="O2400" s="6"/>
      <c r="P2400" s="6"/>
      <c r="Q2400" s="6"/>
      <c r="R2400" s="6"/>
      <c r="S2400" s="6"/>
      <c r="T2400" s="6"/>
      <c r="U2400" s="6"/>
      <c r="W2400" s="19"/>
      <c r="X2400" s="24"/>
      <c r="Y2400" s="24"/>
      <c r="Z2400" s="24"/>
      <c r="AA2400" s="25"/>
      <c r="AB2400" s="25"/>
      <c r="AC2400" s="25"/>
      <c r="AD2400" s="25"/>
      <c r="AE2400" s="25"/>
    </row>
    <row r="2401" spans="1:31">
      <c r="A2401" s="6"/>
      <c r="B2401" s="6"/>
      <c r="C2401" s="6"/>
      <c r="D2401" s="6"/>
      <c r="E2401" s="6"/>
      <c r="F2401" s="6"/>
      <c r="G2401" s="6"/>
      <c r="H2401" s="6"/>
      <c r="I2401" s="6"/>
      <c r="J2401" s="6"/>
      <c r="K2401" s="6"/>
      <c r="L2401" s="6"/>
      <c r="M2401" s="6"/>
      <c r="N2401" s="6"/>
      <c r="O2401" s="6"/>
      <c r="P2401" s="6"/>
      <c r="Q2401" s="6"/>
      <c r="R2401" s="6"/>
      <c r="S2401" s="6"/>
      <c r="T2401" s="6"/>
      <c r="U2401" s="6"/>
      <c r="W2401" s="19"/>
      <c r="X2401" s="34"/>
      <c r="Y2401" s="34"/>
      <c r="Z2401" s="35"/>
      <c r="AA2401" s="25"/>
      <c r="AB2401" s="25"/>
      <c r="AC2401" s="25"/>
      <c r="AD2401" s="25"/>
      <c r="AE2401" s="25"/>
    </row>
    <row r="2402" spans="1:31">
      <c r="A2402" s="6"/>
      <c r="B2402" s="6"/>
      <c r="C2402" s="6"/>
      <c r="D2402" s="6"/>
      <c r="E2402" s="6"/>
      <c r="F2402" s="6"/>
      <c r="G2402" s="6"/>
      <c r="H2402" s="6"/>
      <c r="I2402" s="6"/>
      <c r="J2402" s="6"/>
      <c r="K2402" s="6"/>
      <c r="L2402" s="6"/>
      <c r="M2402" s="6"/>
      <c r="N2402" s="6"/>
      <c r="O2402" s="6"/>
      <c r="P2402" s="6"/>
      <c r="Q2402" s="6"/>
      <c r="R2402" s="6"/>
      <c r="S2402" s="6"/>
      <c r="T2402" s="6"/>
      <c r="U2402" s="6"/>
      <c r="X2402" s="25"/>
      <c r="Y2402" s="25"/>
      <c r="Z2402" s="25"/>
      <c r="AA2402" s="25"/>
      <c r="AB2402" s="25"/>
      <c r="AC2402" s="25"/>
      <c r="AD2402" s="25"/>
      <c r="AE2402" s="25"/>
    </row>
    <row r="2403" spans="1:31">
      <c r="A2403" s="6"/>
      <c r="B2403" s="6"/>
      <c r="C2403" s="6"/>
      <c r="D2403" s="6"/>
      <c r="E2403" s="6"/>
      <c r="F2403" s="6"/>
      <c r="G2403" s="6"/>
      <c r="H2403" s="6"/>
      <c r="I2403" s="6"/>
      <c r="J2403" s="6"/>
      <c r="K2403" s="6"/>
      <c r="L2403" s="6"/>
      <c r="M2403" s="6"/>
      <c r="N2403" s="6"/>
      <c r="O2403" s="6"/>
      <c r="P2403" s="6"/>
      <c r="Q2403" s="6"/>
      <c r="R2403" s="6"/>
      <c r="S2403" s="6"/>
      <c r="T2403" s="6"/>
      <c r="U2403" s="6"/>
      <c r="X2403" s="25"/>
      <c r="Y2403" s="25"/>
      <c r="Z2403" s="25"/>
      <c r="AA2403" s="25"/>
      <c r="AB2403" s="25"/>
      <c r="AC2403" s="25"/>
      <c r="AD2403" s="25"/>
      <c r="AE2403" s="25"/>
    </row>
    <row r="2404" spans="1:31">
      <c r="A2404" s="6"/>
      <c r="B2404" s="6"/>
      <c r="C2404" s="6"/>
      <c r="D2404" s="6"/>
      <c r="E2404" s="6"/>
      <c r="F2404" s="6"/>
      <c r="G2404" s="6"/>
      <c r="H2404" s="6"/>
      <c r="I2404" s="6"/>
      <c r="J2404" s="6"/>
      <c r="K2404" s="6"/>
      <c r="L2404" s="6"/>
      <c r="M2404" s="6"/>
      <c r="N2404" s="6"/>
      <c r="O2404" s="6"/>
      <c r="P2404" s="6"/>
      <c r="Q2404" s="6"/>
      <c r="R2404" s="6"/>
      <c r="S2404" s="6"/>
      <c r="T2404" s="6"/>
      <c r="U2404" s="6"/>
      <c r="X2404" s="25"/>
      <c r="Y2404" s="25"/>
      <c r="Z2404" s="25"/>
      <c r="AA2404" s="25"/>
      <c r="AB2404" s="25"/>
      <c r="AC2404" s="25"/>
      <c r="AD2404" s="25"/>
      <c r="AE2404" s="25"/>
    </row>
    <row r="2405" spans="1:31">
      <c r="A2405" s="6"/>
      <c r="B2405" s="6"/>
      <c r="C2405" s="6"/>
      <c r="D2405" s="6"/>
      <c r="E2405" s="6"/>
      <c r="F2405" s="6"/>
      <c r="G2405" s="6"/>
      <c r="H2405" s="6"/>
      <c r="I2405" s="6"/>
      <c r="J2405" s="6"/>
      <c r="K2405" s="6"/>
      <c r="L2405" s="6"/>
      <c r="M2405" s="6"/>
      <c r="N2405" s="6"/>
      <c r="O2405" s="6"/>
      <c r="P2405" s="6"/>
      <c r="Q2405" s="6"/>
      <c r="R2405" s="6"/>
      <c r="S2405" s="6"/>
      <c r="T2405" s="6"/>
      <c r="U2405" s="6"/>
      <c r="X2405" s="25"/>
      <c r="Y2405" s="25"/>
      <c r="Z2405" s="25"/>
      <c r="AA2405" s="25"/>
      <c r="AB2405" s="25"/>
      <c r="AC2405" s="25"/>
      <c r="AD2405" s="25"/>
      <c r="AE2405" s="25"/>
    </row>
    <row r="2406" spans="1:31">
      <c r="A2406" s="6"/>
      <c r="B2406" s="6"/>
      <c r="C2406" s="6"/>
      <c r="D2406" s="6"/>
      <c r="E2406" s="6"/>
      <c r="F2406" s="6"/>
      <c r="G2406" s="6"/>
      <c r="H2406" s="6"/>
      <c r="I2406" s="6"/>
      <c r="J2406" s="6"/>
      <c r="K2406" s="6"/>
      <c r="L2406" s="6"/>
      <c r="M2406" s="6"/>
      <c r="N2406" s="6"/>
      <c r="O2406" s="6"/>
      <c r="P2406" s="6"/>
      <c r="Q2406" s="6"/>
      <c r="R2406" s="6"/>
      <c r="S2406" s="6"/>
      <c r="T2406" s="6"/>
      <c r="U2406" s="6"/>
      <c r="X2406" s="25"/>
      <c r="Y2406" s="25"/>
      <c r="Z2406" s="25"/>
      <c r="AA2406" s="25"/>
      <c r="AB2406" s="25"/>
      <c r="AC2406" s="25"/>
      <c r="AD2406" s="25"/>
      <c r="AE2406" s="25"/>
    </row>
    <row r="2407" spans="1:31">
      <c r="A2407" s="6"/>
      <c r="B2407" s="6"/>
      <c r="C2407" s="6"/>
      <c r="D2407" s="6"/>
      <c r="E2407" s="6"/>
      <c r="F2407" s="6"/>
      <c r="G2407" s="6"/>
      <c r="H2407" s="6"/>
      <c r="I2407" s="6"/>
      <c r="J2407" s="6"/>
      <c r="K2407" s="6"/>
      <c r="L2407" s="6"/>
      <c r="M2407" s="6"/>
      <c r="N2407" s="6"/>
      <c r="O2407" s="6"/>
      <c r="P2407" s="6"/>
      <c r="Q2407" s="6"/>
      <c r="R2407" s="6"/>
      <c r="S2407" s="6"/>
      <c r="T2407" s="6"/>
      <c r="U2407" s="6"/>
      <c r="X2407" s="25"/>
      <c r="Y2407" s="25"/>
      <c r="Z2407" s="25"/>
      <c r="AA2407" s="25"/>
      <c r="AB2407" s="25"/>
      <c r="AC2407" s="25"/>
      <c r="AD2407" s="25"/>
      <c r="AE2407" s="25"/>
    </row>
    <row r="2408" spans="1:31">
      <c r="A2408" s="6"/>
      <c r="B2408" s="6"/>
      <c r="C2408" s="6"/>
      <c r="D2408" s="6"/>
      <c r="E2408" s="6"/>
      <c r="F2408" s="6"/>
      <c r="G2408" s="6"/>
      <c r="H2408" s="6"/>
      <c r="I2408" s="6"/>
      <c r="J2408" s="6"/>
      <c r="K2408" s="6"/>
      <c r="L2408" s="6"/>
      <c r="M2408" s="6"/>
      <c r="N2408" s="6"/>
      <c r="O2408" s="6"/>
      <c r="P2408" s="6"/>
      <c r="Q2408" s="6"/>
      <c r="R2408" s="6"/>
      <c r="S2408" s="6"/>
      <c r="T2408" s="6"/>
      <c r="U2408" s="6"/>
      <c r="X2408" s="25"/>
      <c r="Y2408" s="25"/>
      <c r="Z2408" s="25"/>
      <c r="AA2408" s="25"/>
      <c r="AB2408" s="25"/>
      <c r="AC2408" s="25"/>
      <c r="AD2408" s="25"/>
      <c r="AE2408" s="25"/>
    </row>
    <row r="2409" spans="1:31">
      <c r="A2409" s="6"/>
      <c r="B2409" s="6"/>
      <c r="C2409" s="6"/>
      <c r="D2409" s="6"/>
      <c r="E2409" s="6"/>
      <c r="F2409" s="6"/>
      <c r="G2409" s="6"/>
      <c r="H2409" s="6"/>
      <c r="I2409" s="6"/>
      <c r="J2409" s="6"/>
      <c r="K2409" s="6"/>
      <c r="L2409" s="6"/>
      <c r="M2409" s="6"/>
      <c r="N2409" s="6"/>
      <c r="O2409" s="6"/>
      <c r="P2409" s="6"/>
      <c r="Q2409" s="6"/>
      <c r="R2409" s="6"/>
      <c r="S2409" s="6"/>
      <c r="T2409" s="6"/>
      <c r="U2409" s="6"/>
      <c r="X2409" s="25"/>
      <c r="Y2409" s="25"/>
      <c r="Z2409" s="25"/>
      <c r="AA2409" s="25"/>
      <c r="AB2409" s="25"/>
      <c r="AC2409" s="25"/>
      <c r="AD2409" s="25"/>
      <c r="AE2409" s="25"/>
    </row>
    <row r="2410" spans="1:31">
      <c r="A2410" s="6"/>
      <c r="B2410" s="6"/>
      <c r="C2410" s="6"/>
      <c r="D2410" s="6"/>
      <c r="E2410" s="6"/>
      <c r="F2410" s="6"/>
      <c r="G2410" s="6"/>
      <c r="H2410" s="6"/>
      <c r="I2410" s="6"/>
      <c r="J2410" s="6"/>
      <c r="K2410" s="6"/>
      <c r="L2410" s="6"/>
      <c r="M2410" s="6"/>
      <c r="N2410" s="6"/>
      <c r="O2410" s="6"/>
      <c r="P2410" s="6"/>
      <c r="Q2410" s="6"/>
      <c r="R2410" s="6"/>
      <c r="S2410" s="6"/>
      <c r="T2410" s="6"/>
      <c r="U2410" s="6"/>
      <c r="X2410" s="25"/>
      <c r="Y2410" s="25"/>
      <c r="Z2410" s="25"/>
      <c r="AA2410" s="25"/>
      <c r="AB2410" s="25"/>
      <c r="AC2410" s="25"/>
      <c r="AD2410" s="25"/>
      <c r="AE2410" s="25"/>
    </row>
    <row r="2411" spans="1:31">
      <c r="A2411" s="6"/>
      <c r="B2411" s="6"/>
      <c r="C2411" s="6"/>
      <c r="D2411" s="6"/>
      <c r="E2411" s="6"/>
      <c r="F2411" s="6"/>
      <c r="G2411" s="6"/>
      <c r="H2411" s="6"/>
      <c r="I2411" s="6"/>
      <c r="J2411" s="6"/>
      <c r="K2411" s="6"/>
      <c r="L2411" s="6"/>
      <c r="M2411" s="6"/>
      <c r="N2411" s="6"/>
      <c r="O2411" s="6"/>
      <c r="P2411" s="6"/>
      <c r="Q2411" s="6"/>
      <c r="R2411" s="6"/>
      <c r="S2411" s="6"/>
      <c r="T2411" s="6"/>
      <c r="U2411" s="6"/>
      <c r="X2411" s="25"/>
      <c r="Y2411" s="25"/>
      <c r="Z2411" s="25"/>
      <c r="AA2411" s="25"/>
      <c r="AB2411" s="25"/>
      <c r="AC2411" s="25"/>
      <c r="AD2411" s="25"/>
      <c r="AE2411" s="25"/>
    </row>
    <row r="2412" spans="1:31">
      <c r="A2412" s="6"/>
      <c r="B2412" s="6"/>
      <c r="C2412" s="6"/>
      <c r="D2412" s="6"/>
      <c r="E2412" s="6"/>
      <c r="F2412" s="6"/>
      <c r="G2412" s="6"/>
      <c r="H2412" s="6"/>
      <c r="I2412" s="6"/>
      <c r="J2412" s="6"/>
      <c r="K2412" s="6"/>
      <c r="L2412" s="6"/>
      <c r="M2412" s="6"/>
      <c r="N2412" s="6"/>
      <c r="O2412" s="6"/>
      <c r="P2412" s="6"/>
      <c r="Q2412" s="6"/>
      <c r="R2412" s="6"/>
      <c r="S2412" s="6"/>
      <c r="T2412" s="6"/>
      <c r="U2412" s="6"/>
      <c r="X2412" s="459" t="s">
        <v>270</v>
      </c>
      <c r="Y2412" s="25"/>
      <c r="Z2412" s="25"/>
      <c r="AA2412" s="25"/>
      <c r="AB2412" s="25"/>
      <c r="AC2412" s="25"/>
      <c r="AD2412" s="25"/>
      <c r="AE2412" s="25"/>
    </row>
    <row r="2413" spans="1:31">
      <c r="X2413" s="458" t="str">
        <f>IF(全体項目一覧_60!AN152="","",全体項目一覧_60!AN152)</f>
        <v/>
      </c>
      <c r="Y2413" s="25"/>
      <c r="Z2413" s="25"/>
      <c r="AA2413" s="25"/>
      <c r="AB2413" s="25"/>
      <c r="AC2413" s="25"/>
      <c r="AD2413" s="25"/>
      <c r="AE2413" s="25"/>
    </row>
    <row r="2414" spans="1:31">
      <c r="X2414" s="25"/>
      <c r="Y2414" s="25"/>
      <c r="Z2414" s="25"/>
      <c r="AA2414" s="25"/>
      <c r="AB2414" s="25"/>
      <c r="AC2414" s="25"/>
      <c r="AD2414" s="25"/>
      <c r="AE2414" s="25"/>
    </row>
    <row r="2415" spans="1:31">
      <c r="X2415" s="25"/>
      <c r="Y2415" s="25"/>
      <c r="Z2415" s="25"/>
      <c r="AA2415" s="25"/>
      <c r="AB2415" s="25"/>
      <c r="AC2415" s="25"/>
      <c r="AD2415" s="25"/>
      <c r="AE2415" s="25"/>
    </row>
    <row r="2416" spans="1:31">
      <c r="A2416" s="675"/>
      <c r="B2416" s="676"/>
      <c r="C2416" s="676"/>
      <c r="D2416" s="676"/>
      <c r="E2416" s="676"/>
      <c r="F2416" s="676"/>
      <c r="G2416" s="676"/>
      <c r="H2416" s="676"/>
      <c r="I2416" s="676"/>
      <c r="J2416" s="676"/>
      <c r="K2416" s="677"/>
      <c r="L2416" s="12" t="s">
        <v>18</v>
      </c>
      <c r="M2416" s="669" t="s">
        <v>29</v>
      </c>
      <c r="N2416" s="669"/>
      <c r="O2416" s="669"/>
      <c r="P2416" s="669"/>
      <c r="Q2416" s="669"/>
      <c r="R2416" s="669"/>
      <c r="S2416" s="669"/>
      <c r="T2416" s="670" t="s">
        <v>269</v>
      </c>
      <c r="U2416" s="670"/>
      <c r="X2416" s="12"/>
      <c r="Y2416" s="150"/>
      <c r="Z2416" s="150"/>
      <c r="AA2416" s="150"/>
      <c r="AB2416" s="150"/>
      <c r="AC2416" s="150"/>
      <c r="AD2416" s="150"/>
      <c r="AE2416" s="150"/>
    </row>
    <row r="2417" spans="1:31">
      <c r="A2417" s="678"/>
      <c r="B2417" s="679"/>
      <c r="C2417" s="679"/>
      <c r="D2417" s="679"/>
      <c r="E2417" s="679"/>
      <c r="F2417" s="679"/>
      <c r="G2417" s="679"/>
      <c r="H2417" s="679"/>
      <c r="I2417" s="679"/>
      <c r="J2417" s="679"/>
      <c r="K2417" s="680"/>
      <c r="L2417" s="12" t="s">
        <v>18</v>
      </c>
      <c r="M2417" s="665" t="s">
        <v>30</v>
      </c>
      <c r="N2417" s="665"/>
      <c r="O2417" s="665"/>
      <c r="P2417" s="665"/>
      <c r="Q2417" s="665"/>
      <c r="R2417" s="665"/>
      <c r="S2417" s="665"/>
      <c r="T2417" s="666" t="str">
        <f>X2413</f>
        <v/>
      </c>
      <c r="U2417" s="667"/>
      <c r="X2417" s="12"/>
      <c r="Y2417" s="151"/>
      <c r="Z2417" s="151"/>
      <c r="AA2417" s="151"/>
      <c r="AB2417" s="151"/>
      <c r="AC2417" s="151"/>
      <c r="AD2417" s="151"/>
      <c r="AE2417" s="151"/>
    </row>
    <row r="2418" spans="1:31" ht="14.25">
      <c r="A2418" s="691" t="str">
        <f>$A$40</f>
        <v>フォーマット作成者　：　Komuro Consulting Group　小室匡史</v>
      </c>
      <c r="B2418" s="691"/>
      <c r="C2418" s="691"/>
      <c r="D2418" s="691"/>
      <c r="E2418" s="691"/>
      <c r="F2418" s="691"/>
      <c r="G2418" s="691"/>
      <c r="H2418" s="691"/>
      <c r="I2418" s="691"/>
      <c r="J2418" s="691"/>
      <c r="K2418" s="691"/>
      <c r="L2418" s="414" t="s">
        <v>18</v>
      </c>
      <c r="M2418" s="668" t="s">
        <v>90</v>
      </c>
      <c r="N2418" s="668"/>
      <c r="O2418" s="668"/>
      <c r="P2418" s="668"/>
      <c r="Q2418" s="668"/>
      <c r="R2418" s="668"/>
      <c r="S2418" s="668"/>
      <c r="T2418" s="667"/>
      <c r="U2418" s="667"/>
      <c r="X2418" s="12"/>
      <c r="Y2418" s="152"/>
      <c r="Z2418" s="152"/>
      <c r="AA2418" s="152"/>
      <c r="AB2418" s="152"/>
      <c r="AC2418" s="152"/>
      <c r="AD2418" s="152"/>
      <c r="AE2418" s="152"/>
    </row>
    <row r="2420" spans="1:31" ht="30" customHeight="1">
      <c r="A2420" s="671" t="str">
        <f>$A$1</f>
        <v>●●チームバレーボール体力指数　レーダーチャート</v>
      </c>
      <c r="B2420" s="671"/>
      <c r="C2420" s="671"/>
      <c r="D2420" s="671"/>
      <c r="E2420" s="671"/>
      <c r="F2420" s="671"/>
      <c r="G2420" s="671"/>
      <c r="H2420" s="671"/>
      <c r="I2420" s="671"/>
      <c r="J2420" s="671"/>
      <c r="K2420" s="671"/>
      <c r="L2420" s="671"/>
      <c r="M2420" s="671"/>
      <c r="N2420" s="671"/>
      <c r="O2420" s="671"/>
      <c r="P2420" s="671"/>
      <c r="Q2420" s="671"/>
      <c r="R2420" s="671"/>
      <c r="S2420" s="671"/>
      <c r="T2420" s="671"/>
      <c r="U2420" s="671"/>
      <c r="X2420" s="25"/>
      <c r="Y2420" s="25"/>
      <c r="Z2420" s="25"/>
      <c r="AA2420" s="25"/>
      <c r="AB2420" s="25"/>
      <c r="AC2420" s="25"/>
      <c r="AD2420" s="25"/>
      <c r="AE2420" s="25"/>
    </row>
    <row r="2421" spans="1:31" ht="22.5" customHeight="1">
      <c r="A2421" s="385" t="s">
        <v>10</v>
      </c>
      <c r="B2421" s="672" t="str">
        <f>IF(表示変換!B65="","",表示変換!B65)</f>
        <v/>
      </c>
      <c r="C2421" s="672"/>
      <c r="D2421" s="9"/>
      <c r="E2421" s="385" t="s">
        <v>11</v>
      </c>
      <c r="F2421" s="673" t="str">
        <f>IF(表示変換!I65="","",表示変換!I65)</f>
        <v/>
      </c>
      <c r="G2421" s="673"/>
      <c r="H2421" s="386" t="s">
        <v>12</v>
      </c>
      <c r="I2421" s="14"/>
      <c r="J2421" s="386" t="s">
        <v>13</v>
      </c>
      <c r="K2421" s="673" t="str">
        <f>IF(表示変換!J65="","",表示変換!J65)</f>
        <v/>
      </c>
      <c r="L2421" s="673"/>
      <c r="M2421" s="385" t="s">
        <v>211</v>
      </c>
      <c r="N2421" s="6"/>
      <c r="O2421" s="672" t="s">
        <v>219</v>
      </c>
      <c r="P2421" s="672"/>
      <c r="Q2421" s="672" t="str">
        <f>IF(表示変換!H65="","",表示変換!H65)</f>
        <v/>
      </c>
      <c r="R2421" s="672"/>
      <c r="S2421" s="674" t="str">
        <f>IF(入力!$C$4="","",入力!$C$4)</f>
        <v>2016.01.01</v>
      </c>
      <c r="T2421" s="674"/>
      <c r="U2421" s="9" t="s">
        <v>84</v>
      </c>
      <c r="X2421" s="25"/>
      <c r="Y2421" s="25"/>
      <c r="Z2421" s="25"/>
      <c r="AA2421" s="25"/>
      <c r="AB2421" s="25"/>
      <c r="AC2421" s="25"/>
      <c r="AD2421" s="25"/>
      <c r="AE2421" s="25"/>
    </row>
    <row r="2422" spans="1:31" ht="12" customHeight="1">
      <c r="A2422" s="6"/>
      <c r="B2422" s="6"/>
      <c r="C2422" s="6"/>
      <c r="D2422" s="6"/>
      <c r="E2422" s="6"/>
      <c r="F2422" s="6"/>
      <c r="G2422" s="6"/>
      <c r="H2422" s="6"/>
      <c r="I2422" s="6"/>
      <c r="J2422" s="6"/>
      <c r="K2422" s="6"/>
      <c r="L2422" s="6"/>
      <c r="M2422" s="6"/>
      <c r="N2422" s="6"/>
      <c r="O2422" s="6"/>
      <c r="P2422" s="6"/>
      <c r="Q2422" s="6"/>
      <c r="R2422" s="6"/>
      <c r="S2422" s="6"/>
      <c r="T2422" s="6"/>
      <c r="U2422" s="6"/>
      <c r="X2422" s="25"/>
      <c r="Y2422" s="25"/>
      <c r="Z2422" s="25"/>
      <c r="AA2422" s="25"/>
      <c r="AB2422" s="25"/>
      <c r="AC2422" s="25"/>
      <c r="AD2422" s="25"/>
      <c r="AE2422" s="25"/>
    </row>
    <row r="2423" spans="1:31" ht="22.5" customHeight="1">
      <c r="A2423" s="685" t="s">
        <v>5</v>
      </c>
      <c r="B2423" s="688" t="s">
        <v>226</v>
      </c>
      <c r="C2423" s="692" t="s">
        <v>0</v>
      </c>
      <c r="D2423" s="683" t="s">
        <v>220</v>
      </c>
      <c r="E2423" s="684"/>
      <c r="F2423" s="683" t="s">
        <v>43</v>
      </c>
      <c r="G2423" s="684"/>
      <c r="H2423" s="683" t="s">
        <v>297</v>
      </c>
      <c r="I2423" s="684"/>
      <c r="J2423" s="683" t="s">
        <v>27</v>
      </c>
      <c r="K2423" s="684"/>
      <c r="L2423" s="681" t="s">
        <v>199</v>
      </c>
      <c r="M2423" s="682"/>
      <c r="N2423" s="681" t="s">
        <v>200</v>
      </c>
      <c r="O2423" s="682"/>
      <c r="P2423" s="681" t="s">
        <v>28</v>
      </c>
      <c r="Q2423" s="682"/>
      <c r="R2423" s="683" t="s">
        <v>201</v>
      </c>
      <c r="S2423" s="684"/>
      <c r="T2423" s="156" t="s">
        <v>1</v>
      </c>
      <c r="U2423" s="157" t="s">
        <v>2</v>
      </c>
      <c r="X2423" s="25"/>
      <c r="Y2423" s="25"/>
      <c r="Z2423" s="25"/>
      <c r="AA2423" s="25"/>
      <c r="AB2423" s="25"/>
      <c r="AC2423" s="25"/>
      <c r="AD2423" s="25"/>
      <c r="AE2423" s="25"/>
    </row>
    <row r="2424" spans="1:31">
      <c r="A2424" s="686"/>
      <c r="B2424" s="689"/>
      <c r="C2424" s="693"/>
      <c r="D2424" s="1" t="s">
        <v>3</v>
      </c>
      <c r="E2424" s="3" t="s">
        <v>4</v>
      </c>
      <c r="F2424" s="1" t="s">
        <v>3</v>
      </c>
      <c r="G2424" s="3" t="s">
        <v>4</v>
      </c>
      <c r="H2424" s="1" t="s">
        <v>3</v>
      </c>
      <c r="I2424" s="3" t="s">
        <v>4</v>
      </c>
      <c r="J2424" s="1" t="s">
        <v>3</v>
      </c>
      <c r="K2424" s="3" t="s">
        <v>4</v>
      </c>
      <c r="L2424" s="1" t="s">
        <v>3</v>
      </c>
      <c r="M2424" s="3" t="s">
        <v>4</v>
      </c>
      <c r="N2424" s="1" t="s">
        <v>3</v>
      </c>
      <c r="O2424" s="3" t="s">
        <v>4</v>
      </c>
      <c r="P2424" s="1" t="s">
        <v>3</v>
      </c>
      <c r="Q2424" s="3" t="s">
        <v>4</v>
      </c>
      <c r="R2424" s="1" t="s">
        <v>3</v>
      </c>
      <c r="S2424" s="3" t="s">
        <v>4</v>
      </c>
      <c r="T2424" s="7"/>
      <c r="U2424" s="8"/>
      <c r="X2424" s="25"/>
      <c r="Y2424" s="25"/>
      <c r="Z2424" s="25"/>
      <c r="AA2424" s="25"/>
      <c r="AB2424" s="25"/>
      <c r="AC2424" s="25"/>
      <c r="AD2424" s="25"/>
      <c r="AE2424" s="25"/>
    </row>
    <row r="2425" spans="1:31">
      <c r="A2425" s="687"/>
      <c r="B2425" s="690"/>
      <c r="C2425" s="694"/>
      <c r="D2425" s="2" t="str">
        <f>IF(表示変換!$N$5="","",表示変換!$N$5)</f>
        <v>sec</v>
      </c>
      <c r="E2425" s="4" t="s">
        <v>202</v>
      </c>
      <c r="F2425" s="2" t="str">
        <f>IF(表示変換!$O$5="","",表示変換!$O$5)</f>
        <v>sec</v>
      </c>
      <c r="G2425" s="4" t="s">
        <v>202</v>
      </c>
      <c r="H2425" s="2" t="str">
        <f>IF(表示変換!$P$5="","",表示変換!$P$5)</f>
        <v>m</v>
      </c>
      <c r="I2425" s="4" t="s">
        <v>202</v>
      </c>
      <c r="J2425" s="2" t="str">
        <f>IF(表示変換!$Q$5="","",表示変換!$Q$5)</f>
        <v>cm</v>
      </c>
      <c r="K2425" s="4" t="s">
        <v>202</v>
      </c>
      <c r="L2425" s="2" t="str">
        <f>IF(表示変換!$R$5="","",表示変換!$R$5)</f>
        <v>cm</v>
      </c>
      <c r="M2425" s="4" t="s">
        <v>7</v>
      </c>
      <c r="N2425" s="2" t="str">
        <f>IF(表示変換!$S$5="","",表示変換!$S$5)</f>
        <v>m</v>
      </c>
      <c r="O2425" s="4" t="s">
        <v>202</v>
      </c>
      <c r="P2425" s="2" t="str">
        <f>IF(表示変換!$T$5="","",表示変換!$T$5)</f>
        <v>回</v>
      </c>
      <c r="Q2425" s="4" t="s">
        <v>202</v>
      </c>
      <c r="R2425" s="2" t="str">
        <f>IF(表示変換!$U$5="","",表示変換!$U$5)</f>
        <v>m</v>
      </c>
      <c r="S2425" s="4" t="s">
        <v>202</v>
      </c>
      <c r="T2425" s="2" t="s">
        <v>203</v>
      </c>
      <c r="U2425" s="5" t="s">
        <v>204</v>
      </c>
      <c r="X2425" s="26" t="s">
        <v>205</v>
      </c>
      <c r="Y2425" s="26" t="s">
        <v>206</v>
      </c>
      <c r="Z2425" s="26" t="s">
        <v>276</v>
      </c>
      <c r="AA2425" s="26" t="s">
        <v>24</v>
      </c>
      <c r="AB2425" s="26" t="s">
        <v>207</v>
      </c>
      <c r="AC2425" s="26" t="s">
        <v>208</v>
      </c>
      <c r="AD2425" s="26" t="s">
        <v>209</v>
      </c>
      <c r="AE2425" s="11" t="s">
        <v>61</v>
      </c>
    </row>
    <row r="2426" spans="1:31">
      <c r="A2426" s="17" t="str">
        <f>IF(入力!$C$4="","",入力!$C$4)</f>
        <v>2016.01.01</v>
      </c>
      <c r="B2426" s="20">
        <f>IF(表示変換!A65="","",表示変換!A65)</f>
        <v>60</v>
      </c>
      <c r="C2426" s="18" t="str">
        <f>IF(表示変換!B65="","",表示変換!B65)</f>
        <v/>
      </c>
      <c r="D2426" s="21" t="str">
        <f>IF(特定項目一覧_60!G65="","",特定項目一覧_60!G65)</f>
        <v/>
      </c>
      <c r="E2426" s="27" t="str">
        <f>IF(特定項目一覧_60!H65="","",特定項目一覧_60!H65)</f>
        <v/>
      </c>
      <c r="F2426" s="21" t="str">
        <f>IF(特定項目一覧_60!I65="","",特定項目一覧_60!I65)</f>
        <v/>
      </c>
      <c r="G2426" s="22" t="str">
        <f>IF(特定項目一覧_60!J65="","",特定項目一覧_60!J65)</f>
        <v/>
      </c>
      <c r="H2426" s="29" t="str">
        <f>IF(特定項目一覧_60!K65="","",特定項目一覧_60!K65)</f>
        <v/>
      </c>
      <c r="I2426" s="27" t="str">
        <f>IF(特定項目一覧_60!L65="","",特定項目一覧_60!L65)</f>
        <v/>
      </c>
      <c r="J2426" s="20" t="str">
        <f>IF(特定項目一覧_60!M65="","",特定項目一覧_60!M65)</f>
        <v/>
      </c>
      <c r="K2426" s="22" t="str">
        <f>IF(特定項目一覧_60!N65="","",特定項目一覧_60!N65)</f>
        <v/>
      </c>
      <c r="L2426" s="28" t="str">
        <f>IF(特定項目一覧_60!O65="","",特定項目一覧_60!O65)</f>
        <v/>
      </c>
      <c r="M2426" s="27" t="str">
        <f>IF(特定項目一覧_60!P65="","",特定項目一覧_60!P65)</f>
        <v/>
      </c>
      <c r="N2426" s="21" t="str">
        <f>IF(特定項目一覧_60!Q65="","",特定項目一覧_60!Q65)</f>
        <v/>
      </c>
      <c r="O2426" s="22" t="str">
        <f>IF(特定項目一覧_60!R65="","",特定項目一覧_60!R65)</f>
        <v/>
      </c>
      <c r="P2426" s="28" t="str">
        <f>IF(特定項目一覧_60!S65="","",特定項目一覧_60!S65)</f>
        <v/>
      </c>
      <c r="Q2426" s="27" t="str">
        <f>IF(特定項目一覧_60!T65="","",特定項目一覧_60!T65)</f>
        <v/>
      </c>
      <c r="R2426" s="20" t="str">
        <f>IF(特定項目一覧_60!U65="","",特定項目一覧_60!U65)</f>
        <v/>
      </c>
      <c r="S2426" s="22" t="str">
        <f>IF(特定項目一覧_60!V65="","",特定項目一覧_60!V65)</f>
        <v/>
      </c>
      <c r="T2426" s="28" t="str">
        <f>IF(特定項目一覧_60!W65="","",特定項目一覧_60!W65)</f>
        <v/>
      </c>
      <c r="U2426" s="22" t="str">
        <f>IF(特定項目一覧_60!X65="","",特定項目一覧_60!X65)</f>
        <v/>
      </c>
      <c r="W2426" s="19" t="str">
        <f>IF(入力!$C$4="","",入力!$C$4)</f>
        <v>2016.01.01</v>
      </c>
      <c r="X2426" s="30" t="str">
        <f>E2426</f>
        <v/>
      </c>
      <c r="Y2426" s="30" t="str">
        <f>G2426</f>
        <v/>
      </c>
      <c r="Z2426" s="30" t="str">
        <f>I2426</f>
        <v/>
      </c>
      <c r="AA2426" s="30" t="str">
        <f>K2426</f>
        <v/>
      </c>
      <c r="AB2426" s="30" t="str">
        <f>M2426</f>
        <v/>
      </c>
      <c r="AC2426" s="30" t="str">
        <f>O2426</f>
        <v/>
      </c>
      <c r="AD2426" s="30" t="str">
        <f>Q2426</f>
        <v/>
      </c>
      <c r="AE2426" s="30" t="str">
        <f>S2426</f>
        <v/>
      </c>
    </row>
    <row r="2427" spans="1:31">
      <c r="A2427" s="66"/>
      <c r="B2427" s="67"/>
      <c r="C2427" s="68"/>
      <c r="D2427" s="69"/>
      <c r="E2427" s="70"/>
      <c r="F2427" s="71"/>
      <c r="G2427" s="72"/>
      <c r="H2427" s="73"/>
      <c r="I2427" s="70"/>
      <c r="J2427" s="71"/>
      <c r="K2427" s="72"/>
      <c r="L2427" s="69"/>
      <c r="M2427" s="70"/>
      <c r="N2427" s="71"/>
      <c r="O2427" s="72"/>
      <c r="P2427" s="69"/>
      <c r="Q2427" s="70"/>
      <c r="R2427" s="67"/>
      <c r="S2427" s="72"/>
      <c r="T2427" s="73"/>
      <c r="U2427" s="72"/>
      <c r="W2427" s="19"/>
      <c r="X2427" s="23"/>
      <c r="Y2427" s="23"/>
      <c r="Z2427" s="23"/>
      <c r="AA2427" s="23"/>
      <c r="AB2427" s="23"/>
      <c r="AC2427" s="23"/>
      <c r="AD2427" s="23"/>
      <c r="AE2427" s="23"/>
    </row>
    <row r="2428" spans="1:31">
      <c r="A2428" s="74"/>
      <c r="B2428" s="67"/>
      <c r="C2428" s="72"/>
      <c r="D2428" s="71"/>
      <c r="E2428" s="72"/>
      <c r="F2428" s="71"/>
      <c r="G2428" s="72"/>
      <c r="H2428" s="67"/>
      <c r="I2428" s="72"/>
      <c r="J2428" s="71"/>
      <c r="K2428" s="72"/>
      <c r="L2428" s="71"/>
      <c r="M2428" s="72"/>
      <c r="N2428" s="71"/>
      <c r="O2428" s="72"/>
      <c r="P2428" s="71"/>
      <c r="Q2428" s="72"/>
      <c r="R2428" s="67"/>
      <c r="S2428" s="72"/>
      <c r="T2428" s="67"/>
      <c r="U2428" s="72"/>
      <c r="W2428" s="19"/>
      <c r="X2428" s="23"/>
      <c r="Y2428" s="23"/>
      <c r="Z2428" s="23"/>
      <c r="AA2428" s="23"/>
      <c r="AB2428" s="23"/>
      <c r="AC2428" s="23"/>
      <c r="AD2428" s="23"/>
      <c r="AE2428" s="23"/>
    </row>
    <row r="2429" spans="1:31">
      <c r="A2429" s="74"/>
      <c r="B2429" s="75"/>
      <c r="C2429" s="76"/>
      <c r="D2429" s="71"/>
      <c r="E2429" s="70"/>
      <c r="F2429" s="71"/>
      <c r="G2429" s="72"/>
      <c r="H2429" s="73"/>
      <c r="I2429" s="70"/>
      <c r="J2429" s="71"/>
      <c r="K2429" s="72"/>
      <c r="L2429" s="69"/>
      <c r="M2429" s="70"/>
      <c r="N2429" s="71"/>
      <c r="O2429" s="72"/>
      <c r="P2429" s="69"/>
      <c r="Q2429" s="70"/>
      <c r="R2429" s="67"/>
      <c r="S2429" s="72"/>
      <c r="T2429" s="73"/>
      <c r="U2429" s="72"/>
      <c r="X2429" s="25"/>
      <c r="Y2429" s="25"/>
      <c r="Z2429" s="25"/>
      <c r="AA2429" s="25"/>
      <c r="AB2429" s="25"/>
      <c r="AC2429" s="25"/>
      <c r="AD2429" s="25"/>
      <c r="AE2429" s="25"/>
    </row>
    <row r="2430" spans="1:31">
      <c r="A2430" s="66"/>
      <c r="B2430" s="67"/>
      <c r="C2430" s="68"/>
      <c r="D2430" s="69"/>
      <c r="E2430" s="70"/>
      <c r="F2430" s="71"/>
      <c r="G2430" s="72"/>
      <c r="H2430" s="73"/>
      <c r="I2430" s="70"/>
      <c r="J2430" s="71"/>
      <c r="K2430" s="72"/>
      <c r="L2430" s="69"/>
      <c r="M2430" s="70"/>
      <c r="N2430" s="71"/>
      <c r="O2430" s="72"/>
      <c r="P2430" s="69"/>
      <c r="Q2430" s="70"/>
      <c r="R2430" s="67"/>
      <c r="S2430" s="72"/>
      <c r="T2430" s="73"/>
      <c r="U2430" s="72"/>
      <c r="X2430" s="25"/>
      <c r="Y2430" s="25"/>
      <c r="Z2430" s="25"/>
      <c r="AA2430" s="25"/>
      <c r="AB2430" s="25"/>
      <c r="AC2430" s="25"/>
      <c r="AD2430" s="25"/>
      <c r="AE2430" s="25"/>
    </row>
    <row r="2431" spans="1:31">
      <c r="A2431" s="74"/>
      <c r="B2431" s="67"/>
      <c r="C2431" s="72"/>
      <c r="D2431" s="71"/>
      <c r="E2431" s="72"/>
      <c r="F2431" s="71"/>
      <c r="G2431" s="72"/>
      <c r="H2431" s="67"/>
      <c r="I2431" s="72"/>
      <c r="J2431" s="71"/>
      <c r="K2431" s="72"/>
      <c r="L2431" s="71"/>
      <c r="M2431" s="72"/>
      <c r="N2431" s="71"/>
      <c r="O2431" s="72"/>
      <c r="P2431" s="71"/>
      <c r="Q2431" s="72"/>
      <c r="R2431" s="67"/>
      <c r="S2431" s="72"/>
      <c r="T2431" s="67"/>
      <c r="U2431" s="72"/>
      <c r="X2431" s="25"/>
      <c r="Y2431" s="25"/>
      <c r="Z2431" s="25"/>
      <c r="AA2431" s="25"/>
      <c r="AB2431" s="25"/>
      <c r="AC2431" s="25"/>
      <c r="AD2431" s="25"/>
      <c r="AE2431" s="25"/>
    </row>
    <row r="2432" spans="1:31">
      <c r="A2432" s="66"/>
      <c r="B2432" s="67"/>
      <c r="C2432" s="68"/>
      <c r="D2432" s="69"/>
      <c r="E2432" s="70"/>
      <c r="F2432" s="71"/>
      <c r="G2432" s="72"/>
      <c r="H2432" s="73"/>
      <c r="I2432" s="70"/>
      <c r="J2432" s="71"/>
      <c r="K2432" s="72"/>
      <c r="L2432" s="69"/>
      <c r="M2432" s="70"/>
      <c r="N2432" s="71"/>
      <c r="O2432" s="72"/>
      <c r="P2432" s="69"/>
      <c r="Q2432" s="70"/>
      <c r="R2432" s="67"/>
      <c r="S2432" s="72"/>
      <c r="T2432" s="73"/>
      <c r="U2432" s="72"/>
      <c r="X2432" s="25"/>
      <c r="Y2432" s="25"/>
      <c r="Z2432" s="25"/>
      <c r="AA2432" s="25"/>
      <c r="AB2432" s="25"/>
      <c r="AC2432" s="25"/>
      <c r="AD2432" s="25"/>
      <c r="AE2432" s="25"/>
    </row>
    <row r="2433" spans="1:31">
      <c r="A2433" s="66"/>
      <c r="B2433" s="67"/>
      <c r="C2433" s="68"/>
      <c r="D2433" s="69"/>
      <c r="E2433" s="70"/>
      <c r="F2433" s="71"/>
      <c r="G2433" s="72"/>
      <c r="H2433" s="73"/>
      <c r="I2433" s="70"/>
      <c r="J2433" s="71"/>
      <c r="K2433" s="72"/>
      <c r="L2433" s="69"/>
      <c r="M2433" s="70"/>
      <c r="N2433" s="71"/>
      <c r="O2433" s="72"/>
      <c r="P2433" s="69"/>
      <c r="Q2433" s="70"/>
      <c r="R2433" s="67"/>
      <c r="S2433" s="72"/>
      <c r="T2433" s="73"/>
      <c r="U2433" s="72"/>
      <c r="X2433" s="25"/>
      <c r="Y2433" s="25"/>
      <c r="Z2433" s="25"/>
      <c r="AA2433" s="25"/>
      <c r="AB2433" s="25"/>
      <c r="AC2433" s="25"/>
      <c r="AD2433" s="25"/>
      <c r="AE2433" s="25"/>
    </row>
    <row r="2434" spans="1:31">
      <c r="A2434" s="66"/>
      <c r="B2434" s="67"/>
      <c r="C2434" s="68"/>
      <c r="D2434" s="69"/>
      <c r="E2434" s="70"/>
      <c r="F2434" s="71"/>
      <c r="G2434" s="72"/>
      <c r="H2434" s="73"/>
      <c r="I2434" s="70"/>
      <c r="J2434" s="71"/>
      <c r="K2434" s="72"/>
      <c r="L2434" s="69"/>
      <c r="M2434" s="70"/>
      <c r="N2434" s="71"/>
      <c r="O2434" s="72"/>
      <c r="P2434" s="69"/>
      <c r="Q2434" s="70"/>
      <c r="R2434" s="67"/>
      <c r="S2434" s="72"/>
      <c r="T2434" s="73"/>
      <c r="U2434" s="72"/>
      <c r="X2434" s="25"/>
      <c r="Y2434" s="25"/>
      <c r="Z2434" s="25"/>
      <c r="AA2434" s="25"/>
      <c r="AB2434" s="25"/>
      <c r="AC2434" s="25"/>
      <c r="AD2434" s="25"/>
      <c r="AE2434" s="25"/>
    </row>
    <row r="2435" spans="1:31">
      <c r="A2435" s="66"/>
      <c r="B2435" s="67"/>
      <c r="C2435" s="68"/>
      <c r="D2435" s="69"/>
      <c r="E2435" s="70"/>
      <c r="F2435" s="71"/>
      <c r="G2435" s="72"/>
      <c r="H2435" s="73"/>
      <c r="I2435" s="70"/>
      <c r="J2435" s="71"/>
      <c r="K2435" s="72"/>
      <c r="L2435" s="69"/>
      <c r="M2435" s="70"/>
      <c r="N2435" s="71"/>
      <c r="O2435" s="72"/>
      <c r="P2435" s="69"/>
      <c r="Q2435" s="70"/>
      <c r="R2435" s="67"/>
      <c r="S2435" s="72"/>
      <c r="T2435" s="73"/>
      <c r="U2435" s="72"/>
      <c r="X2435" s="25"/>
      <c r="Y2435" s="25"/>
      <c r="Z2435" s="25"/>
      <c r="AA2435" s="25"/>
      <c r="AB2435" s="25"/>
      <c r="AC2435" s="25"/>
      <c r="AD2435" s="25"/>
      <c r="AE2435" s="25"/>
    </row>
    <row r="2436" spans="1:31">
      <c r="A2436" s="6"/>
      <c r="B2436" s="6"/>
      <c r="C2436" s="6"/>
      <c r="D2436" s="6"/>
      <c r="E2436" s="6"/>
      <c r="F2436" s="6"/>
      <c r="G2436" s="6"/>
      <c r="H2436" s="6"/>
      <c r="I2436" s="6"/>
      <c r="J2436" s="6"/>
      <c r="K2436" s="6"/>
      <c r="L2436" s="6"/>
      <c r="M2436" s="6"/>
      <c r="N2436" s="6"/>
      <c r="O2436" s="6"/>
      <c r="P2436" s="6"/>
      <c r="Q2436" s="6"/>
      <c r="R2436" s="6"/>
      <c r="S2436" s="6"/>
      <c r="T2436" s="6"/>
      <c r="U2436" s="6"/>
      <c r="X2436" s="25"/>
      <c r="Y2436" s="25"/>
      <c r="Z2436" s="25"/>
      <c r="AA2436" s="25"/>
      <c r="AB2436" s="25"/>
      <c r="AC2436" s="25"/>
      <c r="AD2436" s="25"/>
      <c r="AE2436" s="25"/>
    </row>
    <row r="2437" spans="1:31">
      <c r="A2437" s="6"/>
      <c r="B2437" s="6"/>
      <c r="C2437" s="6"/>
      <c r="D2437" s="6"/>
      <c r="E2437" s="6"/>
      <c r="F2437" s="6"/>
      <c r="G2437" s="6"/>
      <c r="H2437" s="6"/>
      <c r="I2437" s="6"/>
      <c r="J2437" s="6"/>
      <c r="K2437" s="6"/>
      <c r="L2437" s="6"/>
      <c r="M2437" s="6"/>
      <c r="N2437" s="6"/>
      <c r="O2437" s="6"/>
      <c r="P2437" s="6"/>
      <c r="Q2437" s="6"/>
      <c r="R2437" s="6"/>
      <c r="S2437" s="6"/>
      <c r="T2437" s="6"/>
      <c r="U2437" s="6"/>
      <c r="X2437" s="25"/>
      <c r="Y2437" s="25"/>
      <c r="Z2437" s="25"/>
      <c r="AA2437" s="25"/>
      <c r="AB2437" s="25"/>
      <c r="AC2437" s="25"/>
      <c r="AD2437" s="25"/>
      <c r="AE2437" s="25"/>
    </row>
    <row r="2438" spans="1:31">
      <c r="A2438" s="6"/>
      <c r="B2438" s="6"/>
      <c r="C2438" s="6"/>
      <c r="D2438" s="6"/>
      <c r="E2438" s="6"/>
      <c r="F2438" s="6"/>
      <c r="G2438" s="6"/>
      <c r="H2438" s="6"/>
      <c r="I2438" s="6"/>
      <c r="J2438" s="6"/>
      <c r="K2438" s="6"/>
      <c r="L2438" s="6"/>
      <c r="M2438" s="6"/>
      <c r="N2438" s="6"/>
      <c r="O2438" s="6"/>
      <c r="P2438" s="6"/>
      <c r="Q2438" s="6"/>
      <c r="R2438" s="6"/>
      <c r="S2438" s="6"/>
      <c r="T2438" s="6"/>
      <c r="U2438" s="6"/>
      <c r="X2438" s="25"/>
      <c r="Y2438" s="25"/>
      <c r="Z2438" s="25"/>
      <c r="AA2438" s="25"/>
      <c r="AB2438" s="25"/>
      <c r="AC2438" s="25"/>
      <c r="AD2438" s="25"/>
      <c r="AE2438" s="25"/>
    </row>
    <row r="2439" spans="1:31">
      <c r="A2439" s="6"/>
      <c r="B2439" s="6"/>
      <c r="C2439" s="6"/>
      <c r="D2439" s="6"/>
      <c r="E2439" s="6"/>
      <c r="F2439" s="6"/>
      <c r="G2439" s="6"/>
      <c r="H2439" s="6"/>
      <c r="I2439" s="6"/>
      <c r="J2439" s="6"/>
      <c r="K2439" s="6"/>
      <c r="L2439" s="6"/>
      <c r="M2439" s="6"/>
      <c r="N2439" s="6"/>
      <c r="O2439" s="6"/>
      <c r="P2439" s="6"/>
      <c r="Q2439" s="6"/>
      <c r="R2439" s="6"/>
      <c r="S2439" s="6"/>
      <c r="T2439" s="6"/>
      <c r="U2439" s="6"/>
      <c r="X2439" s="12" t="s">
        <v>21</v>
      </c>
      <c r="Y2439" s="12" t="s">
        <v>78</v>
      </c>
      <c r="Z2439" s="12" t="s">
        <v>22</v>
      </c>
      <c r="AA2439" s="25"/>
      <c r="AB2439" s="25"/>
      <c r="AC2439" s="25"/>
      <c r="AD2439" s="25"/>
      <c r="AE2439" s="25"/>
    </row>
    <row r="2440" spans="1:31">
      <c r="A2440" s="6"/>
      <c r="B2440" s="6"/>
      <c r="C2440" s="6"/>
      <c r="D2440" s="6"/>
      <c r="E2440" s="6"/>
      <c r="F2440" s="6"/>
      <c r="G2440" s="6"/>
      <c r="H2440" s="6"/>
      <c r="I2440" s="6"/>
      <c r="J2440" s="6"/>
      <c r="K2440" s="6"/>
      <c r="L2440" s="6"/>
      <c r="M2440" s="6"/>
      <c r="N2440" s="6"/>
      <c r="O2440" s="6"/>
      <c r="P2440" s="6"/>
      <c r="Q2440" s="6"/>
      <c r="R2440" s="6"/>
      <c r="S2440" s="6"/>
      <c r="T2440" s="6"/>
      <c r="U2440" s="6"/>
      <c r="W2440" s="19" t="str">
        <f>IF(入力!$C$4="","",入力!$C$4)</f>
        <v>2016.01.01</v>
      </c>
      <c r="X2440" s="24" t="str">
        <f>IF(特定項目一覧_60!AL65="","",特定項目一覧_60!AL65)</f>
        <v/>
      </c>
      <c r="Y2440" s="31" t="str">
        <f>IF(特定項目一覧_60!AK65="","",特定項目一覧_60!AK65)</f>
        <v/>
      </c>
      <c r="Z2440" s="32" t="str">
        <f>IF(特定項目一覧_60!AM65="","",特定項目一覧_60!AM65)</f>
        <v/>
      </c>
      <c r="AA2440" s="25"/>
      <c r="AB2440" s="25"/>
      <c r="AC2440" s="25"/>
      <c r="AD2440" s="25"/>
      <c r="AE2440" s="25"/>
    </row>
    <row r="2441" spans="1:31">
      <c r="A2441" s="6"/>
      <c r="B2441" s="6"/>
      <c r="C2441" s="6"/>
      <c r="D2441" s="6"/>
      <c r="E2441" s="6"/>
      <c r="F2441" s="6"/>
      <c r="G2441" s="6"/>
      <c r="H2441" s="6"/>
      <c r="I2441" s="6"/>
      <c r="J2441" s="6"/>
      <c r="K2441" s="6"/>
      <c r="L2441" s="6"/>
      <c r="M2441" s="6"/>
      <c r="N2441" s="6"/>
      <c r="O2441" s="6"/>
      <c r="P2441" s="6"/>
      <c r="Q2441" s="6"/>
      <c r="R2441" s="6"/>
      <c r="S2441" s="6"/>
      <c r="T2441" s="6"/>
      <c r="U2441" s="6"/>
      <c r="W2441" s="19"/>
      <c r="X2441" s="24"/>
      <c r="Y2441" s="24"/>
      <c r="Z2441" s="24"/>
      <c r="AA2441" s="25"/>
      <c r="AB2441" s="25"/>
      <c r="AC2441" s="25"/>
      <c r="AD2441" s="25"/>
      <c r="AE2441" s="25"/>
    </row>
    <row r="2442" spans="1:31">
      <c r="A2442" s="6"/>
      <c r="B2442" s="6"/>
      <c r="C2442" s="6"/>
      <c r="D2442" s="6"/>
      <c r="E2442" s="6"/>
      <c r="F2442" s="6"/>
      <c r="G2442" s="6"/>
      <c r="H2442" s="6"/>
      <c r="I2442" s="6"/>
      <c r="J2442" s="6"/>
      <c r="K2442" s="6"/>
      <c r="L2442" s="6"/>
      <c r="M2442" s="6"/>
      <c r="N2442" s="6"/>
      <c r="O2442" s="6"/>
      <c r="P2442" s="6"/>
      <c r="Q2442" s="6"/>
      <c r="R2442" s="6"/>
      <c r="S2442" s="6"/>
      <c r="T2442" s="6"/>
      <c r="U2442" s="6"/>
      <c r="W2442" s="19"/>
      <c r="X2442" s="34"/>
      <c r="Y2442" s="34"/>
      <c r="Z2442" s="35"/>
      <c r="AA2442" s="25"/>
      <c r="AB2442" s="25"/>
      <c r="AC2442" s="25"/>
      <c r="AD2442" s="25"/>
      <c r="AE2442" s="25"/>
    </row>
    <row r="2443" spans="1:31">
      <c r="A2443" s="6"/>
      <c r="B2443" s="6"/>
      <c r="C2443" s="6"/>
      <c r="D2443" s="6"/>
      <c r="E2443" s="6"/>
      <c r="F2443" s="6"/>
      <c r="G2443" s="6"/>
      <c r="H2443" s="6"/>
      <c r="I2443" s="6"/>
      <c r="J2443" s="6"/>
      <c r="K2443" s="6"/>
      <c r="L2443" s="6"/>
      <c r="M2443" s="6"/>
      <c r="N2443" s="6"/>
      <c r="O2443" s="6"/>
      <c r="P2443" s="6"/>
      <c r="Q2443" s="6"/>
      <c r="R2443" s="6"/>
      <c r="S2443" s="6"/>
      <c r="T2443" s="6"/>
      <c r="U2443" s="6"/>
      <c r="X2443" s="25"/>
      <c r="Y2443" s="25"/>
      <c r="Z2443" s="25"/>
      <c r="AA2443" s="25"/>
      <c r="AB2443" s="25"/>
      <c r="AC2443" s="25"/>
      <c r="AD2443" s="25"/>
      <c r="AE2443" s="25"/>
    </row>
    <row r="2444" spans="1:31">
      <c r="A2444" s="6"/>
      <c r="B2444" s="6"/>
      <c r="C2444" s="6"/>
      <c r="D2444" s="6"/>
      <c r="E2444" s="6"/>
      <c r="F2444" s="6"/>
      <c r="G2444" s="6"/>
      <c r="H2444" s="6"/>
      <c r="I2444" s="6"/>
      <c r="J2444" s="6"/>
      <c r="K2444" s="6"/>
      <c r="L2444" s="6"/>
      <c r="M2444" s="6"/>
      <c r="N2444" s="6"/>
      <c r="O2444" s="6"/>
      <c r="P2444" s="6"/>
      <c r="Q2444" s="6"/>
      <c r="R2444" s="6"/>
      <c r="S2444" s="6"/>
      <c r="T2444" s="6"/>
      <c r="U2444" s="6"/>
      <c r="X2444" s="25"/>
      <c r="Y2444" s="25"/>
      <c r="Z2444" s="25"/>
      <c r="AA2444" s="25"/>
      <c r="AB2444" s="25"/>
      <c r="AC2444" s="25"/>
      <c r="AD2444" s="25"/>
      <c r="AE2444" s="25"/>
    </row>
    <row r="2445" spans="1:31">
      <c r="A2445" s="6"/>
      <c r="B2445" s="6"/>
      <c r="C2445" s="6"/>
      <c r="D2445" s="6"/>
      <c r="E2445" s="6"/>
      <c r="F2445" s="6"/>
      <c r="G2445" s="6"/>
      <c r="H2445" s="6"/>
      <c r="I2445" s="6"/>
      <c r="J2445" s="6"/>
      <c r="K2445" s="6"/>
      <c r="L2445" s="6"/>
      <c r="M2445" s="6"/>
      <c r="N2445" s="6"/>
      <c r="O2445" s="6"/>
      <c r="P2445" s="6"/>
      <c r="Q2445" s="6"/>
      <c r="R2445" s="6"/>
      <c r="S2445" s="6"/>
      <c r="T2445" s="6"/>
      <c r="U2445" s="6"/>
      <c r="X2445" s="25"/>
      <c r="Y2445" s="25"/>
      <c r="Z2445" s="25"/>
      <c r="AA2445" s="25"/>
      <c r="AB2445" s="25"/>
      <c r="AC2445" s="25"/>
      <c r="AD2445" s="25"/>
      <c r="AE2445" s="25"/>
    </row>
    <row r="2446" spans="1:31">
      <c r="A2446" s="6"/>
      <c r="B2446" s="6"/>
      <c r="C2446" s="6"/>
      <c r="D2446" s="6"/>
      <c r="E2446" s="6"/>
      <c r="F2446" s="6"/>
      <c r="G2446" s="6"/>
      <c r="H2446" s="6"/>
      <c r="I2446" s="6"/>
      <c r="J2446" s="6"/>
      <c r="K2446" s="6"/>
      <c r="L2446" s="6"/>
      <c r="M2446" s="6"/>
      <c r="N2446" s="6"/>
      <c r="O2446" s="6"/>
      <c r="P2446" s="6"/>
      <c r="Q2446" s="6"/>
      <c r="R2446" s="6"/>
      <c r="S2446" s="6"/>
      <c r="T2446" s="6"/>
      <c r="U2446" s="6"/>
      <c r="X2446" s="25"/>
      <c r="Y2446" s="25"/>
      <c r="Z2446" s="25"/>
      <c r="AA2446" s="25"/>
      <c r="AB2446" s="25"/>
      <c r="AC2446" s="25"/>
      <c r="AD2446" s="25"/>
      <c r="AE2446" s="25"/>
    </row>
    <row r="2447" spans="1:31">
      <c r="A2447" s="6"/>
      <c r="B2447" s="6"/>
      <c r="C2447" s="6"/>
      <c r="D2447" s="6"/>
      <c r="E2447" s="6"/>
      <c r="F2447" s="6"/>
      <c r="G2447" s="6"/>
      <c r="H2447" s="6"/>
      <c r="I2447" s="6"/>
      <c r="J2447" s="6"/>
      <c r="K2447" s="6"/>
      <c r="L2447" s="6"/>
      <c r="M2447" s="6"/>
      <c r="N2447" s="6"/>
      <c r="O2447" s="6"/>
      <c r="P2447" s="6"/>
      <c r="Q2447" s="6"/>
      <c r="R2447" s="6"/>
      <c r="S2447" s="6"/>
      <c r="T2447" s="6"/>
      <c r="U2447" s="6"/>
      <c r="X2447" s="25"/>
      <c r="Y2447" s="25"/>
      <c r="Z2447" s="25"/>
      <c r="AA2447" s="25"/>
      <c r="AB2447" s="25"/>
      <c r="AC2447" s="25"/>
      <c r="AD2447" s="25"/>
      <c r="AE2447" s="25"/>
    </row>
    <row r="2448" spans="1:31">
      <c r="A2448" s="6"/>
      <c r="B2448" s="6"/>
      <c r="C2448" s="6"/>
      <c r="D2448" s="6"/>
      <c r="E2448" s="6"/>
      <c r="F2448" s="6"/>
      <c r="G2448" s="6"/>
      <c r="H2448" s="6"/>
      <c r="I2448" s="6"/>
      <c r="J2448" s="6"/>
      <c r="K2448" s="6"/>
      <c r="L2448" s="6"/>
      <c r="M2448" s="6"/>
      <c r="N2448" s="6"/>
      <c r="O2448" s="6"/>
      <c r="P2448" s="6"/>
      <c r="Q2448" s="6"/>
      <c r="R2448" s="6"/>
      <c r="S2448" s="6"/>
      <c r="T2448" s="6"/>
      <c r="U2448" s="6"/>
      <c r="X2448" s="25"/>
      <c r="Y2448" s="25"/>
      <c r="Z2448" s="25"/>
      <c r="AA2448" s="25"/>
      <c r="AB2448" s="25"/>
      <c r="AC2448" s="25"/>
      <c r="AD2448" s="25"/>
      <c r="AE2448" s="25"/>
    </row>
    <row r="2449" spans="1:31">
      <c r="A2449" s="6"/>
      <c r="B2449" s="6"/>
      <c r="C2449" s="6"/>
      <c r="D2449" s="6"/>
      <c r="E2449" s="6"/>
      <c r="F2449" s="6"/>
      <c r="G2449" s="6"/>
      <c r="H2449" s="6"/>
      <c r="I2449" s="6"/>
      <c r="J2449" s="6"/>
      <c r="K2449" s="6"/>
      <c r="L2449" s="6"/>
      <c r="M2449" s="6"/>
      <c r="N2449" s="6"/>
      <c r="O2449" s="6"/>
      <c r="P2449" s="6"/>
      <c r="Q2449" s="6"/>
      <c r="R2449" s="6"/>
      <c r="S2449" s="6"/>
      <c r="T2449" s="6"/>
      <c r="U2449" s="6"/>
      <c r="X2449" s="25"/>
      <c r="Y2449" s="25"/>
      <c r="Z2449" s="25"/>
      <c r="AA2449" s="25"/>
      <c r="AB2449" s="25"/>
      <c r="AC2449" s="25"/>
      <c r="AD2449" s="25"/>
      <c r="AE2449" s="25"/>
    </row>
    <row r="2450" spans="1:31">
      <c r="A2450" s="6"/>
      <c r="B2450" s="6"/>
      <c r="C2450" s="6"/>
      <c r="D2450" s="6"/>
      <c r="E2450" s="6"/>
      <c r="F2450" s="6"/>
      <c r="G2450" s="6"/>
      <c r="H2450" s="6"/>
      <c r="I2450" s="6"/>
      <c r="J2450" s="6"/>
      <c r="K2450" s="6"/>
      <c r="L2450" s="6"/>
      <c r="M2450" s="6"/>
      <c r="N2450" s="6"/>
      <c r="O2450" s="6"/>
      <c r="P2450" s="6"/>
      <c r="Q2450" s="6"/>
      <c r="R2450" s="6"/>
      <c r="S2450" s="6"/>
      <c r="T2450" s="6"/>
      <c r="U2450" s="6"/>
      <c r="X2450" s="25"/>
      <c r="Y2450" s="25"/>
      <c r="Z2450" s="25"/>
      <c r="AA2450" s="25"/>
      <c r="AB2450" s="25"/>
      <c r="AC2450" s="25"/>
      <c r="AD2450" s="25"/>
      <c r="AE2450" s="25"/>
    </row>
    <row r="2451" spans="1:31">
      <c r="A2451" s="6"/>
      <c r="B2451" s="6"/>
      <c r="C2451" s="6"/>
      <c r="D2451" s="6"/>
      <c r="E2451" s="6"/>
      <c r="F2451" s="6"/>
      <c r="G2451" s="6"/>
      <c r="H2451" s="6"/>
      <c r="I2451" s="6"/>
      <c r="J2451" s="6"/>
      <c r="K2451" s="6"/>
      <c r="L2451" s="6"/>
      <c r="M2451" s="6"/>
      <c r="N2451" s="6"/>
      <c r="O2451" s="6"/>
      <c r="P2451" s="6"/>
      <c r="Q2451" s="6"/>
      <c r="R2451" s="6"/>
      <c r="S2451" s="6"/>
      <c r="T2451" s="6"/>
      <c r="U2451" s="6"/>
      <c r="X2451" s="25"/>
      <c r="Y2451" s="25"/>
      <c r="Z2451" s="25"/>
      <c r="AA2451" s="25"/>
      <c r="AB2451" s="25"/>
      <c r="AC2451" s="25"/>
      <c r="AD2451" s="25"/>
      <c r="AE2451" s="25"/>
    </row>
    <row r="2452" spans="1:31">
      <c r="A2452" s="6"/>
      <c r="B2452" s="6"/>
      <c r="C2452" s="6"/>
      <c r="D2452" s="6"/>
      <c r="E2452" s="6"/>
      <c r="F2452" s="6"/>
      <c r="G2452" s="6"/>
      <c r="H2452" s="6"/>
      <c r="I2452" s="6"/>
      <c r="J2452" s="6"/>
      <c r="K2452" s="6"/>
      <c r="L2452" s="6"/>
      <c r="M2452" s="6"/>
      <c r="N2452" s="6"/>
      <c r="O2452" s="6"/>
      <c r="P2452" s="6"/>
      <c r="Q2452" s="6"/>
      <c r="R2452" s="6"/>
      <c r="S2452" s="6"/>
      <c r="T2452" s="6"/>
      <c r="U2452" s="6"/>
      <c r="X2452" s="25"/>
      <c r="Y2452" s="25"/>
      <c r="Z2452" s="25"/>
      <c r="AA2452" s="25"/>
      <c r="AB2452" s="25"/>
      <c r="AC2452" s="25"/>
      <c r="AD2452" s="25"/>
      <c r="AE2452" s="25"/>
    </row>
    <row r="2453" spans="1:31">
      <c r="A2453" s="6"/>
      <c r="B2453" s="6"/>
      <c r="C2453" s="6"/>
      <c r="D2453" s="6"/>
      <c r="E2453" s="6"/>
      <c r="F2453" s="6"/>
      <c r="G2453" s="6"/>
      <c r="H2453" s="6"/>
      <c r="I2453" s="6"/>
      <c r="J2453" s="6"/>
      <c r="K2453" s="6"/>
      <c r="L2453" s="6"/>
      <c r="M2453" s="6"/>
      <c r="N2453" s="6"/>
      <c r="O2453" s="6"/>
      <c r="P2453" s="6"/>
      <c r="Q2453" s="6"/>
      <c r="R2453" s="6"/>
      <c r="S2453" s="6"/>
      <c r="T2453" s="6"/>
      <c r="U2453" s="6"/>
      <c r="X2453" s="459" t="s">
        <v>270</v>
      </c>
      <c r="Y2453" s="25"/>
      <c r="Z2453" s="25"/>
      <c r="AA2453" s="25"/>
      <c r="AB2453" s="25"/>
      <c r="AC2453" s="25"/>
      <c r="AD2453" s="25"/>
      <c r="AE2453" s="25"/>
    </row>
    <row r="2454" spans="1:31">
      <c r="X2454" s="458" t="str">
        <f>IF(全体項目一覧_60!AN153="","",全体項目一覧_60!AN153)</f>
        <v/>
      </c>
      <c r="Y2454" s="25"/>
      <c r="Z2454" s="25"/>
      <c r="AA2454" s="25"/>
      <c r="AB2454" s="25"/>
      <c r="AC2454" s="25"/>
      <c r="AD2454" s="25"/>
      <c r="AE2454" s="25"/>
    </row>
    <row r="2455" spans="1:31">
      <c r="X2455" s="25"/>
      <c r="Y2455" s="25"/>
      <c r="Z2455" s="25"/>
      <c r="AA2455" s="25"/>
      <c r="AB2455" s="25"/>
      <c r="AC2455" s="25"/>
      <c r="AD2455" s="25"/>
      <c r="AE2455" s="25"/>
    </row>
    <row r="2456" spans="1:31">
      <c r="X2456" s="25"/>
      <c r="Y2456" s="25"/>
      <c r="Z2456" s="25"/>
      <c r="AA2456" s="25"/>
      <c r="AB2456" s="25"/>
      <c r="AC2456" s="25"/>
      <c r="AD2456" s="25"/>
      <c r="AE2456" s="25"/>
    </row>
    <row r="2457" spans="1:31">
      <c r="A2457" s="675"/>
      <c r="B2457" s="676"/>
      <c r="C2457" s="676"/>
      <c r="D2457" s="676"/>
      <c r="E2457" s="676"/>
      <c r="F2457" s="676"/>
      <c r="G2457" s="676"/>
      <c r="H2457" s="676"/>
      <c r="I2457" s="676"/>
      <c r="J2457" s="676"/>
      <c r="K2457" s="677"/>
      <c r="L2457" s="12" t="s">
        <v>18</v>
      </c>
      <c r="M2457" s="669" t="s">
        <v>29</v>
      </c>
      <c r="N2457" s="669"/>
      <c r="O2457" s="669"/>
      <c r="P2457" s="669"/>
      <c r="Q2457" s="669"/>
      <c r="R2457" s="669"/>
      <c r="S2457" s="669"/>
      <c r="T2457" s="670" t="s">
        <v>269</v>
      </c>
      <c r="U2457" s="670"/>
      <c r="X2457" s="12"/>
      <c r="Y2457" s="150"/>
      <c r="Z2457" s="150"/>
      <c r="AA2457" s="150"/>
      <c r="AB2457" s="150"/>
      <c r="AC2457" s="150"/>
      <c r="AD2457" s="150"/>
      <c r="AE2457" s="150"/>
    </row>
    <row r="2458" spans="1:31">
      <c r="A2458" s="678"/>
      <c r="B2458" s="679"/>
      <c r="C2458" s="679"/>
      <c r="D2458" s="679"/>
      <c r="E2458" s="679"/>
      <c r="F2458" s="679"/>
      <c r="G2458" s="679"/>
      <c r="H2458" s="679"/>
      <c r="I2458" s="679"/>
      <c r="J2458" s="679"/>
      <c r="K2458" s="680"/>
      <c r="L2458" s="12" t="s">
        <v>18</v>
      </c>
      <c r="M2458" s="665" t="s">
        <v>30</v>
      </c>
      <c r="N2458" s="665"/>
      <c r="O2458" s="665"/>
      <c r="P2458" s="665"/>
      <c r="Q2458" s="665"/>
      <c r="R2458" s="665"/>
      <c r="S2458" s="665"/>
      <c r="T2458" s="666" t="str">
        <f>X2454</f>
        <v/>
      </c>
      <c r="U2458" s="667"/>
      <c r="X2458" s="12"/>
      <c r="Y2458" s="151"/>
      <c r="Z2458" s="151"/>
      <c r="AA2458" s="151"/>
      <c r="AB2458" s="151"/>
      <c r="AC2458" s="151"/>
      <c r="AD2458" s="151"/>
      <c r="AE2458" s="151"/>
    </row>
    <row r="2459" spans="1:31" ht="14.25">
      <c r="A2459" s="691" t="str">
        <f>$A$40</f>
        <v>フォーマット作成者　：　Komuro Consulting Group　小室匡史</v>
      </c>
      <c r="B2459" s="691"/>
      <c r="C2459" s="691"/>
      <c r="D2459" s="691"/>
      <c r="E2459" s="691"/>
      <c r="F2459" s="691"/>
      <c r="G2459" s="691"/>
      <c r="H2459" s="691"/>
      <c r="I2459" s="691"/>
      <c r="J2459" s="691"/>
      <c r="K2459" s="691"/>
      <c r="L2459" s="414" t="s">
        <v>18</v>
      </c>
      <c r="M2459" s="668" t="s">
        <v>90</v>
      </c>
      <c r="N2459" s="668"/>
      <c r="O2459" s="668"/>
      <c r="P2459" s="668"/>
      <c r="Q2459" s="668"/>
      <c r="R2459" s="668"/>
      <c r="S2459" s="668"/>
      <c r="T2459" s="667"/>
      <c r="U2459" s="667"/>
      <c r="X2459" s="12"/>
      <c r="Y2459" s="152"/>
      <c r="Z2459" s="152"/>
      <c r="AA2459" s="152"/>
      <c r="AB2459" s="152"/>
      <c r="AC2459" s="152"/>
      <c r="AD2459" s="152"/>
      <c r="AE2459" s="152"/>
    </row>
  </sheetData>
  <sheetProtection password="AC76" sheet="1" objects="1" scenarios="1"/>
  <mergeCells count="1506">
    <mergeCell ref="A1926:K1926"/>
    <mergeCell ref="J2382:K2382"/>
    <mergeCell ref="B1847:C1847"/>
    <mergeCell ref="F1847:G1847"/>
    <mergeCell ref="K1847:L1847"/>
    <mergeCell ref="A1887:U1887"/>
    <mergeCell ref="B1888:C1888"/>
    <mergeCell ref="F1888:G1888"/>
    <mergeCell ref="K1888:L1888"/>
    <mergeCell ref="O1888:P1888"/>
    <mergeCell ref="Q1888:R1888"/>
    <mergeCell ref="S1888:T1888"/>
    <mergeCell ref="A1393:K1393"/>
    <mergeCell ref="A1432:K1433"/>
    <mergeCell ref="A1434:K1434"/>
    <mergeCell ref="A1473:K1474"/>
    <mergeCell ref="A1475:K1475"/>
    <mergeCell ref="A1514:K1515"/>
    <mergeCell ref="A1516:K1516"/>
    <mergeCell ref="A1555:K1556"/>
    <mergeCell ref="A1557:K1557"/>
    <mergeCell ref="A1596:K1597"/>
    <mergeCell ref="F1562:G1562"/>
    <mergeCell ref="H1562:I1562"/>
    <mergeCell ref="J1562:K1562"/>
    <mergeCell ref="P2341:Q2341"/>
    <mergeCell ref="R2341:S2341"/>
    <mergeCell ref="J2341:K2341"/>
    <mergeCell ref="L2341:M2341"/>
    <mergeCell ref="N2341:O2341"/>
    <mergeCell ref="A2375:K2376"/>
    <mergeCell ref="A2377:K2377"/>
    <mergeCell ref="A2416:K2417"/>
    <mergeCell ref="A2418:K2418"/>
    <mergeCell ref="A2457:K2458"/>
    <mergeCell ref="A2459:K2459"/>
    <mergeCell ref="A1598:K1598"/>
    <mergeCell ref="A1637:K1638"/>
    <mergeCell ref="A1639:K1639"/>
    <mergeCell ref="A1678:K1679"/>
    <mergeCell ref="A1680:K1680"/>
    <mergeCell ref="A1719:K1720"/>
    <mergeCell ref="A1721:K1721"/>
    <mergeCell ref="A1760:K1761"/>
    <mergeCell ref="A1762:K1762"/>
    <mergeCell ref="A1801:K1802"/>
    <mergeCell ref="A1803:K1803"/>
    <mergeCell ref="A1842:K1843"/>
    <mergeCell ref="A1844:K1844"/>
    <mergeCell ref="A1883:K1884"/>
    <mergeCell ref="A1885:K1885"/>
    <mergeCell ref="A2379:U2379"/>
    <mergeCell ref="B2380:C2380"/>
    <mergeCell ref="F2380:G2380"/>
    <mergeCell ref="K2380:L2380"/>
    <mergeCell ref="O2380:P2380"/>
    <mergeCell ref="Q2380:R2380"/>
    <mergeCell ref="S2380:T2380"/>
    <mergeCell ref="A2341:A2343"/>
    <mergeCell ref="B2341:B2343"/>
    <mergeCell ref="C2341:C2343"/>
    <mergeCell ref="D2341:E2341"/>
    <mergeCell ref="F2341:G2341"/>
    <mergeCell ref="H2341:I2341"/>
    <mergeCell ref="P2423:Q2423"/>
    <mergeCell ref="R2423:S2423"/>
    <mergeCell ref="A2423:A2425"/>
    <mergeCell ref="B2423:B2425"/>
    <mergeCell ref="C2423:C2425"/>
    <mergeCell ref="D2423:E2423"/>
    <mergeCell ref="F2423:G2423"/>
    <mergeCell ref="H2423:I2423"/>
    <mergeCell ref="J2423:K2423"/>
    <mergeCell ref="L2423:M2423"/>
    <mergeCell ref="N2423:O2423"/>
    <mergeCell ref="P2382:Q2382"/>
    <mergeCell ref="R2382:S2382"/>
    <mergeCell ref="A2420:U2420"/>
    <mergeCell ref="B2421:C2421"/>
    <mergeCell ref="F2421:G2421"/>
    <mergeCell ref="K2421:L2421"/>
    <mergeCell ref="O2421:P2421"/>
    <mergeCell ref="Q2421:R2421"/>
    <mergeCell ref="S2421:T2421"/>
    <mergeCell ref="A2382:A2384"/>
    <mergeCell ref="B2382:B2384"/>
    <mergeCell ref="C2382:C2384"/>
    <mergeCell ref="D2382:E2382"/>
    <mergeCell ref="F2382:G2382"/>
    <mergeCell ref="H2382:I2382"/>
    <mergeCell ref="L2382:M2382"/>
    <mergeCell ref="N2382:O2382"/>
    <mergeCell ref="M2416:S2416"/>
    <mergeCell ref="T2416:U2416"/>
    <mergeCell ref="M2417:S2417"/>
    <mergeCell ref="T2417:U2418"/>
    <mergeCell ref="M2375:S2375"/>
    <mergeCell ref="T2375:U2375"/>
    <mergeCell ref="M2376:S2376"/>
    <mergeCell ref="T2376:U2377"/>
    <mergeCell ref="M2377:S2377"/>
    <mergeCell ref="P2300:Q2300"/>
    <mergeCell ref="R2300:S2300"/>
    <mergeCell ref="A2338:U2338"/>
    <mergeCell ref="B2339:C2339"/>
    <mergeCell ref="F2339:G2339"/>
    <mergeCell ref="K2339:L2339"/>
    <mergeCell ref="O2339:P2339"/>
    <mergeCell ref="Q2339:R2339"/>
    <mergeCell ref="S2339:T2339"/>
    <mergeCell ref="A2300:A2302"/>
    <mergeCell ref="B2300:B2302"/>
    <mergeCell ref="C2300:C2302"/>
    <mergeCell ref="D2300:E2300"/>
    <mergeCell ref="F2300:G2300"/>
    <mergeCell ref="H2300:I2300"/>
    <mergeCell ref="J2300:K2300"/>
    <mergeCell ref="L2300:M2300"/>
    <mergeCell ref="N2300:O2300"/>
    <mergeCell ref="A2334:K2335"/>
    <mergeCell ref="A2336:K2336"/>
    <mergeCell ref="M2334:S2334"/>
    <mergeCell ref="T2334:U2334"/>
    <mergeCell ref="M2335:S2335"/>
    <mergeCell ref="T2335:U2336"/>
    <mergeCell ref="M2336:S2336"/>
    <mergeCell ref="P2259:Q2259"/>
    <mergeCell ref="R2259:S2259"/>
    <mergeCell ref="A2297:U2297"/>
    <mergeCell ref="B2298:C2298"/>
    <mergeCell ref="F2298:G2298"/>
    <mergeCell ref="K2298:L2298"/>
    <mergeCell ref="O2298:P2298"/>
    <mergeCell ref="Q2298:R2298"/>
    <mergeCell ref="S2298:T2298"/>
    <mergeCell ref="A2259:A2261"/>
    <mergeCell ref="B2259:B2261"/>
    <mergeCell ref="C2259:C2261"/>
    <mergeCell ref="D2259:E2259"/>
    <mergeCell ref="F2259:G2259"/>
    <mergeCell ref="H2259:I2259"/>
    <mergeCell ref="J2259:K2259"/>
    <mergeCell ref="L2259:M2259"/>
    <mergeCell ref="N2259:O2259"/>
    <mergeCell ref="A2293:K2294"/>
    <mergeCell ref="A2295:K2295"/>
    <mergeCell ref="M2293:S2293"/>
    <mergeCell ref="T2293:U2293"/>
    <mergeCell ref="M2294:S2294"/>
    <mergeCell ref="T2294:U2295"/>
    <mergeCell ref="M2295:S2295"/>
    <mergeCell ref="P2218:Q2218"/>
    <mergeCell ref="R2218:S2218"/>
    <mergeCell ref="A2256:U2256"/>
    <mergeCell ref="B2257:C2257"/>
    <mergeCell ref="F2257:G2257"/>
    <mergeCell ref="K2257:L2257"/>
    <mergeCell ref="O2257:P2257"/>
    <mergeCell ref="Q2257:R2257"/>
    <mergeCell ref="S2257:T2257"/>
    <mergeCell ref="A2218:A2220"/>
    <mergeCell ref="B2218:B2220"/>
    <mergeCell ref="C2218:C2220"/>
    <mergeCell ref="D2218:E2218"/>
    <mergeCell ref="F2218:G2218"/>
    <mergeCell ref="H2218:I2218"/>
    <mergeCell ref="J2218:K2218"/>
    <mergeCell ref="L2218:M2218"/>
    <mergeCell ref="N2218:O2218"/>
    <mergeCell ref="A2252:K2253"/>
    <mergeCell ref="A2254:K2254"/>
    <mergeCell ref="M2252:S2252"/>
    <mergeCell ref="T2252:U2252"/>
    <mergeCell ref="M2253:S2253"/>
    <mergeCell ref="T2253:U2254"/>
    <mergeCell ref="M2254:S2254"/>
    <mergeCell ref="P2177:Q2177"/>
    <mergeCell ref="R2177:S2177"/>
    <mergeCell ref="A2215:U2215"/>
    <mergeCell ref="B2216:C2216"/>
    <mergeCell ref="F2216:G2216"/>
    <mergeCell ref="K2216:L2216"/>
    <mergeCell ref="O2216:P2216"/>
    <mergeCell ref="Q2216:R2216"/>
    <mergeCell ref="S2216:T2216"/>
    <mergeCell ref="A2177:A2179"/>
    <mergeCell ref="B2177:B2179"/>
    <mergeCell ref="C2177:C2179"/>
    <mergeCell ref="D2177:E2177"/>
    <mergeCell ref="F2177:G2177"/>
    <mergeCell ref="H2177:I2177"/>
    <mergeCell ref="J2177:K2177"/>
    <mergeCell ref="L2177:M2177"/>
    <mergeCell ref="N2177:O2177"/>
    <mergeCell ref="A2211:K2212"/>
    <mergeCell ref="A2213:K2213"/>
    <mergeCell ref="M2211:S2211"/>
    <mergeCell ref="T2211:U2211"/>
    <mergeCell ref="M2212:S2212"/>
    <mergeCell ref="T2212:U2213"/>
    <mergeCell ref="M2213:S2213"/>
    <mergeCell ref="P2136:Q2136"/>
    <mergeCell ref="R2136:S2136"/>
    <mergeCell ref="A2174:U2174"/>
    <mergeCell ref="B2175:C2175"/>
    <mergeCell ref="F2175:G2175"/>
    <mergeCell ref="K2175:L2175"/>
    <mergeCell ref="O2175:P2175"/>
    <mergeCell ref="Q2175:R2175"/>
    <mergeCell ref="S2175:T2175"/>
    <mergeCell ref="A2136:A2138"/>
    <mergeCell ref="B2136:B2138"/>
    <mergeCell ref="C2136:C2138"/>
    <mergeCell ref="D2136:E2136"/>
    <mergeCell ref="F2136:G2136"/>
    <mergeCell ref="H2136:I2136"/>
    <mergeCell ref="J2136:K2136"/>
    <mergeCell ref="L2136:M2136"/>
    <mergeCell ref="N2136:O2136"/>
    <mergeCell ref="A2170:K2171"/>
    <mergeCell ref="A2172:K2172"/>
    <mergeCell ref="M2170:S2170"/>
    <mergeCell ref="T2170:U2170"/>
    <mergeCell ref="M2171:S2171"/>
    <mergeCell ref="T2171:U2172"/>
    <mergeCell ref="M2172:S2172"/>
    <mergeCell ref="P2095:Q2095"/>
    <mergeCell ref="R2095:S2095"/>
    <mergeCell ref="A2133:U2133"/>
    <mergeCell ref="B2134:C2134"/>
    <mergeCell ref="F2134:G2134"/>
    <mergeCell ref="K2134:L2134"/>
    <mergeCell ref="O2134:P2134"/>
    <mergeCell ref="Q2134:R2134"/>
    <mergeCell ref="S2134:T2134"/>
    <mergeCell ref="A2095:A2097"/>
    <mergeCell ref="B2095:B2097"/>
    <mergeCell ref="C2095:C2097"/>
    <mergeCell ref="D2095:E2095"/>
    <mergeCell ref="F2095:G2095"/>
    <mergeCell ref="H2095:I2095"/>
    <mergeCell ref="J2095:K2095"/>
    <mergeCell ref="L2095:M2095"/>
    <mergeCell ref="N2095:O2095"/>
    <mergeCell ref="A2129:K2130"/>
    <mergeCell ref="A2131:K2131"/>
    <mergeCell ref="M2129:S2129"/>
    <mergeCell ref="T2129:U2129"/>
    <mergeCell ref="M2130:S2130"/>
    <mergeCell ref="T2130:U2131"/>
    <mergeCell ref="M2131:S2131"/>
    <mergeCell ref="P2054:Q2054"/>
    <mergeCell ref="R2054:S2054"/>
    <mergeCell ref="A2092:U2092"/>
    <mergeCell ref="B2093:C2093"/>
    <mergeCell ref="F2093:G2093"/>
    <mergeCell ref="K2093:L2093"/>
    <mergeCell ref="O2093:P2093"/>
    <mergeCell ref="Q2093:R2093"/>
    <mergeCell ref="S2093:T2093"/>
    <mergeCell ref="A2054:A2056"/>
    <mergeCell ref="B2054:B2056"/>
    <mergeCell ref="C2054:C2056"/>
    <mergeCell ref="D2054:E2054"/>
    <mergeCell ref="F2054:G2054"/>
    <mergeCell ref="H2054:I2054"/>
    <mergeCell ref="J2054:K2054"/>
    <mergeCell ref="L2054:M2054"/>
    <mergeCell ref="N2054:O2054"/>
    <mergeCell ref="A2088:K2089"/>
    <mergeCell ref="A2090:K2090"/>
    <mergeCell ref="M2088:S2088"/>
    <mergeCell ref="T2088:U2088"/>
    <mergeCell ref="M2089:S2089"/>
    <mergeCell ref="T2089:U2090"/>
    <mergeCell ref="M2090:S2090"/>
    <mergeCell ref="P2013:Q2013"/>
    <mergeCell ref="R2013:S2013"/>
    <mergeCell ref="A2051:U2051"/>
    <mergeCell ref="B2052:C2052"/>
    <mergeCell ref="F2052:G2052"/>
    <mergeCell ref="K2052:L2052"/>
    <mergeCell ref="O2052:P2052"/>
    <mergeCell ref="Q2052:R2052"/>
    <mergeCell ref="S2052:T2052"/>
    <mergeCell ref="A2013:A2015"/>
    <mergeCell ref="B2013:B2015"/>
    <mergeCell ref="C2013:C2015"/>
    <mergeCell ref="D2013:E2013"/>
    <mergeCell ref="F2013:G2013"/>
    <mergeCell ref="H2013:I2013"/>
    <mergeCell ref="J2013:K2013"/>
    <mergeCell ref="L2013:M2013"/>
    <mergeCell ref="N2013:O2013"/>
    <mergeCell ref="A2047:K2048"/>
    <mergeCell ref="A2049:K2049"/>
    <mergeCell ref="M2048:S2048"/>
    <mergeCell ref="T2048:U2049"/>
    <mergeCell ref="M2049:S2049"/>
    <mergeCell ref="A1931:A1933"/>
    <mergeCell ref="B1931:B1933"/>
    <mergeCell ref="C1931:C1933"/>
    <mergeCell ref="D1931:E1931"/>
    <mergeCell ref="F1931:G1931"/>
    <mergeCell ref="H1931:I1931"/>
    <mergeCell ref="J1931:K1931"/>
    <mergeCell ref="L1931:M1931"/>
    <mergeCell ref="N1931:O1931"/>
    <mergeCell ref="A1965:K1966"/>
    <mergeCell ref="A1967:K1967"/>
    <mergeCell ref="P1972:Q1972"/>
    <mergeCell ref="R1972:S1972"/>
    <mergeCell ref="A2010:U2010"/>
    <mergeCell ref="B2011:C2011"/>
    <mergeCell ref="F2011:G2011"/>
    <mergeCell ref="K2011:L2011"/>
    <mergeCell ref="O2011:P2011"/>
    <mergeCell ref="Q2011:R2011"/>
    <mergeCell ref="S2011:T2011"/>
    <mergeCell ref="A1972:A1974"/>
    <mergeCell ref="B1972:B1974"/>
    <mergeCell ref="C1972:C1974"/>
    <mergeCell ref="D1972:E1972"/>
    <mergeCell ref="F1972:G1972"/>
    <mergeCell ref="H1972:I1972"/>
    <mergeCell ref="J1972:K1972"/>
    <mergeCell ref="L1972:M1972"/>
    <mergeCell ref="N1972:O1972"/>
    <mergeCell ref="A2006:K2007"/>
    <mergeCell ref="A2008:K2008"/>
    <mergeCell ref="M1883:S1883"/>
    <mergeCell ref="T1883:U1883"/>
    <mergeCell ref="M1884:S1884"/>
    <mergeCell ref="T1884:U1885"/>
    <mergeCell ref="M1885:S1885"/>
    <mergeCell ref="A1928:U1928"/>
    <mergeCell ref="B1929:C1929"/>
    <mergeCell ref="F1929:G1929"/>
    <mergeCell ref="K1929:L1929"/>
    <mergeCell ref="O1929:P1929"/>
    <mergeCell ref="Q1929:R1929"/>
    <mergeCell ref="S1929:T1929"/>
    <mergeCell ref="A1805:U1805"/>
    <mergeCell ref="B1806:C1806"/>
    <mergeCell ref="F1806:G1806"/>
    <mergeCell ref="K1806:L1806"/>
    <mergeCell ref="O1806:P1806"/>
    <mergeCell ref="Q1806:R1806"/>
    <mergeCell ref="S1806:T1806"/>
    <mergeCell ref="A1808:A1810"/>
    <mergeCell ref="B1808:B1810"/>
    <mergeCell ref="C1808:C1810"/>
    <mergeCell ref="D1808:E1808"/>
    <mergeCell ref="F1808:G1808"/>
    <mergeCell ref="H1808:I1808"/>
    <mergeCell ref="J1808:K1808"/>
    <mergeCell ref="L1808:M1808"/>
    <mergeCell ref="N1808:O1808"/>
    <mergeCell ref="P1808:Q1808"/>
    <mergeCell ref="R1808:S1808"/>
    <mergeCell ref="A1846:U1846"/>
    <mergeCell ref="A1924:K1925"/>
    <mergeCell ref="C1767:C1769"/>
    <mergeCell ref="D1767:E1767"/>
    <mergeCell ref="F1767:G1767"/>
    <mergeCell ref="H1767:I1767"/>
    <mergeCell ref="J1767:K1767"/>
    <mergeCell ref="L1767:M1767"/>
    <mergeCell ref="O1847:P1847"/>
    <mergeCell ref="Q1847:R1847"/>
    <mergeCell ref="S1847:T1847"/>
    <mergeCell ref="A1849:A1851"/>
    <mergeCell ref="B1849:B1851"/>
    <mergeCell ref="C1849:C1851"/>
    <mergeCell ref="D1849:E1849"/>
    <mergeCell ref="F1849:G1849"/>
    <mergeCell ref="H1849:I1849"/>
    <mergeCell ref="J1849:K1849"/>
    <mergeCell ref="L1849:M1849"/>
    <mergeCell ref="N1849:O1849"/>
    <mergeCell ref="P1849:Q1849"/>
    <mergeCell ref="R1849:S1849"/>
    <mergeCell ref="J1685:K1685"/>
    <mergeCell ref="L1685:M1685"/>
    <mergeCell ref="N1685:O1685"/>
    <mergeCell ref="P1685:Q1685"/>
    <mergeCell ref="R1685:S1685"/>
    <mergeCell ref="M1720:S1720"/>
    <mergeCell ref="A1890:A1892"/>
    <mergeCell ref="B1890:B1892"/>
    <mergeCell ref="C1890:C1892"/>
    <mergeCell ref="D1890:E1890"/>
    <mergeCell ref="F1890:G1890"/>
    <mergeCell ref="H1890:I1890"/>
    <mergeCell ref="J1890:K1890"/>
    <mergeCell ref="L1890:M1890"/>
    <mergeCell ref="N1890:O1890"/>
    <mergeCell ref="P1890:Q1890"/>
    <mergeCell ref="R1890:S1890"/>
    <mergeCell ref="H1726:I1726"/>
    <mergeCell ref="J1726:K1726"/>
    <mergeCell ref="L1726:M1726"/>
    <mergeCell ref="N1726:O1726"/>
    <mergeCell ref="P1726:Q1726"/>
    <mergeCell ref="R1726:S1726"/>
    <mergeCell ref="A1764:U1764"/>
    <mergeCell ref="B1765:C1765"/>
    <mergeCell ref="F1765:G1765"/>
    <mergeCell ref="K1765:L1765"/>
    <mergeCell ref="O1765:P1765"/>
    <mergeCell ref="Q1765:R1765"/>
    <mergeCell ref="S1765:T1765"/>
    <mergeCell ref="A1767:A1769"/>
    <mergeCell ref="B1767:B1769"/>
    <mergeCell ref="L1644:M1644"/>
    <mergeCell ref="N1644:O1644"/>
    <mergeCell ref="P1644:Q1644"/>
    <mergeCell ref="R1644:S1644"/>
    <mergeCell ref="N1767:O1767"/>
    <mergeCell ref="A1723:U1723"/>
    <mergeCell ref="B1724:C1724"/>
    <mergeCell ref="F1724:G1724"/>
    <mergeCell ref="K1724:L1724"/>
    <mergeCell ref="O1724:P1724"/>
    <mergeCell ref="Q1724:R1724"/>
    <mergeCell ref="S1724:T1724"/>
    <mergeCell ref="A1726:A1728"/>
    <mergeCell ref="B1726:B1728"/>
    <mergeCell ref="C1726:C1728"/>
    <mergeCell ref="D1726:E1726"/>
    <mergeCell ref="F1726:G1726"/>
    <mergeCell ref="P1767:Q1767"/>
    <mergeCell ref="R1767:S1767"/>
    <mergeCell ref="A1682:U1682"/>
    <mergeCell ref="B1683:C1683"/>
    <mergeCell ref="F1683:G1683"/>
    <mergeCell ref="K1683:L1683"/>
    <mergeCell ref="O1683:P1683"/>
    <mergeCell ref="Q1683:R1683"/>
    <mergeCell ref="S1683:T1683"/>
    <mergeCell ref="A1685:A1687"/>
    <mergeCell ref="B1685:B1687"/>
    <mergeCell ref="C1685:C1687"/>
    <mergeCell ref="D1685:E1685"/>
    <mergeCell ref="F1685:G1685"/>
    <mergeCell ref="H1685:I1685"/>
    <mergeCell ref="A1:U1"/>
    <mergeCell ref="B2:C2"/>
    <mergeCell ref="F2:G2"/>
    <mergeCell ref="K2:L2"/>
    <mergeCell ref="O2:P2"/>
    <mergeCell ref="Q2:R2"/>
    <mergeCell ref="S2:T2"/>
    <mergeCell ref="J4:K4"/>
    <mergeCell ref="L4:M4"/>
    <mergeCell ref="N4:O4"/>
    <mergeCell ref="P4:Q4"/>
    <mergeCell ref="R4:S4"/>
    <mergeCell ref="A4:A6"/>
    <mergeCell ref="B4:B6"/>
    <mergeCell ref="C4:C6"/>
    <mergeCell ref="D4:E4"/>
    <mergeCell ref="F4:G4"/>
    <mergeCell ref="H4:I4"/>
    <mergeCell ref="Y38:AG38"/>
    <mergeCell ref="Y39:AG39"/>
    <mergeCell ref="Y40:AG40"/>
    <mergeCell ref="A42:U42"/>
    <mergeCell ref="A83:U83"/>
    <mergeCell ref="B84:C84"/>
    <mergeCell ref="F84:G84"/>
    <mergeCell ref="K84:L84"/>
    <mergeCell ref="O84:P84"/>
    <mergeCell ref="Q84:R84"/>
    <mergeCell ref="S84:T84"/>
    <mergeCell ref="J45:K45"/>
    <mergeCell ref="L45:M45"/>
    <mergeCell ref="N45:O45"/>
    <mergeCell ref="P45:Q45"/>
    <mergeCell ref="R45:S45"/>
    <mergeCell ref="A45:A47"/>
    <mergeCell ref="B45:B47"/>
    <mergeCell ref="C45:C47"/>
    <mergeCell ref="M38:S38"/>
    <mergeCell ref="T38:U38"/>
    <mergeCell ref="D45:E45"/>
    <mergeCell ref="F45:G45"/>
    <mergeCell ref="H45:I45"/>
    <mergeCell ref="T79:U79"/>
    <mergeCell ref="M80:S80"/>
    <mergeCell ref="T80:U81"/>
    <mergeCell ref="M81:S81"/>
    <mergeCell ref="A86:A88"/>
    <mergeCell ref="B86:B88"/>
    <mergeCell ref="C86:C88"/>
    <mergeCell ref="D86:E86"/>
    <mergeCell ref="F86:G86"/>
    <mergeCell ref="H86:I86"/>
    <mergeCell ref="B125:C125"/>
    <mergeCell ref="F125:G125"/>
    <mergeCell ref="K125:L125"/>
    <mergeCell ref="O125:P125"/>
    <mergeCell ref="Q125:R125"/>
    <mergeCell ref="S125:T125"/>
    <mergeCell ref="A40:K40"/>
    <mergeCell ref="A38:K39"/>
    <mergeCell ref="B43:C43"/>
    <mergeCell ref="F43:G43"/>
    <mergeCell ref="K43:L43"/>
    <mergeCell ref="O43:P43"/>
    <mergeCell ref="Q43:R43"/>
    <mergeCell ref="S43:T43"/>
    <mergeCell ref="A81:K81"/>
    <mergeCell ref="A122:K122"/>
    <mergeCell ref="A79:K80"/>
    <mergeCell ref="A120:K121"/>
    <mergeCell ref="J86:K86"/>
    <mergeCell ref="L86:M86"/>
    <mergeCell ref="N86:O86"/>
    <mergeCell ref="P86:Q86"/>
    <mergeCell ref="M39:S39"/>
    <mergeCell ref="T39:U40"/>
    <mergeCell ref="M40:S40"/>
    <mergeCell ref="M79:S79"/>
    <mergeCell ref="Y120:AG120"/>
    <mergeCell ref="Y121:AG121"/>
    <mergeCell ref="Y122:AG122"/>
    <mergeCell ref="A124:U124"/>
    <mergeCell ref="A165:U165"/>
    <mergeCell ref="B166:C166"/>
    <mergeCell ref="F166:G166"/>
    <mergeCell ref="K166:L166"/>
    <mergeCell ref="O166:P166"/>
    <mergeCell ref="Q166:R166"/>
    <mergeCell ref="S166:T166"/>
    <mergeCell ref="J127:K127"/>
    <mergeCell ref="L127:M127"/>
    <mergeCell ref="N127:O127"/>
    <mergeCell ref="P127:Q127"/>
    <mergeCell ref="R127:S127"/>
    <mergeCell ref="A127:A129"/>
    <mergeCell ref="B127:B129"/>
    <mergeCell ref="C127:C129"/>
    <mergeCell ref="D127:E127"/>
    <mergeCell ref="F127:G127"/>
    <mergeCell ref="H127:I127"/>
    <mergeCell ref="A163:K163"/>
    <mergeCell ref="A161:K162"/>
    <mergeCell ref="M120:S120"/>
    <mergeCell ref="T120:U120"/>
    <mergeCell ref="M121:S121"/>
    <mergeCell ref="T121:U122"/>
    <mergeCell ref="M122:S122"/>
    <mergeCell ref="M161:S161"/>
    <mergeCell ref="T161:U161"/>
    <mergeCell ref="M162:S162"/>
    <mergeCell ref="A206:U206"/>
    <mergeCell ref="B207:C207"/>
    <mergeCell ref="F207:G207"/>
    <mergeCell ref="K207:L207"/>
    <mergeCell ref="O207:P207"/>
    <mergeCell ref="Q207:R207"/>
    <mergeCell ref="S207:T207"/>
    <mergeCell ref="J168:K168"/>
    <mergeCell ref="L168:M168"/>
    <mergeCell ref="N168:O168"/>
    <mergeCell ref="P168:Q168"/>
    <mergeCell ref="R168:S168"/>
    <mergeCell ref="A168:A170"/>
    <mergeCell ref="B168:B170"/>
    <mergeCell ref="C168:C170"/>
    <mergeCell ref="D168:E168"/>
    <mergeCell ref="F168:G168"/>
    <mergeCell ref="H168:I168"/>
    <mergeCell ref="A204:K204"/>
    <mergeCell ref="A202:K203"/>
    <mergeCell ref="M202:S202"/>
    <mergeCell ref="T202:U202"/>
    <mergeCell ref="M203:S203"/>
    <mergeCell ref="T203:U204"/>
    <mergeCell ref="M204:S204"/>
    <mergeCell ref="A247:U247"/>
    <mergeCell ref="B248:C248"/>
    <mergeCell ref="F248:G248"/>
    <mergeCell ref="K248:L248"/>
    <mergeCell ref="O248:P248"/>
    <mergeCell ref="Q248:R248"/>
    <mergeCell ref="S248:T248"/>
    <mergeCell ref="J209:K209"/>
    <mergeCell ref="L209:M209"/>
    <mergeCell ref="N209:O209"/>
    <mergeCell ref="P209:Q209"/>
    <mergeCell ref="R209:S209"/>
    <mergeCell ref="A209:A211"/>
    <mergeCell ref="B209:B211"/>
    <mergeCell ref="C209:C211"/>
    <mergeCell ref="D209:E209"/>
    <mergeCell ref="F209:G209"/>
    <mergeCell ref="H209:I209"/>
    <mergeCell ref="A245:K245"/>
    <mergeCell ref="A243:K244"/>
    <mergeCell ref="M243:S243"/>
    <mergeCell ref="T243:U243"/>
    <mergeCell ref="M244:S244"/>
    <mergeCell ref="T244:U245"/>
    <mergeCell ref="M245:S245"/>
    <mergeCell ref="A288:U288"/>
    <mergeCell ref="B289:C289"/>
    <mergeCell ref="F289:G289"/>
    <mergeCell ref="K289:L289"/>
    <mergeCell ref="O289:P289"/>
    <mergeCell ref="Q289:R289"/>
    <mergeCell ref="S289:T289"/>
    <mergeCell ref="J250:K250"/>
    <mergeCell ref="L250:M250"/>
    <mergeCell ref="N250:O250"/>
    <mergeCell ref="P250:Q250"/>
    <mergeCell ref="R250:S250"/>
    <mergeCell ref="A250:A252"/>
    <mergeCell ref="B250:B252"/>
    <mergeCell ref="C250:C252"/>
    <mergeCell ref="D250:E250"/>
    <mergeCell ref="F250:G250"/>
    <mergeCell ref="H250:I250"/>
    <mergeCell ref="A286:K286"/>
    <mergeCell ref="A284:K285"/>
    <mergeCell ref="M284:S284"/>
    <mergeCell ref="T284:U284"/>
    <mergeCell ref="M285:S285"/>
    <mergeCell ref="T285:U286"/>
    <mergeCell ref="M286:S286"/>
    <mergeCell ref="A329:U329"/>
    <mergeCell ref="B330:C330"/>
    <mergeCell ref="F330:G330"/>
    <mergeCell ref="K330:L330"/>
    <mergeCell ref="O330:P330"/>
    <mergeCell ref="Q330:R330"/>
    <mergeCell ref="S330:T330"/>
    <mergeCell ref="J291:K291"/>
    <mergeCell ref="L291:M291"/>
    <mergeCell ref="N291:O291"/>
    <mergeCell ref="P291:Q291"/>
    <mergeCell ref="R291:S291"/>
    <mergeCell ref="A291:A293"/>
    <mergeCell ref="B291:B293"/>
    <mergeCell ref="C291:C293"/>
    <mergeCell ref="D291:E291"/>
    <mergeCell ref="F291:G291"/>
    <mergeCell ref="H291:I291"/>
    <mergeCell ref="A327:K327"/>
    <mergeCell ref="A325:K326"/>
    <mergeCell ref="M325:S325"/>
    <mergeCell ref="T325:U325"/>
    <mergeCell ref="M326:S326"/>
    <mergeCell ref="T326:U327"/>
    <mergeCell ref="M327:S327"/>
    <mergeCell ref="A370:U370"/>
    <mergeCell ref="B371:C371"/>
    <mergeCell ref="F371:G371"/>
    <mergeCell ref="K371:L371"/>
    <mergeCell ref="O371:P371"/>
    <mergeCell ref="Q371:R371"/>
    <mergeCell ref="S371:T371"/>
    <mergeCell ref="J332:K332"/>
    <mergeCell ref="L332:M332"/>
    <mergeCell ref="N332:O332"/>
    <mergeCell ref="P332:Q332"/>
    <mergeCell ref="R332:S332"/>
    <mergeCell ref="A332:A334"/>
    <mergeCell ref="B332:B334"/>
    <mergeCell ref="C332:C334"/>
    <mergeCell ref="D332:E332"/>
    <mergeCell ref="F332:G332"/>
    <mergeCell ref="H332:I332"/>
    <mergeCell ref="A368:K368"/>
    <mergeCell ref="A366:K367"/>
    <mergeCell ref="M367:S367"/>
    <mergeCell ref="M368:S368"/>
    <mergeCell ref="M366:S366"/>
    <mergeCell ref="T366:U366"/>
    <mergeCell ref="T367:U368"/>
    <mergeCell ref="A411:U411"/>
    <mergeCell ref="B412:C412"/>
    <mergeCell ref="F412:G412"/>
    <mergeCell ref="K412:L412"/>
    <mergeCell ref="O412:P412"/>
    <mergeCell ref="Q412:R412"/>
    <mergeCell ref="S412:T412"/>
    <mergeCell ref="J373:K373"/>
    <mergeCell ref="L373:M373"/>
    <mergeCell ref="N373:O373"/>
    <mergeCell ref="P373:Q373"/>
    <mergeCell ref="R373:S373"/>
    <mergeCell ref="A373:A375"/>
    <mergeCell ref="B373:B375"/>
    <mergeCell ref="C373:C375"/>
    <mergeCell ref="D373:E373"/>
    <mergeCell ref="F373:G373"/>
    <mergeCell ref="H373:I373"/>
    <mergeCell ref="A409:K409"/>
    <mergeCell ref="A407:K408"/>
    <mergeCell ref="M407:S407"/>
    <mergeCell ref="T407:U407"/>
    <mergeCell ref="M408:S408"/>
    <mergeCell ref="T408:U409"/>
    <mergeCell ref="M409:S409"/>
    <mergeCell ref="A452:U452"/>
    <mergeCell ref="B453:C453"/>
    <mergeCell ref="F453:G453"/>
    <mergeCell ref="K453:L453"/>
    <mergeCell ref="O453:P453"/>
    <mergeCell ref="Q453:R453"/>
    <mergeCell ref="S453:T453"/>
    <mergeCell ref="J414:K414"/>
    <mergeCell ref="L414:M414"/>
    <mergeCell ref="N414:O414"/>
    <mergeCell ref="P414:Q414"/>
    <mergeCell ref="R414:S414"/>
    <mergeCell ref="A414:A416"/>
    <mergeCell ref="B414:B416"/>
    <mergeCell ref="C414:C416"/>
    <mergeCell ref="D414:E414"/>
    <mergeCell ref="F414:G414"/>
    <mergeCell ref="H414:I414"/>
    <mergeCell ref="A450:K450"/>
    <mergeCell ref="A448:K449"/>
    <mergeCell ref="M448:S448"/>
    <mergeCell ref="T448:U448"/>
    <mergeCell ref="M449:S449"/>
    <mergeCell ref="T449:U450"/>
    <mergeCell ref="M450:S450"/>
    <mergeCell ref="A493:U493"/>
    <mergeCell ref="B494:C494"/>
    <mergeCell ref="F494:G494"/>
    <mergeCell ref="K494:L494"/>
    <mergeCell ref="O494:P494"/>
    <mergeCell ref="Q494:R494"/>
    <mergeCell ref="S494:T494"/>
    <mergeCell ref="J455:K455"/>
    <mergeCell ref="L455:M455"/>
    <mergeCell ref="N455:O455"/>
    <mergeCell ref="P455:Q455"/>
    <mergeCell ref="R455:S455"/>
    <mergeCell ref="A455:A457"/>
    <mergeCell ref="B455:B457"/>
    <mergeCell ref="C455:C457"/>
    <mergeCell ref="D455:E455"/>
    <mergeCell ref="F455:G455"/>
    <mergeCell ref="H455:I455"/>
    <mergeCell ref="A491:K491"/>
    <mergeCell ref="A489:K490"/>
    <mergeCell ref="M489:S489"/>
    <mergeCell ref="T489:U489"/>
    <mergeCell ref="M490:S490"/>
    <mergeCell ref="T490:U491"/>
    <mergeCell ref="M491:S491"/>
    <mergeCell ref="A534:U534"/>
    <mergeCell ref="B535:C535"/>
    <mergeCell ref="F535:G535"/>
    <mergeCell ref="K535:L535"/>
    <mergeCell ref="O535:P535"/>
    <mergeCell ref="Q535:R535"/>
    <mergeCell ref="S535:T535"/>
    <mergeCell ref="J496:K496"/>
    <mergeCell ref="L496:M496"/>
    <mergeCell ref="N496:O496"/>
    <mergeCell ref="P496:Q496"/>
    <mergeCell ref="R496:S496"/>
    <mergeCell ref="A496:A498"/>
    <mergeCell ref="B496:B498"/>
    <mergeCell ref="C496:C498"/>
    <mergeCell ref="D496:E496"/>
    <mergeCell ref="F496:G496"/>
    <mergeCell ref="H496:I496"/>
    <mergeCell ref="A532:K532"/>
    <mergeCell ref="A530:K531"/>
    <mergeCell ref="M530:S530"/>
    <mergeCell ref="T530:U530"/>
    <mergeCell ref="M531:S531"/>
    <mergeCell ref="T531:U532"/>
    <mergeCell ref="M532:S532"/>
    <mergeCell ref="A575:U575"/>
    <mergeCell ref="B576:C576"/>
    <mergeCell ref="F576:G576"/>
    <mergeCell ref="K576:L576"/>
    <mergeCell ref="O576:P576"/>
    <mergeCell ref="Q576:R576"/>
    <mergeCell ref="S576:T576"/>
    <mergeCell ref="J537:K537"/>
    <mergeCell ref="L537:M537"/>
    <mergeCell ref="N537:O537"/>
    <mergeCell ref="P537:Q537"/>
    <mergeCell ref="R537:S537"/>
    <mergeCell ref="A537:A539"/>
    <mergeCell ref="B537:B539"/>
    <mergeCell ref="C537:C539"/>
    <mergeCell ref="D537:E537"/>
    <mergeCell ref="F537:G537"/>
    <mergeCell ref="H537:I537"/>
    <mergeCell ref="A573:K573"/>
    <mergeCell ref="A571:K572"/>
    <mergeCell ref="M571:S571"/>
    <mergeCell ref="T571:U571"/>
    <mergeCell ref="M572:S572"/>
    <mergeCell ref="T572:U573"/>
    <mergeCell ref="M573:S573"/>
    <mergeCell ref="A616:U616"/>
    <mergeCell ref="B617:C617"/>
    <mergeCell ref="F617:G617"/>
    <mergeCell ref="K617:L617"/>
    <mergeCell ref="O617:P617"/>
    <mergeCell ref="Q617:R617"/>
    <mergeCell ref="S617:T617"/>
    <mergeCell ref="J578:K578"/>
    <mergeCell ref="L578:M578"/>
    <mergeCell ref="N578:O578"/>
    <mergeCell ref="P578:Q578"/>
    <mergeCell ref="R578:S578"/>
    <mergeCell ref="A578:A580"/>
    <mergeCell ref="B578:B580"/>
    <mergeCell ref="C578:C580"/>
    <mergeCell ref="D578:E578"/>
    <mergeCell ref="F578:G578"/>
    <mergeCell ref="H578:I578"/>
    <mergeCell ref="A614:K614"/>
    <mergeCell ref="A612:K613"/>
    <mergeCell ref="M612:S612"/>
    <mergeCell ref="T612:U612"/>
    <mergeCell ref="M613:S613"/>
    <mergeCell ref="T613:U614"/>
    <mergeCell ref="M614:S614"/>
    <mergeCell ref="A657:U657"/>
    <mergeCell ref="B658:C658"/>
    <mergeCell ref="F658:G658"/>
    <mergeCell ref="K658:L658"/>
    <mergeCell ref="O658:P658"/>
    <mergeCell ref="Q658:R658"/>
    <mergeCell ref="S658:T658"/>
    <mergeCell ref="J619:K619"/>
    <mergeCell ref="L619:M619"/>
    <mergeCell ref="N619:O619"/>
    <mergeCell ref="P619:Q619"/>
    <mergeCell ref="R619:S619"/>
    <mergeCell ref="A619:A621"/>
    <mergeCell ref="B619:B621"/>
    <mergeCell ref="C619:C621"/>
    <mergeCell ref="D619:E619"/>
    <mergeCell ref="F619:G619"/>
    <mergeCell ref="H619:I619"/>
    <mergeCell ref="A655:K655"/>
    <mergeCell ref="A653:K654"/>
    <mergeCell ref="M653:S653"/>
    <mergeCell ref="T653:U653"/>
    <mergeCell ref="M654:S654"/>
    <mergeCell ref="T654:U655"/>
    <mergeCell ref="M655:S655"/>
    <mergeCell ref="A698:U698"/>
    <mergeCell ref="B699:C699"/>
    <mergeCell ref="F699:G699"/>
    <mergeCell ref="K699:L699"/>
    <mergeCell ref="O699:P699"/>
    <mergeCell ref="Q699:R699"/>
    <mergeCell ref="S699:T699"/>
    <mergeCell ref="J660:K660"/>
    <mergeCell ref="L660:M660"/>
    <mergeCell ref="N660:O660"/>
    <mergeCell ref="P660:Q660"/>
    <mergeCell ref="R660:S660"/>
    <mergeCell ref="A660:A662"/>
    <mergeCell ref="B660:B662"/>
    <mergeCell ref="C660:C662"/>
    <mergeCell ref="D660:E660"/>
    <mergeCell ref="F660:G660"/>
    <mergeCell ref="H660:I660"/>
    <mergeCell ref="A696:K696"/>
    <mergeCell ref="A694:K695"/>
    <mergeCell ref="M694:S694"/>
    <mergeCell ref="T694:U694"/>
    <mergeCell ref="M695:S695"/>
    <mergeCell ref="T695:U696"/>
    <mergeCell ref="M696:S696"/>
    <mergeCell ref="A739:U739"/>
    <mergeCell ref="B740:C740"/>
    <mergeCell ref="F740:G740"/>
    <mergeCell ref="K740:L740"/>
    <mergeCell ref="O740:P740"/>
    <mergeCell ref="Q740:R740"/>
    <mergeCell ref="S740:T740"/>
    <mergeCell ref="J701:K701"/>
    <mergeCell ref="L701:M701"/>
    <mergeCell ref="N701:O701"/>
    <mergeCell ref="P701:Q701"/>
    <mergeCell ref="R701:S701"/>
    <mergeCell ref="A701:A703"/>
    <mergeCell ref="B701:B703"/>
    <mergeCell ref="C701:C703"/>
    <mergeCell ref="D701:E701"/>
    <mergeCell ref="F701:G701"/>
    <mergeCell ref="H701:I701"/>
    <mergeCell ref="A737:K737"/>
    <mergeCell ref="A735:K736"/>
    <mergeCell ref="M735:S735"/>
    <mergeCell ref="T735:U735"/>
    <mergeCell ref="M736:S736"/>
    <mergeCell ref="T736:U737"/>
    <mergeCell ref="M737:S737"/>
    <mergeCell ref="A780:U780"/>
    <mergeCell ref="B781:C781"/>
    <mergeCell ref="F781:G781"/>
    <mergeCell ref="K781:L781"/>
    <mergeCell ref="O781:P781"/>
    <mergeCell ref="Q781:R781"/>
    <mergeCell ref="S781:T781"/>
    <mergeCell ref="J742:K742"/>
    <mergeCell ref="L742:M742"/>
    <mergeCell ref="N742:O742"/>
    <mergeCell ref="P742:Q742"/>
    <mergeCell ref="R742:S742"/>
    <mergeCell ref="A742:A744"/>
    <mergeCell ref="B742:B744"/>
    <mergeCell ref="C742:C744"/>
    <mergeCell ref="D742:E742"/>
    <mergeCell ref="F742:G742"/>
    <mergeCell ref="H742:I742"/>
    <mergeCell ref="A776:K777"/>
    <mergeCell ref="A778:K778"/>
    <mergeCell ref="M776:S776"/>
    <mergeCell ref="T776:U776"/>
    <mergeCell ref="M777:S777"/>
    <mergeCell ref="T777:U778"/>
    <mergeCell ref="M778:S778"/>
    <mergeCell ref="A821:U821"/>
    <mergeCell ref="B822:C822"/>
    <mergeCell ref="F822:G822"/>
    <mergeCell ref="K822:L822"/>
    <mergeCell ref="O822:P822"/>
    <mergeCell ref="Q822:R822"/>
    <mergeCell ref="S822:T822"/>
    <mergeCell ref="J783:K783"/>
    <mergeCell ref="L783:M783"/>
    <mergeCell ref="N783:O783"/>
    <mergeCell ref="P783:Q783"/>
    <mergeCell ref="R783:S783"/>
    <mergeCell ref="A783:A785"/>
    <mergeCell ref="B783:B785"/>
    <mergeCell ref="C783:C785"/>
    <mergeCell ref="D783:E783"/>
    <mergeCell ref="F783:G783"/>
    <mergeCell ref="H783:I783"/>
    <mergeCell ref="A817:K818"/>
    <mergeCell ref="A819:K819"/>
    <mergeCell ref="M817:S817"/>
    <mergeCell ref="T817:U817"/>
    <mergeCell ref="M818:S818"/>
    <mergeCell ref="T818:U819"/>
    <mergeCell ref="M819:S819"/>
    <mergeCell ref="A862:U862"/>
    <mergeCell ref="B863:C863"/>
    <mergeCell ref="F863:G863"/>
    <mergeCell ref="K863:L863"/>
    <mergeCell ref="O863:P863"/>
    <mergeCell ref="Q863:R863"/>
    <mergeCell ref="S863:T863"/>
    <mergeCell ref="J824:K824"/>
    <mergeCell ref="L824:M824"/>
    <mergeCell ref="N824:O824"/>
    <mergeCell ref="P824:Q824"/>
    <mergeCell ref="R824:S824"/>
    <mergeCell ref="A824:A826"/>
    <mergeCell ref="B824:B826"/>
    <mergeCell ref="C824:C826"/>
    <mergeCell ref="D824:E824"/>
    <mergeCell ref="F824:G824"/>
    <mergeCell ref="H824:I824"/>
    <mergeCell ref="A858:K859"/>
    <mergeCell ref="A860:K860"/>
    <mergeCell ref="M858:S858"/>
    <mergeCell ref="T858:U858"/>
    <mergeCell ref="M859:S859"/>
    <mergeCell ref="T859:U860"/>
    <mergeCell ref="M860:S860"/>
    <mergeCell ref="A903:U903"/>
    <mergeCell ref="B904:C904"/>
    <mergeCell ref="F904:G904"/>
    <mergeCell ref="K904:L904"/>
    <mergeCell ref="O904:P904"/>
    <mergeCell ref="Q904:R904"/>
    <mergeCell ref="S904:T904"/>
    <mergeCell ref="J865:K865"/>
    <mergeCell ref="L865:M865"/>
    <mergeCell ref="N865:O865"/>
    <mergeCell ref="P865:Q865"/>
    <mergeCell ref="R865:S865"/>
    <mergeCell ref="A865:A867"/>
    <mergeCell ref="B865:B867"/>
    <mergeCell ref="C865:C867"/>
    <mergeCell ref="D865:E865"/>
    <mergeCell ref="F865:G865"/>
    <mergeCell ref="H865:I865"/>
    <mergeCell ref="A899:K900"/>
    <mergeCell ref="A901:K901"/>
    <mergeCell ref="M899:S899"/>
    <mergeCell ref="T899:U899"/>
    <mergeCell ref="M900:S900"/>
    <mergeCell ref="T900:U901"/>
    <mergeCell ref="M901:S901"/>
    <mergeCell ref="A944:U944"/>
    <mergeCell ref="B945:C945"/>
    <mergeCell ref="F945:G945"/>
    <mergeCell ref="K945:L945"/>
    <mergeCell ref="O945:P945"/>
    <mergeCell ref="Q945:R945"/>
    <mergeCell ref="S945:T945"/>
    <mergeCell ref="J906:K906"/>
    <mergeCell ref="L906:M906"/>
    <mergeCell ref="N906:O906"/>
    <mergeCell ref="P906:Q906"/>
    <mergeCell ref="R906:S906"/>
    <mergeCell ref="A906:A908"/>
    <mergeCell ref="B906:B908"/>
    <mergeCell ref="C906:C908"/>
    <mergeCell ref="D906:E906"/>
    <mergeCell ref="F906:G906"/>
    <mergeCell ref="H906:I906"/>
    <mergeCell ref="A940:K941"/>
    <mergeCell ref="A942:K942"/>
    <mergeCell ref="M940:S940"/>
    <mergeCell ref="T940:U940"/>
    <mergeCell ref="M941:S941"/>
    <mergeCell ref="T941:U942"/>
    <mergeCell ref="M942:S942"/>
    <mergeCell ref="A985:U985"/>
    <mergeCell ref="B986:C986"/>
    <mergeCell ref="F986:G986"/>
    <mergeCell ref="K986:L986"/>
    <mergeCell ref="O986:P986"/>
    <mergeCell ref="Q986:R986"/>
    <mergeCell ref="S986:T986"/>
    <mergeCell ref="J947:K947"/>
    <mergeCell ref="L947:M947"/>
    <mergeCell ref="N947:O947"/>
    <mergeCell ref="P947:Q947"/>
    <mergeCell ref="R947:S947"/>
    <mergeCell ref="A947:A949"/>
    <mergeCell ref="B947:B949"/>
    <mergeCell ref="C947:C949"/>
    <mergeCell ref="D947:E947"/>
    <mergeCell ref="F947:G947"/>
    <mergeCell ref="H947:I947"/>
    <mergeCell ref="A981:K982"/>
    <mergeCell ref="A983:K983"/>
    <mergeCell ref="M981:S981"/>
    <mergeCell ref="T981:U981"/>
    <mergeCell ref="M982:S982"/>
    <mergeCell ref="T982:U983"/>
    <mergeCell ref="M983:S983"/>
    <mergeCell ref="A1026:U1026"/>
    <mergeCell ref="B1027:C1027"/>
    <mergeCell ref="F1027:G1027"/>
    <mergeCell ref="K1027:L1027"/>
    <mergeCell ref="O1027:P1027"/>
    <mergeCell ref="Q1027:R1027"/>
    <mergeCell ref="S1027:T1027"/>
    <mergeCell ref="J988:K988"/>
    <mergeCell ref="L988:M988"/>
    <mergeCell ref="N988:O988"/>
    <mergeCell ref="P988:Q988"/>
    <mergeCell ref="R988:S988"/>
    <mergeCell ref="A988:A990"/>
    <mergeCell ref="B988:B990"/>
    <mergeCell ref="C988:C990"/>
    <mergeCell ref="D988:E988"/>
    <mergeCell ref="F988:G988"/>
    <mergeCell ref="H988:I988"/>
    <mergeCell ref="A1022:K1023"/>
    <mergeCell ref="A1024:K1024"/>
    <mergeCell ref="M1022:S1022"/>
    <mergeCell ref="T1022:U1022"/>
    <mergeCell ref="M1023:S1023"/>
    <mergeCell ref="T1023:U1024"/>
    <mergeCell ref="M1024:S1024"/>
    <mergeCell ref="A1067:U1067"/>
    <mergeCell ref="B1068:C1068"/>
    <mergeCell ref="F1068:G1068"/>
    <mergeCell ref="K1068:L1068"/>
    <mergeCell ref="O1068:P1068"/>
    <mergeCell ref="Q1068:R1068"/>
    <mergeCell ref="S1068:T1068"/>
    <mergeCell ref="J1029:K1029"/>
    <mergeCell ref="L1029:M1029"/>
    <mergeCell ref="N1029:O1029"/>
    <mergeCell ref="P1029:Q1029"/>
    <mergeCell ref="R1029:S1029"/>
    <mergeCell ref="A1029:A1031"/>
    <mergeCell ref="B1029:B1031"/>
    <mergeCell ref="C1029:C1031"/>
    <mergeCell ref="D1029:E1029"/>
    <mergeCell ref="F1029:G1029"/>
    <mergeCell ref="H1029:I1029"/>
    <mergeCell ref="A1063:K1064"/>
    <mergeCell ref="A1065:K1065"/>
    <mergeCell ref="M1063:S1063"/>
    <mergeCell ref="T1063:U1063"/>
    <mergeCell ref="M1064:S1064"/>
    <mergeCell ref="T1064:U1065"/>
    <mergeCell ref="M1065:S1065"/>
    <mergeCell ref="A1108:U1108"/>
    <mergeCell ref="B1109:C1109"/>
    <mergeCell ref="F1109:G1109"/>
    <mergeCell ref="K1109:L1109"/>
    <mergeCell ref="O1109:P1109"/>
    <mergeCell ref="Q1109:R1109"/>
    <mergeCell ref="S1109:T1109"/>
    <mergeCell ref="J1070:K1070"/>
    <mergeCell ref="L1070:M1070"/>
    <mergeCell ref="N1070:O1070"/>
    <mergeCell ref="P1070:Q1070"/>
    <mergeCell ref="R1070:S1070"/>
    <mergeCell ref="A1070:A1072"/>
    <mergeCell ref="B1070:B1072"/>
    <mergeCell ref="C1070:C1072"/>
    <mergeCell ref="D1070:E1070"/>
    <mergeCell ref="F1070:G1070"/>
    <mergeCell ref="H1070:I1070"/>
    <mergeCell ref="A1104:K1105"/>
    <mergeCell ref="A1106:K1106"/>
    <mergeCell ref="M1104:S1104"/>
    <mergeCell ref="T1104:U1104"/>
    <mergeCell ref="M1105:S1105"/>
    <mergeCell ref="T1105:U1106"/>
    <mergeCell ref="M1106:S1106"/>
    <mergeCell ref="M1188:S1188"/>
    <mergeCell ref="A1149:U1149"/>
    <mergeCell ref="B1150:C1150"/>
    <mergeCell ref="F1150:G1150"/>
    <mergeCell ref="K1150:L1150"/>
    <mergeCell ref="O1150:P1150"/>
    <mergeCell ref="Q1150:R1150"/>
    <mergeCell ref="S1150:T1150"/>
    <mergeCell ref="J1111:K1111"/>
    <mergeCell ref="L1111:M1111"/>
    <mergeCell ref="N1111:O1111"/>
    <mergeCell ref="P1111:Q1111"/>
    <mergeCell ref="R1111:S1111"/>
    <mergeCell ref="A1111:A1113"/>
    <mergeCell ref="B1111:B1113"/>
    <mergeCell ref="C1111:C1113"/>
    <mergeCell ref="D1111:E1111"/>
    <mergeCell ref="F1111:G1111"/>
    <mergeCell ref="H1111:I1111"/>
    <mergeCell ref="A1145:K1146"/>
    <mergeCell ref="A1147:K1147"/>
    <mergeCell ref="M1145:S1145"/>
    <mergeCell ref="T1145:U1145"/>
    <mergeCell ref="M1146:S1146"/>
    <mergeCell ref="T1146:U1147"/>
    <mergeCell ref="M1147:S1147"/>
    <mergeCell ref="S1232:T1232"/>
    <mergeCell ref="A1227:K1228"/>
    <mergeCell ref="A1229:K1229"/>
    <mergeCell ref="M1227:S1227"/>
    <mergeCell ref="T1227:U1227"/>
    <mergeCell ref="M1228:S1228"/>
    <mergeCell ref="T1228:U1229"/>
    <mergeCell ref="M1229:S1229"/>
    <mergeCell ref="A1190:U1190"/>
    <mergeCell ref="B1191:C1191"/>
    <mergeCell ref="F1191:G1191"/>
    <mergeCell ref="K1191:L1191"/>
    <mergeCell ref="O1191:P1191"/>
    <mergeCell ref="Q1191:R1191"/>
    <mergeCell ref="S1191:T1191"/>
    <mergeCell ref="J1152:K1152"/>
    <mergeCell ref="L1152:M1152"/>
    <mergeCell ref="N1152:O1152"/>
    <mergeCell ref="P1152:Q1152"/>
    <mergeCell ref="R1152:S1152"/>
    <mergeCell ref="A1152:A1154"/>
    <mergeCell ref="B1152:B1154"/>
    <mergeCell ref="C1152:C1154"/>
    <mergeCell ref="D1152:E1152"/>
    <mergeCell ref="F1152:G1152"/>
    <mergeCell ref="H1152:I1152"/>
    <mergeCell ref="A1186:K1187"/>
    <mergeCell ref="A1188:K1188"/>
    <mergeCell ref="M1186:S1186"/>
    <mergeCell ref="T1186:U1186"/>
    <mergeCell ref="M1187:S1187"/>
    <mergeCell ref="T1187:U1188"/>
    <mergeCell ref="J1316:K1316"/>
    <mergeCell ref="L1316:M1316"/>
    <mergeCell ref="N1316:O1316"/>
    <mergeCell ref="P1316:Q1316"/>
    <mergeCell ref="R1316:S1316"/>
    <mergeCell ref="A1313:U1313"/>
    <mergeCell ref="B1314:C1314"/>
    <mergeCell ref="F1314:G1314"/>
    <mergeCell ref="K1314:L1314"/>
    <mergeCell ref="A1268:K1269"/>
    <mergeCell ref="A1270:K1270"/>
    <mergeCell ref="A1309:K1310"/>
    <mergeCell ref="A1311:K1311"/>
    <mergeCell ref="M1268:S1268"/>
    <mergeCell ref="T1268:U1268"/>
    <mergeCell ref="J1193:K1193"/>
    <mergeCell ref="L1193:M1193"/>
    <mergeCell ref="N1193:O1193"/>
    <mergeCell ref="P1193:Q1193"/>
    <mergeCell ref="R1193:S1193"/>
    <mergeCell ref="A1193:A1195"/>
    <mergeCell ref="B1193:B1195"/>
    <mergeCell ref="C1193:C1195"/>
    <mergeCell ref="D1193:E1193"/>
    <mergeCell ref="F1193:G1193"/>
    <mergeCell ref="H1193:I1193"/>
    <mergeCell ref="A1231:U1231"/>
    <mergeCell ref="B1232:C1232"/>
    <mergeCell ref="F1232:G1232"/>
    <mergeCell ref="K1232:L1232"/>
    <mergeCell ref="O1232:P1232"/>
    <mergeCell ref="Q1232:R1232"/>
    <mergeCell ref="S1273:T1273"/>
    <mergeCell ref="A1275:A1277"/>
    <mergeCell ref="B1275:B1277"/>
    <mergeCell ref="C1275:C1277"/>
    <mergeCell ref="D1275:E1275"/>
    <mergeCell ref="F1275:G1275"/>
    <mergeCell ref="H1275:I1275"/>
    <mergeCell ref="J1275:K1275"/>
    <mergeCell ref="L1275:M1275"/>
    <mergeCell ref="N1275:O1275"/>
    <mergeCell ref="P1275:Q1275"/>
    <mergeCell ref="R1275:S1275"/>
    <mergeCell ref="A1350:K1351"/>
    <mergeCell ref="A1352:K1352"/>
    <mergeCell ref="A1391:K1392"/>
    <mergeCell ref="A1234:A1236"/>
    <mergeCell ref="B1234:B1236"/>
    <mergeCell ref="C1234:C1236"/>
    <mergeCell ref="D1234:E1234"/>
    <mergeCell ref="F1234:G1234"/>
    <mergeCell ref="H1234:I1234"/>
    <mergeCell ref="J1234:K1234"/>
    <mergeCell ref="L1234:M1234"/>
    <mergeCell ref="N1234:O1234"/>
    <mergeCell ref="P1234:Q1234"/>
    <mergeCell ref="R1234:S1234"/>
    <mergeCell ref="A1316:A1318"/>
    <mergeCell ref="B1316:B1318"/>
    <mergeCell ref="C1316:C1318"/>
    <mergeCell ref="D1316:E1316"/>
    <mergeCell ref="F1316:G1316"/>
    <mergeCell ref="H1316:I1316"/>
    <mergeCell ref="C1398:C1400"/>
    <mergeCell ref="D1398:E1398"/>
    <mergeCell ref="F1398:G1398"/>
    <mergeCell ref="H1398:I1398"/>
    <mergeCell ref="J1398:K1398"/>
    <mergeCell ref="L1398:M1398"/>
    <mergeCell ref="N1398:O1398"/>
    <mergeCell ref="A1354:U1354"/>
    <mergeCell ref="B1355:C1355"/>
    <mergeCell ref="F1355:G1355"/>
    <mergeCell ref="K1355:L1355"/>
    <mergeCell ref="O1355:P1355"/>
    <mergeCell ref="Q1355:R1355"/>
    <mergeCell ref="S1355:T1355"/>
    <mergeCell ref="P1357:Q1357"/>
    <mergeCell ref="R1357:S1357"/>
    <mergeCell ref="A1395:U1395"/>
    <mergeCell ref="B1396:C1396"/>
    <mergeCell ref="F1396:G1396"/>
    <mergeCell ref="K1396:L1396"/>
    <mergeCell ref="O1396:P1396"/>
    <mergeCell ref="Q1396:R1396"/>
    <mergeCell ref="S1396:T1396"/>
    <mergeCell ref="A1357:A1359"/>
    <mergeCell ref="B1357:B1359"/>
    <mergeCell ref="C1357:C1359"/>
    <mergeCell ref="D1357:E1357"/>
    <mergeCell ref="F1357:G1357"/>
    <mergeCell ref="H1357:I1357"/>
    <mergeCell ref="J1357:K1357"/>
    <mergeCell ref="L1357:M1357"/>
    <mergeCell ref="N1357:O1357"/>
    <mergeCell ref="A1480:A1482"/>
    <mergeCell ref="B1480:B1482"/>
    <mergeCell ref="C1480:C1482"/>
    <mergeCell ref="D1480:E1480"/>
    <mergeCell ref="F1480:G1480"/>
    <mergeCell ref="H1480:I1480"/>
    <mergeCell ref="J1480:K1480"/>
    <mergeCell ref="L1480:M1480"/>
    <mergeCell ref="N1480:O1480"/>
    <mergeCell ref="P1439:Q1439"/>
    <mergeCell ref="R1439:S1439"/>
    <mergeCell ref="A1477:U1477"/>
    <mergeCell ref="B1478:C1478"/>
    <mergeCell ref="F1478:G1478"/>
    <mergeCell ref="K1478:L1478"/>
    <mergeCell ref="O1478:P1478"/>
    <mergeCell ref="Q1478:R1478"/>
    <mergeCell ref="S1478:T1478"/>
    <mergeCell ref="A1439:A1441"/>
    <mergeCell ref="B1439:B1441"/>
    <mergeCell ref="C1439:C1441"/>
    <mergeCell ref="D1439:E1439"/>
    <mergeCell ref="F1439:G1439"/>
    <mergeCell ref="H1439:I1439"/>
    <mergeCell ref="J1439:K1439"/>
    <mergeCell ref="C1521:C1523"/>
    <mergeCell ref="D1521:E1521"/>
    <mergeCell ref="F1521:G1521"/>
    <mergeCell ref="H1521:I1521"/>
    <mergeCell ref="J1521:K1521"/>
    <mergeCell ref="L1521:M1521"/>
    <mergeCell ref="N1521:O1521"/>
    <mergeCell ref="M1555:S1555"/>
    <mergeCell ref="T1555:U1555"/>
    <mergeCell ref="M1556:S1556"/>
    <mergeCell ref="T1556:U1557"/>
    <mergeCell ref="M1557:S1557"/>
    <mergeCell ref="A1518:U1518"/>
    <mergeCell ref="B1519:C1519"/>
    <mergeCell ref="F1519:G1519"/>
    <mergeCell ref="K1519:L1519"/>
    <mergeCell ref="O1519:P1519"/>
    <mergeCell ref="Q1519:R1519"/>
    <mergeCell ref="S1519:T1519"/>
    <mergeCell ref="T162:U163"/>
    <mergeCell ref="M163:S163"/>
    <mergeCell ref="R86:S86"/>
    <mergeCell ref="M1516:S1516"/>
    <mergeCell ref="P1480:Q1480"/>
    <mergeCell ref="R1480:S1480"/>
    <mergeCell ref="L1439:M1439"/>
    <mergeCell ref="N1439:O1439"/>
    <mergeCell ref="M1269:S1269"/>
    <mergeCell ref="T1269:U1270"/>
    <mergeCell ref="M1270:S1270"/>
    <mergeCell ref="M1309:S1309"/>
    <mergeCell ref="T1309:U1309"/>
    <mergeCell ref="M1310:S1310"/>
    <mergeCell ref="T1310:U1311"/>
    <mergeCell ref="M1311:S1311"/>
    <mergeCell ref="M1350:S1350"/>
    <mergeCell ref="T1350:U1350"/>
    <mergeCell ref="M1351:S1351"/>
    <mergeCell ref="T1351:U1352"/>
    <mergeCell ref="M1352:S1352"/>
    <mergeCell ref="M1391:S1391"/>
    <mergeCell ref="T1391:U1391"/>
    <mergeCell ref="T1392:U1393"/>
    <mergeCell ref="M1393:S1393"/>
    <mergeCell ref="M1392:S1392"/>
    <mergeCell ref="O1314:P1314"/>
    <mergeCell ref="Q1314:R1314"/>
    <mergeCell ref="S1314:T1314"/>
    <mergeCell ref="A1272:U1272"/>
    <mergeCell ref="B1273:C1273"/>
    <mergeCell ref="F1273:G1273"/>
    <mergeCell ref="K1273:L1273"/>
    <mergeCell ref="O1273:P1273"/>
    <mergeCell ref="Q1273:R1273"/>
    <mergeCell ref="P1398:Q1398"/>
    <mergeCell ref="R1398:S1398"/>
    <mergeCell ref="A1436:U1436"/>
    <mergeCell ref="B1437:C1437"/>
    <mergeCell ref="F1437:G1437"/>
    <mergeCell ref="K1437:L1437"/>
    <mergeCell ref="O1437:P1437"/>
    <mergeCell ref="Q1437:R1437"/>
    <mergeCell ref="S1437:T1437"/>
    <mergeCell ref="A1398:A1400"/>
    <mergeCell ref="B1398:B1400"/>
    <mergeCell ref="M1596:S1596"/>
    <mergeCell ref="T1596:U1596"/>
    <mergeCell ref="M1597:S1597"/>
    <mergeCell ref="T1597:U1598"/>
    <mergeCell ref="M1598:S1598"/>
    <mergeCell ref="P1562:Q1562"/>
    <mergeCell ref="R1562:S1562"/>
    <mergeCell ref="A1562:A1564"/>
    <mergeCell ref="B1562:B1564"/>
    <mergeCell ref="C1562:C1564"/>
    <mergeCell ref="D1562:E1562"/>
    <mergeCell ref="L1562:M1562"/>
    <mergeCell ref="N1562:O1562"/>
    <mergeCell ref="P1521:Q1521"/>
    <mergeCell ref="R1521:S1521"/>
    <mergeCell ref="A1559:U1559"/>
    <mergeCell ref="B1560:C1560"/>
    <mergeCell ref="F1560:G1560"/>
    <mergeCell ref="M1432:S1432"/>
    <mergeCell ref="T1432:U1432"/>
    <mergeCell ref="M1433:S1433"/>
    <mergeCell ref="T1433:U1434"/>
    <mergeCell ref="M1434:S1434"/>
    <mergeCell ref="M1473:S1473"/>
    <mergeCell ref="T1473:U1473"/>
    <mergeCell ref="M1474:S1474"/>
    <mergeCell ref="T1474:U1475"/>
    <mergeCell ref="M1475:S1475"/>
    <mergeCell ref="M1514:S1514"/>
    <mergeCell ref="T1514:U1514"/>
    <mergeCell ref="M1515:S1515"/>
    <mergeCell ref="T1515:U1516"/>
    <mergeCell ref="M1638:S1638"/>
    <mergeCell ref="T1638:U1639"/>
    <mergeCell ref="M1639:S1639"/>
    <mergeCell ref="L1603:M1603"/>
    <mergeCell ref="N1603:O1603"/>
    <mergeCell ref="A1600:U1600"/>
    <mergeCell ref="B1601:C1601"/>
    <mergeCell ref="F1601:G1601"/>
    <mergeCell ref="K1601:L1601"/>
    <mergeCell ref="O1601:P1601"/>
    <mergeCell ref="Q1601:R1601"/>
    <mergeCell ref="S1601:T1601"/>
    <mergeCell ref="K1560:L1560"/>
    <mergeCell ref="O1560:P1560"/>
    <mergeCell ref="Q1560:R1560"/>
    <mergeCell ref="S1560:T1560"/>
    <mergeCell ref="A1521:A1523"/>
    <mergeCell ref="B1521:B1523"/>
    <mergeCell ref="M1678:S1678"/>
    <mergeCell ref="T1678:U1678"/>
    <mergeCell ref="M1679:S1679"/>
    <mergeCell ref="T1679:U1680"/>
    <mergeCell ref="M1680:S1680"/>
    <mergeCell ref="M1719:S1719"/>
    <mergeCell ref="T1719:U1719"/>
    <mergeCell ref="P1603:Q1603"/>
    <mergeCell ref="R1603:S1603"/>
    <mergeCell ref="A1641:U1641"/>
    <mergeCell ref="B1642:C1642"/>
    <mergeCell ref="F1642:G1642"/>
    <mergeCell ref="K1642:L1642"/>
    <mergeCell ref="O1642:P1642"/>
    <mergeCell ref="Q1642:R1642"/>
    <mergeCell ref="S1642:T1642"/>
    <mergeCell ref="A1644:A1646"/>
    <mergeCell ref="B1644:B1646"/>
    <mergeCell ref="C1644:C1646"/>
    <mergeCell ref="D1644:E1644"/>
    <mergeCell ref="F1644:G1644"/>
    <mergeCell ref="H1644:I1644"/>
    <mergeCell ref="A1603:A1605"/>
    <mergeCell ref="B1603:B1605"/>
    <mergeCell ref="C1603:C1605"/>
    <mergeCell ref="D1603:E1603"/>
    <mergeCell ref="F1603:G1603"/>
    <mergeCell ref="H1603:I1603"/>
    <mergeCell ref="J1603:K1603"/>
    <mergeCell ref="M1637:S1637"/>
    <mergeCell ref="T1637:U1637"/>
    <mergeCell ref="J1644:K1644"/>
    <mergeCell ref="T1720:U1721"/>
    <mergeCell ref="M1721:S1721"/>
    <mergeCell ref="M1760:S1760"/>
    <mergeCell ref="T1760:U1760"/>
    <mergeCell ref="M1761:S1761"/>
    <mergeCell ref="T1761:U1762"/>
    <mergeCell ref="M1762:S1762"/>
    <mergeCell ref="M1801:S1801"/>
    <mergeCell ref="T1801:U1801"/>
    <mergeCell ref="M1802:S1802"/>
    <mergeCell ref="T1802:U1803"/>
    <mergeCell ref="M1803:S1803"/>
    <mergeCell ref="M1842:S1842"/>
    <mergeCell ref="T1842:U1842"/>
    <mergeCell ref="M1843:S1843"/>
    <mergeCell ref="T1843:U1844"/>
    <mergeCell ref="M1844:S1844"/>
    <mergeCell ref="M2418:S2418"/>
    <mergeCell ref="M2457:S2457"/>
    <mergeCell ref="T2457:U2457"/>
    <mergeCell ref="M2458:S2458"/>
    <mergeCell ref="T2458:U2459"/>
    <mergeCell ref="M2459:S2459"/>
    <mergeCell ref="M1924:S1924"/>
    <mergeCell ref="T1924:U1924"/>
    <mergeCell ref="M1925:S1925"/>
    <mergeCell ref="T1925:U1926"/>
    <mergeCell ref="M1926:S1926"/>
    <mergeCell ref="M1965:S1965"/>
    <mergeCell ref="T1965:U1965"/>
    <mergeCell ref="M1966:S1966"/>
    <mergeCell ref="T1966:U1967"/>
    <mergeCell ref="M1967:S1967"/>
    <mergeCell ref="M2006:S2006"/>
    <mergeCell ref="T2006:U2006"/>
    <mergeCell ref="M2007:S2007"/>
    <mergeCell ref="T2007:U2008"/>
    <mergeCell ref="M2008:S2008"/>
    <mergeCell ref="M2047:S2047"/>
    <mergeCell ref="T2047:U2047"/>
    <mergeCell ref="P1931:Q1931"/>
    <mergeCell ref="R1931:S1931"/>
    <mergeCell ref="A1969:U1969"/>
    <mergeCell ref="B1970:C1970"/>
    <mergeCell ref="F1970:G1970"/>
    <mergeCell ref="K1970:L1970"/>
    <mergeCell ref="O1970:P1970"/>
    <mergeCell ref="Q1970:R1970"/>
    <mergeCell ref="S1970:T1970"/>
  </mergeCells>
  <phoneticPr fontId="38"/>
  <pageMargins left="0.31496062992125984" right="0.31496062992125984" top="0.35433070866141736" bottom="0.35433070866141736" header="0.31496062992125984" footer="0.31496062992125984"/>
  <pageSetup paperSize="9" orientation="landscape" horizontalDpi="300" verticalDpi="300" r:id="rId1"/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>
  <sheetPr codeName="Sheet9"/>
  <dimension ref="A1:U81"/>
  <sheetViews>
    <sheetView workbookViewId="0">
      <selection sqref="A1:U1"/>
    </sheetView>
  </sheetViews>
  <sheetFormatPr defaultColWidth="8.875" defaultRowHeight="13.5"/>
  <cols>
    <col min="1" max="1" width="21.125" bestFit="1" customWidth="1"/>
  </cols>
  <sheetData>
    <row r="1" spans="1:21" ht="17.25">
      <c r="A1" s="703" t="s">
        <v>164</v>
      </c>
      <c r="B1" s="704"/>
      <c r="C1" s="704"/>
      <c r="D1" s="704"/>
      <c r="E1" s="704"/>
      <c r="F1" s="704"/>
      <c r="G1" s="704"/>
      <c r="H1" s="704"/>
      <c r="I1" s="704"/>
      <c r="J1" s="704"/>
      <c r="K1" s="704"/>
      <c r="L1" s="704"/>
      <c r="M1" s="704"/>
      <c r="N1" s="704"/>
      <c r="O1" s="704"/>
      <c r="P1" s="704"/>
      <c r="Q1" s="704"/>
      <c r="R1" s="704"/>
      <c r="S1" s="704"/>
      <c r="T1" s="704"/>
      <c r="U1" s="704"/>
    </row>
    <row r="2" spans="1:21">
      <c r="A2" s="267" t="s">
        <v>23</v>
      </c>
      <c r="B2" s="268">
        <v>100</v>
      </c>
      <c r="C2" s="269">
        <v>99</v>
      </c>
      <c r="D2" s="269">
        <v>98</v>
      </c>
      <c r="E2" s="269">
        <v>97</v>
      </c>
      <c r="F2" s="269">
        <v>96</v>
      </c>
      <c r="G2" s="269">
        <v>95</v>
      </c>
      <c r="H2" s="269">
        <v>94</v>
      </c>
      <c r="I2" s="269">
        <v>93</v>
      </c>
      <c r="J2" s="269">
        <v>92</v>
      </c>
      <c r="K2" s="269">
        <v>91</v>
      </c>
      <c r="L2" s="269">
        <v>90</v>
      </c>
      <c r="M2" s="269">
        <v>89</v>
      </c>
      <c r="N2" s="269">
        <v>88</v>
      </c>
      <c r="O2" s="269">
        <v>87</v>
      </c>
      <c r="P2" s="269">
        <v>86</v>
      </c>
      <c r="Q2" s="269">
        <v>85</v>
      </c>
      <c r="R2" s="269">
        <v>84</v>
      </c>
      <c r="S2" s="269">
        <v>83</v>
      </c>
      <c r="T2" s="269">
        <v>82</v>
      </c>
      <c r="U2" s="270">
        <v>81</v>
      </c>
    </row>
    <row r="3" spans="1:21">
      <c r="A3" s="36" t="s">
        <v>19</v>
      </c>
      <c r="B3" s="37">
        <v>2.6</v>
      </c>
      <c r="C3" s="38">
        <v>2.61</v>
      </c>
      <c r="D3" s="38">
        <v>2.62</v>
      </c>
      <c r="E3" s="38">
        <v>2.63</v>
      </c>
      <c r="F3" s="38">
        <v>2.64</v>
      </c>
      <c r="G3" s="38">
        <v>2.65</v>
      </c>
      <c r="H3" s="38">
        <v>2.66</v>
      </c>
      <c r="I3" s="38">
        <v>2.67</v>
      </c>
      <c r="J3" s="38">
        <v>2.68</v>
      </c>
      <c r="K3" s="38">
        <v>2.69</v>
      </c>
      <c r="L3" s="38">
        <v>2.7</v>
      </c>
      <c r="M3" s="38">
        <v>2.71</v>
      </c>
      <c r="N3" s="38">
        <v>2.72</v>
      </c>
      <c r="O3" s="38">
        <v>2.73</v>
      </c>
      <c r="P3" s="38">
        <v>2.74</v>
      </c>
      <c r="Q3" s="38">
        <v>2.75</v>
      </c>
      <c r="R3" s="38">
        <v>2.76</v>
      </c>
      <c r="S3" s="38">
        <v>2.77</v>
      </c>
      <c r="T3" s="38">
        <v>2.78</v>
      </c>
      <c r="U3" s="39">
        <v>2.79</v>
      </c>
    </row>
    <row r="4" spans="1:21">
      <c r="A4" s="36" t="s">
        <v>20</v>
      </c>
      <c r="B4" s="37">
        <v>4.2</v>
      </c>
      <c r="C4" s="38">
        <v>4.21</v>
      </c>
      <c r="D4" s="38">
        <v>4.22</v>
      </c>
      <c r="E4" s="38">
        <v>4.2300000000000004</v>
      </c>
      <c r="F4" s="38">
        <v>4.24</v>
      </c>
      <c r="G4" s="38">
        <v>4.25</v>
      </c>
      <c r="H4" s="38">
        <v>4.26</v>
      </c>
      <c r="I4" s="38">
        <v>4.2699999999999996</v>
      </c>
      <c r="J4" s="38">
        <v>4.28</v>
      </c>
      <c r="K4" s="38">
        <v>4.29</v>
      </c>
      <c r="L4" s="38">
        <v>4.3</v>
      </c>
      <c r="M4" s="38">
        <v>4.3099999999999996</v>
      </c>
      <c r="N4" s="38">
        <v>4.32</v>
      </c>
      <c r="O4" s="38">
        <v>4.33</v>
      </c>
      <c r="P4" s="38">
        <v>4.34</v>
      </c>
      <c r="Q4" s="38">
        <v>4.3499999999999996</v>
      </c>
      <c r="R4" s="38">
        <v>4.3600000000000003</v>
      </c>
      <c r="S4" s="38">
        <v>4.37</v>
      </c>
      <c r="T4" s="38">
        <v>4.38</v>
      </c>
      <c r="U4" s="39">
        <v>4.3899999999999997</v>
      </c>
    </row>
    <row r="5" spans="1:21">
      <c r="A5" s="36" t="s">
        <v>165</v>
      </c>
      <c r="B5" s="271">
        <v>8</v>
      </c>
      <c r="C5" s="272">
        <v>8.0500000000000007</v>
      </c>
      <c r="D5" s="272">
        <v>8.1</v>
      </c>
      <c r="E5" s="272">
        <v>8.15</v>
      </c>
      <c r="F5" s="272">
        <v>8.1999999999999993</v>
      </c>
      <c r="G5" s="272">
        <v>8.25</v>
      </c>
      <c r="H5" s="272">
        <v>8.3000000000000007</v>
      </c>
      <c r="I5" s="272">
        <v>8.35</v>
      </c>
      <c r="J5" s="272">
        <v>8.4</v>
      </c>
      <c r="K5" s="272">
        <v>8.4499999999999993</v>
      </c>
      <c r="L5" s="272">
        <v>8.5</v>
      </c>
      <c r="M5" s="272">
        <v>8.5500000000000007</v>
      </c>
      <c r="N5" s="272">
        <v>8.6</v>
      </c>
      <c r="O5" s="272">
        <v>8.65</v>
      </c>
      <c r="P5" s="272">
        <v>8.6999999999999993</v>
      </c>
      <c r="Q5" s="272">
        <v>8.75</v>
      </c>
      <c r="R5" s="272">
        <v>8.8000000000000007</v>
      </c>
      <c r="S5" s="272">
        <v>8.85</v>
      </c>
      <c r="T5" s="272">
        <v>8.9</v>
      </c>
      <c r="U5" s="273">
        <v>8.9499999999999993</v>
      </c>
    </row>
    <row r="6" spans="1:21">
      <c r="A6" s="36" t="s">
        <v>24</v>
      </c>
      <c r="B6" s="40">
        <v>110</v>
      </c>
      <c r="C6" s="40">
        <v>109</v>
      </c>
      <c r="D6" s="40">
        <v>108</v>
      </c>
      <c r="E6" s="40">
        <v>107</v>
      </c>
      <c r="F6" s="40">
        <v>106</v>
      </c>
      <c r="G6" s="40">
        <v>105</v>
      </c>
      <c r="H6" s="40">
        <v>104</v>
      </c>
      <c r="I6" s="40">
        <v>103</v>
      </c>
      <c r="J6" s="40">
        <v>102</v>
      </c>
      <c r="K6" s="40">
        <v>101</v>
      </c>
      <c r="L6" s="40">
        <v>100</v>
      </c>
      <c r="M6" s="40">
        <v>99</v>
      </c>
      <c r="N6" s="40">
        <v>98</v>
      </c>
      <c r="O6" s="40">
        <v>97</v>
      </c>
      <c r="P6" s="40">
        <v>96</v>
      </c>
      <c r="Q6" s="40">
        <v>95</v>
      </c>
      <c r="R6" s="40">
        <v>94</v>
      </c>
      <c r="S6" s="40">
        <v>93</v>
      </c>
      <c r="T6" s="40">
        <v>92</v>
      </c>
      <c r="U6" s="44">
        <v>91</v>
      </c>
    </row>
    <row r="7" spans="1:21">
      <c r="A7" s="36" t="s">
        <v>166</v>
      </c>
      <c r="B7" s="40">
        <v>110</v>
      </c>
      <c r="C7" s="40">
        <v>109</v>
      </c>
      <c r="D7" s="40">
        <v>108</v>
      </c>
      <c r="E7" s="40">
        <v>107</v>
      </c>
      <c r="F7" s="40">
        <v>106</v>
      </c>
      <c r="G7" s="40">
        <v>105</v>
      </c>
      <c r="H7" s="40">
        <v>104</v>
      </c>
      <c r="I7" s="40">
        <v>103</v>
      </c>
      <c r="J7" s="40">
        <v>102</v>
      </c>
      <c r="K7" s="40">
        <v>101</v>
      </c>
      <c r="L7" s="40">
        <v>100</v>
      </c>
      <c r="M7" s="40">
        <v>99</v>
      </c>
      <c r="N7" s="40">
        <v>98</v>
      </c>
      <c r="O7" s="40">
        <v>97</v>
      </c>
      <c r="P7" s="40">
        <v>96</v>
      </c>
      <c r="Q7" s="40">
        <v>95</v>
      </c>
      <c r="R7" s="40">
        <v>94</v>
      </c>
      <c r="S7" s="40">
        <v>93</v>
      </c>
      <c r="T7" s="40">
        <v>92</v>
      </c>
      <c r="U7" s="44">
        <v>91</v>
      </c>
    </row>
    <row r="8" spans="1:21">
      <c r="A8" s="36" t="s">
        <v>167</v>
      </c>
      <c r="B8" s="37">
        <v>16</v>
      </c>
      <c r="C8" s="38">
        <v>15.9</v>
      </c>
      <c r="D8" s="38">
        <v>15.8</v>
      </c>
      <c r="E8" s="38">
        <v>15.7</v>
      </c>
      <c r="F8" s="38">
        <v>15.6</v>
      </c>
      <c r="G8" s="38">
        <v>15.5</v>
      </c>
      <c r="H8" s="38">
        <v>15.4</v>
      </c>
      <c r="I8" s="38">
        <v>15.3</v>
      </c>
      <c r="J8" s="38">
        <v>15.2</v>
      </c>
      <c r="K8" s="38">
        <v>15.1</v>
      </c>
      <c r="L8" s="38">
        <v>15</v>
      </c>
      <c r="M8" s="38">
        <v>14.9</v>
      </c>
      <c r="N8" s="38">
        <v>14.8</v>
      </c>
      <c r="O8" s="38">
        <v>14.7</v>
      </c>
      <c r="P8" s="38">
        <v>14.6</v>
      </c>
      <c r="Q8" s="38">
        <v>14.5</v>
      </c>
      <c r="R8" s="38">
        <v>14.4</v>
      </c>
      <c r="S8" s="38">
        <v>14.3</v>
      </c>
      <c r="T8" s="38">
        <v>14.2</v>
      </c>
      <c r="U8" s="39">
        <v>14.1</v>
      </c>
    </row>
    <row r="9" spans="1:21">
      <c r="A9" s="36" t="s">
        <v>168</v>
      </c>
      <c r="B9" s="37">
        <v>20</v>
      </c>
      <c r="C9" s="38">
        <v>19.899999999999999</v>
      </c>
      <c r="D9" s="38">
        <v>19.799999999999997</v>
      </c>
      <c r="E9" s="38">
        <v>19.699999999999996</v>
      </c>
      <c r="F9" s="38">
        <v>19.599999999999994</v>
      </c>
      <c r="G9" s="38">
        <v>19.499999999999993</v>
      </c>
      <c r="H9" s="38">
        <v>19.399999999999991</v>
      </c>
      <c r="I9" s="38">
        <v>19.29999999999999</v>
      </c>
      <c r="J9" s="38">
        <v>19.199999999999989</v>
      </c>
      <c r="K9" s="38">
        <v>19.099999999999987</v>
      </c>
      <c r="L9" s="38">
        <v>18.999999999999986</v>
      </c>
      <c r="M9" s="38">
        <v>18.899999999999984</v>
      </c>
      <c r="N9" s="38">
        <v>18.799999999999983</v>
      </c>
      <c r="O9" s="38">
        <v>18.699999999999982</v>
      </c>
      <c r="P9" s="38">
        <v>18.59999999999998</v>
      </c>
      <c r="Q9" s="38">
        <v>18.499999999999979</v>
      </c>
      <c r="R9" s="38">
        <v>18.399999999999977</v>
      </c>
      <c r="S9" s="38">
        <v>18.299999999999976</v>
      </c>
      <c r="T9" s="38">
        <v>18.199999999999974</v>
      </c>
      <c r="U9" s="39">
        <v>18.099999999999973</v>
      </c>
    </row>
    <row r="10" spans="1:21">
      <c r="A10" s="36" t="s">
        <v>169</v>
      </c>
      <c r="B10" s="37">
        <v>19</v>
      </c>
      <c r="C10" s="38">
        <v>18.899999999999999</v>
      </c>
      <c r="D10" s="38">
        <v>18.799999999999997</v>
      </c>
      <c r="E10" s="38">
        <v>18.699999999999996</v>
      </c>
      <c r="F10" s="38">
        <v>18.599999999999994</v>
      </c>
      <c r="G10" s="38">
        <v>18.499999999999993</v>
      </c>
      <c r="H10" s="38">
        <v>18.399999999999991</v>
      </c>
      <c r="I10" s="38">
        <v>18.29999999999999</v>
      </c>
      <c r="J10" s="38">
        <v>18.199999999999989</v>
      </c>
      <c r="K10" s="38">
        <v>18.099999999999987</v>
      </c>
      <c r="L10" s="38">
        <v>17.999999999999986</v>
      </c>
      <c r="M10" s="38">
        <v>17.899999999999984</v>
      </c>
      <c r="N10" s="38">
        <v>17.799999999999983</v>
      </c>
      <c r="O10" s="38">
        <v>17.699999999999982</v>
      </c>
      <c r="P10" s="38">
        <v>17.59999999999998</v>
      </c>
      <c r="Q10" s="38">
        <v>17.499999999999979</v>
      </c>
      <c r="R10" s="38">
        <v>17.399999999999977</v>
      </c>
      <c r="S10" s="38">
        <v>17.299999999999976</v>
      </c>
      <c r="T10" s="38">
        <v>17.199999999999974</v>
      </c>
      <c r="U10" s="39">
        <v>17.099999999999973</v>
      </c>
    </row>
    <row r="11" spans="1:21">
      <c r="A11" s="36" t="s">
        <v>25</v>
      </c>
      <c r="B11" s="37">
        <v>3.5</v>
      </c>
      <c r="C11" s="38">
        <v>3.48</v>
      </c>
      <c r="D11" s="38">
        <v>3.46</v>
      </c>
      <c r="E11" s="38">
        <v>3.44</v>
      </c>
      <c r="F11" s="38">
        <v>3.42</v>
      </c>
      <c r="G11" s="38">
        <v>3.4</v>
      </c>
      <c r="H11" s="38">
        <v>3.38</v>
      </c>
      <c r="I11" s="38">
        <v>3.36</v>
      </c>
      <c r="J11" s="38">
        <v>3.34</v>
      </c>
      <c r="K11" s="38">
        <v>3.32</v>
      </c>
      <c r="L11" s="38">
        <v>3.3</v>
      </c>
      <c r="M11" s="38">
        <v>3.28</v>
      </c>
      <c r="N11" s="38">
        <v>3.26</v>
      </c>
      <c r="O11" s="38">
        <v>3.2399999999999998</v>
      </c>
      <c r="P11" s="38">
        <v>3.2199999999999998</v>
      </c>
      <c r="Q11" s="38">
        <v>3.1999999999999997</v>
      </c>
      <c r="R11" s="38">
        <v>3.1799999999999997</v>
      </c>
      <c r="S11" s="38">
        <v>3.1599999999999997</v>
      </c>
      <c r="T11" s="38">
        <v>3.1399999999999997</v>
      </c>
      <c r="U11" s="39">
        <v>3.1199999999999997</v>
      </c>
    </row>
    <row r="12" spans="1:21">
      <c r="A12" s="36" t="s">
        <v>26</v>
      </c>
      <c r="B12" s="37">
        <v>11</v>
      </c>
      <c r="C12" s="38">
        <v>10.9</v>
      </c>
      <c r="D12" s="38">
        <v>10.8</v>
      </c>
      <c r="E12" s="38">
        <v>10.700000000000001</v>
      </c>
      <c r="F12" s="38">
        <v>10.600000000000001</v>
      </c>
      <c r="G12" s="38">
        <v>10.500000000000002</v>
      </c>
      <c r="H12" s="38">
        <v>10.400000000000002</v>
      </c>
      <c r="I12" s="38">
        <v>10.300000000000002</v>
      </c>
      <c r="J12" s="38">
        <v>10.200000000000003</v>
      </c>
      <c r="K12" s="38">
        <v>10.100000000000003</v>
      </c>
      <c r="L12" s="38">
        <v>10.000000000000004</v>
      </c>
      <c r="M12" s="38">
        <v>9.9000000000000039</v>
      </c>
      <c r="N12" s="38">
        <v>9.8000000000000043</v>
      </c>
      <c r="O12" s="38">
        <v>9.7000000000000046</v>
      </c>
      <c r="P12" s="38">
        <v>9.600000000000005</v>
      </c>
      <c r="Q12" s="38">
        <v>9.5000000000000053</v>
      </c>
      <c r="R12" s="38">
        <v>9.4000000000000057</v>
      </c>
      <c r="S12" s="38">
        <v>9.300000000000006</v>
      </c>
      <c r="T12" s="38">
        <v>9.2000000000000064</v>
      </c>
      <c r="U12" s="39">
        <v>9.1000000000000068</v>
      </c>
    </row>
    <row r="13" spans="1:21">
      <c r="A13" s="36" t="s">
        <v>170</v>
      </c>
      <c r="B13" s="37">
        <v>10.5</v>
      </c>
      <c r="C13" s="37">
        <v>10.4</v>
      </c>
      <c r="D13" s="37">
        <v>10.3</v>
      </c>
      <c r="E13" s="37">
        <v>10.200000000000001</v>
      </c>
      <c r="F13" s="37">
        <v>10.100000000000001</v>
      </c>
      <c r="G13" s="37">
        <v>10.000000000000002</v>
      </c>
      <c r="H13" s="37">
        <v>9.9000000000000021</v>
      </c>
      <c r="I13" s="37">
        <v>9.8000000000000025</v>
      </c>
      <c r="J13" s="37">
        <v>9.7000000000000028</v>
      </c>
      <c r="K13" s="37">
        <v>9.6000000000000032</v>
      </c>
      <c r="L13" s="37">
        <v>9.5000000000000036</v>
      </c>
      <c r="M13" s="37">
        <v>9.4000000000000039</v>
      </c>
      <c r="N13" s="37">
        <v>9.3000000000000043</v>
      </c>
      <c r="O13" s="37">
        <v>9.2000000000000046</v>
      </c>
      <c r="P13" s="37">
        <v>9.100000000000005</v>
      </c>
      <c r="Q13" s="37">
        <v>9.0000000000000053</v>
      </c>
      <c r="R13" s="37">
        <v>8.9000000000000057</v>
      </c>
      <c r="S13" s="37">
        <v>8.800000000000006</v>
      </c>
      <c r="T13" s="37">
        <v>8.7000000000000064</v>
      </c>
      <c r="U13" s="39">
        <v>8.6000000000000068</v>
      </c>
    </row>
    <row r="14" spans="1:21">
      <c r="A14" s="36" t="s">
        <v>171</v>
      </c>
      <c r="B14" s="43">
        <v>60</v>
      </c>
      <c r="C14" s="43">
        <v>59</v>
      </c>
      <c r="D14" s="43">
        <v>58</v>
      </c>
      <c r="E14" s="43">
        <v>57</v>
      </c>
      <c r="F14" s="43">
        <v>56</v>
      </c>
      <c r="G14" s="43">
        <v>55</v>
      </c>
      <c r="H14" s="43">
        <v>54</v>
      </c>
      <c r="I14" s="43">
        <v>53</v>
      </c>
      <c r="J14" s="43">
        <v>52</v>
      </c>
      <c r="K14" s="43">
        <v>51</v>
      </c>
      <c r="L14" s="43">
        <v>50</v>
      </c>
      <c r="M14" s="43">
        <v>40</v>
      </c>
      <c r="N14" s="43">
        <v>48</v>
      </c>
      <c r="O14" s="43">
        <v>47</v>
      </c>
      <c r="P14" s="43">
        <v>46</v>
      </c>
      <c r="Q14" s="43">
        <v>45</v>
      </c>
      <c r="R14" s="43">
        <v>44</v>
      </c>
      <c r="S14" s="43">
        <v>43</v>
      </c>
      <c r="T14" s="43">
        <v>42</v>
      </c>
      <c r="U14" s="42">
        <v>41</v>
      </c>
    </row>
    <row r="15" spans="1:21">
      <c r="A15" s="36" t="s">
        <v>172</v>
      </c>
      <c r="B15" s="43">
        <v>1000</v>
      </c>
      <c r="C15" s="43">
        <v>990</v>
      </c>
      <c r="D15" s="43">
        <v>980</v>
      </c>
      <c r="E15" s="43">
        <v>970</v>
      </c>
      <c r="F15" s="43">
        <v>960</v>
      </c>
      <c r="G15" s="43">
        <v>950</v>
      </c>
      <c r="H15" s="43">
        <v>940</v>
      </c>
      <c r="I15" s="43">
        <v>930</v>
      </c>
      <c r="J15" s="43">
        <v>920</v>
      </c>
      <c r="K15" s="43">
        <v>910</v>
      </c>
      <c r="L15" s="43">
        <v>900</v>
      </c>
      <c r="M15" s="43">
        <v>890</v>
      </c>
      <c r="N15" s="43">
        <v>880</v>
      </c>
      <c r="O15" s="43">
        <v>870</v>
      </c>
      <c r="P15" s="43">
        <v>860</v>
      </c>
      <c r="Q15" s="43">
        <v>850</v>
      </c>
      <c r="R15" s="43">
        <v>840</v>
      </c>
      <c r="S15" s="43">
        <v>830</v>
      </c>
      <c r="T15" s="43">
        <v>820</v>
      </c>
      <c r="U15" s="42">
        <v>810</v>
      </c>
    </row>
    <row r="16" spans="1:21">
      <c r="A16" s="36" t="s">
        <v>173</v>
      </c>
      <c r="B16" s="37">
        <v>11</v>
      </c>
      <c r="C16" s="38">
        <v>11.05</v>
      </c>
      <c r="D16" s="37">
        <v>11.100000000000001</v>
      </c>
      <c r="E16" s="37">
        <v>11.150000000000002</v>
      </c>
      <c r="F16" s="37">
        <v>11.200000000000003</v>
      </c>
      <c r="G16" s="37">
        <v>11.250000000000004</v>
      </c>
      <c r="H16" s="37">
        <v>11.300000000000004</v>
      </c>
      <c r="I16" s="37">
        <v>11.350000000000005</v>
      </c>
      <c r="J16" s="37">
        <v>11.400000000000006</v>
      </c>
      <c r="K16" s="37">
        <v>11.450000000000006</v>
      </c>
      <c r="L16" s="37">
        <v>11.500000000000007</v>
      </c>
      <c r="M16" s="37">
        <v>11.550000000000008</v>
      </c>
      <c r="N16" s="37">
        <v>11.600000000000009</v>
      </c>
      <c r="O16" s="37">
        <v>11.650000000000009</v>
      </c>
      <c r="P16" s="37">
        <v>11.70000000000001</v>
      </c>
      <c r="Q16" s="37">
        <v>11.750000000000011</v>
      </c>
      <c r="R16" s="37">
        <v>11.800000000000011</v>
      </c>
      <c r="S16" s="37">
        <v>11.850000000000012</v>
      </c>
      <c r="T16" s="37">
        <v>11.900000000000013</v>
      </c>
      <c r="U16" s="39">
        <v>11.950000000000014</v>
      </c>
    </row>
    <row r="17" spans="1:21">
      <c r="A17" s="36" t="s">
        <v>174</v>
      </c>
      <c r="B17" s="43">
        <v>120</v>
      </c>
      <c r="C17" s="43">
        <v>119</v>
      </c>
      <c r="D17" s="43">
        <v>118</v>
      </c>
      <c r="E17" s="43">
        <v>117</v>
      </c>
      <c r="F17" s="43">
        <v>116</v>
      </c>
      <c r="G17" s="43">
        <v>115</v>
      </c>
      <c r="H17" s="43">
        <v>114</v>
      </c>
      <c r="I17" s="43">
        <v>113</v>
      </c>
      <c r="J17" s="43">
        <v>112</v>
      </c>
      <c r="K17" s="43">
        <v>111</v>
      </c>
      <c r="L17" s="43">
        <v>110</v>
      </c>
      <c r="M17" s="43">
        <v>109</v>
      </c>
      <c r="N17" s="43">
        <v>108</v>
      </c>
      <c r="O17" s="43">
        <v>107</v>
      </c>
      <c r="P17" s="43">
        <v>106</v>
      </c>
      <c r="Q17" s="43">
        <v>105</v>
      </c>
      <c r="R17" s="43">
        <v>104</v>
      </c>
      <c r="S17" s="43">
        <v>103</v>
      </c>
      <c r="T17" s="43">
        <v>102</v>
      </c>
      <c r="U17" s="42">
        <v>101</v>
      </c>
    </row>
    <row r="18" spans="1:21">
      <c r="A18" s="267" t="s">
        <v>23</v>
      </c>
      <c r="B18" s="268">
        <v>80</v>
      </c>
      <c r="C18" s="269">
        <v>79</v>
      </c>
      <c r="D18" s="269">
        <v>78</v>
      </c>
      <c r="E18" s="269">
        <v>77</v>
      </c>
      <c r="F18" s="269">
        <v>76</v>
      </c>
      <c r="G18" s="269">
        <v>75</v>
      </c>
      <c r="H18" s="269">
        <v>74</v>
      </c>
      <c r="I18" s="269">
        <v>73</v>
      </c>
      <c r="J18" s="269">
        <v>72</v>
      </c>
      <c r="K18" s="269">
        <v>71</v>
      </c>
      <c r="L18" s="269">
        <v>70</v>
      </c>
      <c r="M18" s="269">
        <v>69</v>
      </c>
      <c r="N18" s="269">
        <v>68</v>
      </c>
      <c r="O18" s="269">
        <v>67</v>
      </c>
      <c r="P18" s="269">
        <v>66</v>
      </c>
      <c r="Q18" s="269">
        <v>65</v>
      </c>
      <c r="R18" s="269">
        <v>64</v>
      </c>
      <c r="S18" s="269">
        <v>63</v>
      </c>
      <c r="T18" s="269">
        <v>62</v>
      </c>
      <c r="U18" s="270">
        <v>61</v>
      </c>
    </row>
    <row r="19" spans="1:21">
      <c r="A19" s="36" t="s">
        <v>19</v>
      </c>
      <c r="B19" s="37">
        <v>2.8</v>
      </c>
      <c r="C19" s="38">
        <v>2.81</v>
      </c>
      <c r="D19" s="38">
        <v>2.82</v>
      </c>
      <c r="E19" s="38">
        <v>2.83</v>
      </c>
      <c r="F19" s="38">
        <v>2.84</v>
      </c>
      <c r="G19" s="38">
        <v>2.85</v>
      </c>
      <c r="H19" s="38">
        <v>2.86</v>
      </c>
      <c r="I19" s="38">
        <v>2.87</v>
      </c>
      <c r="J19" s="38">
        <v>2.88</v>
      </c>
      <c r="K19" s="38">
        <v>2.89</v>
      </c>
      <c r="L19" s="38">
        <v>2.9</v>
      </c>
      <c r="M19" s="38">
        <v>2.91</v>
      </c>
      <c r="N19" s="38">
        <v>2.92</v>
      </c>
      <c r="O19" s="38">
        <v>2.93</v>
      </c>
      <c r="P19" s="38">
        <v>2.94</v>
      </c>
      <c r="Q19" s="38">
        <v>2.95</v>
      </c>
      <c r="R19" s="38">
        <v>2.96</v>
      </c>
      <c r="S19" s="38">
        <v>2.97</v>
      </c>
      <c r="T19" s="38">
        <v>2.98</v>
      </c>
      <c r="U19" s="39">
        <v>2.99</v>
      </c>
    </row>
    <row r="20" spans="1:21">
      <c r="A20" s="36" t="s">
        <v>20</v>
      </c>
      <c r="B20" s="37">
        <v>4.4000000000000004</v>
      </c>
      <c r="C20" s="38">
        <v>4.41</v>
      </c>
      <c r="D20" s="38">
        <v>4.42</v>
      </c>
      <c r="E20" s="38">
        <v>4.43</v>
      </c>
      <c r="F20" s="38">
        <v>4.4400000000000004</v>
      </c>
      <c r="G20" s="38">
        <v>4.45</v>
      </c>
      <c r="H20" s="38">
        <v>4.46</v>
      </c>
      <c r="I20" s="38">
        <v>4.47</v>
      </c>
      <c r="J20" s="38">
        <v>4.4800000000000004</v>
      </c>
      <c r="K20" s="38">
        <v>4.49</v>
      </c>
      <c r="L20" s="38">
        <v>4.5</v>
      </c>
      <c r="M20" s="38">
        <v>4.51</v>
      </c>
      <c r="N20" s="38">
        <v>4.5199999999999996</v>
      </c>
      <c r="O20" s="38">
        <v>4.53</v>
      </c>
      <c r="P20" s="38">
        <v>4.54</v>
      </c>
      <c r="Q20" s="38">
        <v>4.55</v>
      </c>
      <c r="R20" s="38">
        <v>4.5599999999999996</v>
      </c>
      <c r="S20" s="38">
        <v>4.57</v>
      </c>
      <c r="T20" s="38">
        <v>4.58</v>
      </c>
      <c r="U20" s="39">
        <v>4.59</v>
      </c>
    </row>
    <row r="21" spans="1:21">
      <c r="A21" s="36" t="s">
        <v>165</v>
      </c>
      <c r="B21" s="271">
        <v>9</v>
      </c>
      <c r="C21" s="271">
        <v>9.0500000000000007</v>
      </c>
      <c r="D21" s="271">
        <v>9.1</v>
      </c>
      <c r="E21" s="271">
        <v>9.15</v>
      </c>
      <c r="F21" s="271">
        <v>9.1999999999999993</v>
      </c>
      <c r="G21" s="271">
        <v>9.25</v>
      </c>
      <c r="H21" s="271">
        <v>9.3000000000000007</v>
      </c>
      <c r="I21" s="271">
        <v>9.35</v>
      </c>
      <c r="J21" s="271">
        <v>9.4</v>
      </c>
      <c r="K21" s="271">
        <v>9.4499999999999993</v>
      </c>
      <c r="L21" s="271">
        <v>9.5</v>
      </c>
      <c r="M21" s="271">
        <v>9.5500000000000007</v>
      </c>
      <c r="N21" s="271">
        <v>9.6</v>
      </c>
      <c r="O21" s="271">
        <v>9.65</v>
      </c>
      <c r="P21" s="271">
        <v>9.6999999999999993</v>
      </c>
      <c r="Q21" s="271">
        <v>9.75</v>
      </c>
      <c r="R21" s="271">
        <v>9.8000000000000007</v>
      </c>
      <c r="S21" s="271">
        <v>9.85</v>
      </c>
      <c r="T21" s="271">
        <v>9.9</v>
      </c>
      <c r="U21" s="273">
        <v>9.9499999999999993</v>
      </c>
    </row>
    <row r="22" spans="1:21">
      <c r="A22" s="36" t="s">
        <v>24</v>
      </c>
      <c r="B22" s="274">
        <v>90</v>
      </c>
      <c r="C22" s="274">
        <v>89</v>
      </c>
      <c r="D22" s="274">
        <v>88</v>
      </c>
      <c r="E22" s="274">
        <v>87</v>
      </c>
      <c r="F22" s="274">
        <v>86</v>
      </c>
      <c r="G22" s="274">
        <v>85</v>
      </c>
      <c r="H22" s="274">
        <v>84</v>
      </c>
      <c r="I22" s="274">
        <v>83</v>
      </c>
      <c r="J22" s="274">
        <v>82</v>
      </c>
      <c r="K22" s="274">
        <v>81</v>
      </c>
      <c r="L22" s="274">
        <v>80</v>
      </c>
      <c r="M22" s="274">
        <v>79</v>
      </c>
      <c r="N22" s="274">
        <v>78</v>
      </c>
      <c r="O22" s="274">
        <v>77</v>
      </c>
      <c r="P22" s="274">
        <v>76</v>
      </c>
      <c r="Q22" s="274">
        <v>75</v>
      </c>
      <c r="R22" s="274">
        <v>74</v>
      </c>
      <c r="S22" s="274">
        <v>73</v>
      </c>
      <c r="T22" s="274">
        <v>72</v>
      </c>
      <c r="U22" s="275">
        <v>71</v>
      </c>
    </row>
    <row r="23" spans="1:21">
      <c r="A23" s="36" t="s">
        <v>166</v>
      </c>
      <c r="B23" s="274">
        <v>90</v>
      </c>
      <c r="C23" s="274">
        <v>89</v>
      </c>
      <c r="D23" s="274">
        <v>88</v>
      </c>
      <c r="E23" s="274">
        <v>87</v>
      </c>
      <c r="F23" s="274">
        <v>86</v>
      </c>
      <c r="G23" s="274">
        <v>85</v>
      </c>
      <c r="H23" s="274">
        <v>84</v>
      </c>
      <c r="I23" s="274">
        <v>83</v>
      </c>
      <c r="J23" s="274">
        <v>82</v>
      </c>
      <c r="K23" s="274">
        <v>81</v>
      </c>
      <c r="L23" s="274">
        <v>80</v>
      </c>
      <c r="M23" s="274">
        <v>79</v>
      </c>
      <c r="N23" s="274">
        <v>78</v>
      </c>
      <c r="O23" s="274">
        <v>77</v>
      </c>
      <c r="P23" s="274">
        <v>76</v>
      </c>
      <c r="Q23" s="274">
        <v>75</v>
      </c>
      <c r="R23" s="274">
        <v>74</v>
      </c>
      <c r="S23" s="274">
        <v>73</v>
      </c>
      <c r="T23" s="274">
        <v>72</v>
      </c>
      <c r="U23" s="275">
        <v>71</v>
      </c>
    </row>
    <row r="24" spans="1:21">
      <c r="A24" s="36" t="s">
        <v>167</v>
      </c>
      <c r="B24" s="37">
        <v>14</v>
      </c>
      <c r="C24" s="38">
        <v>13.9</v>
      </c>
      <c r="D24" s="38">
        <v>13.8</v>
      </c>
      <c r="E24" s="38">
        <v>13.7</v>
      </c>
      <c r="F24" s="38">
        <v>13.6</v>
      </c>
      <c r="G24" s="38">
        <v>13.5</v>
      </c>
      <c r="H24" s="38">
        <v>13.4</v>
      </c>
      <c r="I24" s="38">
        <v>13.3</v>
      </c>
      <c r="J24" s="38">
        <v>13.2</v>
      </c>
      <c r="K24" s="38">
        <v>13.1</v>
      </c>
      <c r="L24" s="38">
        <v>13</v>
      </c>
      <c r="M24" s="38">
        <v>12.9</v>
      </c>
      <c r="N24" s="38">
        <v>12.8</v>
      </c>
      <c r="O24" s="38">
        <v>12.7</v>
      </c>
      <c r="P24" s="38">
        <v>12.6</v>
      </c>
      <c r="Q24" s="38">
        <v>12.5</v>
      </c>
      <c r="R24" s="38">
        <v>12.4</v>
      </c>
      <c r="S24" s="38">
        <v>12.3</v>
      </c>
      <c r="T24" s="38">
        <v>12.2</v>
      </c>
      <c r="U24" s="39">
        <v>12.1</v>
      </c>
    </row>
    <row r="25" spans="1:21">
      <c r="A25" s="36" t="s">
        <v>168</v>
      </c>
      <c r="B25" s="37">
        <v>18</v>
      </c>
      <c r="C25" s="38">
        <v>17.899999999999999</v>
      </c>
      <c r="D25" s="38">
        <v>17.799999999999997</v>
      </c>
      <c r="E25" s="38">
        <v>17.699999999999996</v>
      </c>
      <c r="F25" s="38">
        <v>17.599999999999994</v>
      </c>
      <c r="G25" s="38">
        <v>17.499999999999993</v>
      </c>
      <c r="H25" s="38">
        <v>17.399999999999991</v>
      </c>
      <c r="I25" s="38">
        <v>17.29999999999999</v>
      </c>
      <c r="J25" s="38">
        <v>17.199999999999989</v>
      </c>
      <c r="K25" s="38">
        <v>17.099999999999987</v>
      </c>
      <c r="L25" s="38">
        <v>16.999999999999986</v>
      </c>
      <c r="M25" s="38">
        <v>16.899999999999984</v>
      </c>
      <c r="N25" s="38">
        <v>16.799999999999983</v>
      </c>
      <c r="O25" s="38">
        <v>16.699999999999982</v>
      </c>
      <c r="P25" s="38">
        <v>16.59999999999998</v>
      </c>
      <c r="Q25" s="38">
        <v>16.499999999999979</v>
      </c>
      <c r="R25" s="38">
        <v>16.399999999999977</v>
      </c>
      <c r="S25" s="38">
        <v>16.299999999999976</v>
      </c>
      <c r="T25" s="38">
        <v>16.199999999999974</v>
      </c>
      <c r="U25" s="39">
        <v>16.099999999999973</v>
      </c>
    </row>
    <row r="26" spans="1:21">
      <c r="A26" s="36" t="s">
        <v>169</v>
      </c>
      <c r="B26" s="37">
        <v>17</v>
      </c>
      <c r="C26" s="38">
        <v>16.899999999999999</v>
      </c>
      <c r="D26" s="38">
        <v>16.799999999999997</v>
      </c>
      <c r="E26" s="38">
        <v>16.699999999999996</v>
      </c>
      <c r="F26" s="38">
        <v>16.599999999999994</v>
      </c>
      <c r="G26" s="38">
        <v>16.499999999999993</v>
      </c>
      <c r="H26" s="38">
        <v>16.399999999999991</v>
      </c>
      <c r="I26" s="38">
        <v>16.29999999999999</v>
      </c>
      <c r="J26" s="38">
        <v>16.199999999999989</v>
      </c>
      <c r="K26" s="38">
        <v>16.099999999999987</v>
      </c>
      <c r="L26" s="38">
        <v>15.999999999999988</v>
      </c>
      <c r="M26" s="38">
        <v>15.899999999999988</v>
      </c>
      <c r="N26" s="38">
        <v>15.799999999999988</v>
      </c>
      <c r="O26" s="38">
        <v>15.699999999999989</v>
      </c>
      <c r="P26" s="38">
        <v>15.599999999999989</v>
      </c>
      <c r="Q26" s="38">
        <v>15.499999999999989</v>
      </c>
      <c r="R26" s="38">
        <v>15.39999999999999</v>
      </c>
      <c r="S26" s="38">
        <v>15.29999999999999</v>
      </c>
      <c r="T26" s="38">
        <v>15.19999999999999</v>
      </c>
      <c r="U26" s="39">
        <v>15.099999999999991</v>
      </c>
    </row>
    <row r="27" spans="1:21">
      <c r="A27" s="36" t="s">
        <v>25</v>
      </c>
      <c r="B27" s="37">
        <v>3.1</v>
      </c>
      <c r="C27" s="38">
        <v>3.08</v>
      </c>
      <c r="D27" s="38">
        <v>3.06</v>
      </c>
      <c r="E27" s="38">
        <v>3.04</v>
      </c>
      <c r="F27" s="38">
        <v>3.02</v>
      </c>
      <c r="G27" s="38">
        <v>3</v>
      </c>
      <c r="H27" s="38">
        <v>2.98</v>
      </c>
      <c r="I27" s="38">
        <v>2.96</v>
      </c>
      <c r="J27" s="38">
        <v>2.94</v>
      </c>
      <c r="K27" s="38">
        <v>2.92</v>
      </c>
      <c r="L27" s="38">
        <v>2.9</v>
      </c>
      <c r="M27" s="38">
        <v>2.88</v>
      </c>
      <c r="N27" s="38">
        <v>2.86</v>
      </c>
      <c r="O27" s="38">
        <v>2.84</v>
      </c>
      <c r="P27" s="38">
        <v>2.82</v>
      </c>
      <c r="Q27" s="38">
        <v>2.8</v>
      </c>
      <c r="R27" s="38">
        <v>2.78</v>
      </c>
      <c r="S27" s="38">
        <v>2.76</v>
      </c>
      <c r="T27" s="38">
        <v>2.7399999999999998</v>
      </c>
      <c r="U27" s="39">
        <v>2.7199999999999998</v>
      </c>
    </row>
    <row r="28" spans="1:21">
      <c r="A28" s="36" t="s">
        <v>26</v>
      </c>
      <c r="B28" s="37">
        <v>9</v>
      </c>
      <c r="C28" s="38">
        <v>8.9</v>
      </c>
      <c r="D28" s="38">
        <v>8.8000000000000007</v>
      </c>
      <c r="E28" s="38">
        <v>8.7000000000000011</v>
      </c>
      <c r="F28" s="38">
        <v>8.6000000000000014</v>
      </c>
      <c r="G28" s="38">
        <v>8.5000000000000018</v>
      </c>
      <c r="H28" s="38">
        <v>8.4000000000000021</v>
      </c>
      <c r="I28" s="38">
        <v>8.3000000000000025</v>
      </c>
      <c r="J28" s="38">
        <v>8.2000000000000028</v>
      </c>
      <c r="K28" s="38">
        <v>8.1000000000000032</v>
      </c>
      <c r="L28" s="38">
        <v>8.0000000000000036</v>
      </c>
      <c r="M28" s="38">
        <v>7.9000000000000039</v>
      </c>
      <c r="N28" s="38">
        <v>7.8000000000000043</v>
      </c>
      <c r="O28" s="38">
        <v>7.7000000000000046</v>
      </c>
      <c r="P28" s="38">
        <v>7.600000000000005</v>
      </c>
      <c r="Q28" s="38">
        <v>7.5000000000000053</v>
      </c>
      <c r="R28" s="38">
        <v>7.4000000000000057</v>
      </c>
      <c r="S28" s="38">
        <v>7.300000000000006</v>
      </c>
      <c r="T28" s="38">
        <v>7.2000000000000064</v>
      </c>
      <c r="U28" s="39">
        <v>7.1000000000000068</v>
      </c>
    </row>
    <row r="29" spans="1:21">
      <c r="A29" s="36" t="s">
        <v>170</v>
      </c>
      <c r="B29" s="37">
        <v>8.5</v>
      </c>
      <c r="C29" s="38">
        <v>8.4</v>
      </c>
      <c r="D29" s="38">
        <v>8.3000000000000007</v>
      </c>
      <c r="E29" s="38">
        <v>8.2000000000000011</v>
      </c>
      <c r="F29" s="38">
        <v>8.1000000000000014</v>
      </c>
      <c r="G29" s="38">
        <v>8.0000000000000018</v>
      </c>
      <c r="H29" s="38">
        <v>7.9000000000000021</v>
      </c>
      <c r="I29" s="38">
        <v>7.8000000000000025</v>
      </c>
      <c r="J29" s="38">
        <v>7.7000000000000028</v>
      </c>
      <c r="K29" s="38">
        <v>7.6000000000000032</v>
      </c>
      <c r="L29" s="38">
        <v>7.5000000000000036</v>
      </c>
      <c r="M29" s="38">
        <v>7.4000000000000039</v>
      </c>
      <c r="N29" s="38">
        <v>7.3000000000000043</v>
      </c>
      <c r="O29" s="38">
        <v>7.2000000000000046</v>
      </c>
      <c r="P29" s="38">
        <v>7.100000000000005</v>
      </c>
      <c r="Q29" s="38">
        <v>7.0000000000000053</v>
      </c>
      <c r="R29" s="38">
        <v>6.9000000000000057</v>
      </c>
      <c r="S29" s="38">
        <v>6.800000000000006</v>
      </c>
      <c r="T29" s="38">
        <v>6.7000000000000064</v>
      </c>
      <c r="U29" s="39">
        <v>6.6000000000000068</v>
      </c>
    </row>
    <row r="30" spans="1:21">
      <c r="A30" s="36" t="s">
        <v>171</v>
      </c>
      <c r="B30" s="43">
        <v>40</v>
      </c>
      <c r="C30" s="41" t="s">
        <v>175</v>
      </c>
      <c r="D30" s="41">
        <v>39</v>
      </c>
      <c r="E30" s="41" t="s">
        <v>175</v>
      </c>
      <c r="F30" s="41">
        <v>38</v>
      </c>
      <c r="G30" s="41" t="s">
        <v>175</v>
      </c>
      <c r="H30" s="41">
        <v>37</v>
      </c>
      <c r="I30" s="41" t="s">
        <v>175</v>
      </c>
      <c r="J30" s="41">
        <v>36</v>
      </c>
      <c r="K30" s="41" t="s">
        <v>175</v>
      </c>
      <c r="L30" s="41">
        <v>35</v>
      </c>
      <c r="M30" s="41" t="s">
        <v>175</v>
      </c>
      <c r="N30" s="41">
        <v>34</v>
      </c>
      <c r="O30" s="41" t="s">
        <v>175</v>
      </c>
      <c r="P30" s="41">
        <v>33</v>
      </c>
      <c r="Q30" s="41" t="s">
        <v>175</v>
      </c>
      <c r="R30" s="41">
        <v>32</v>
      </c>
      <c r="S30" s="41" t="s">
        <v>175</v>
      </c>
      <c r="T30" s="41">
        <v>31</v>
      </c>
      <c r="U30" s="42" t="s">
        <v>175</v>
      </c>
    </row>
    <row r="31" spans="1:21">
      <c r="A31" s="36" t="s">
        <v>172</v>
      </c>
      <c r="B31" s="43">
        <v>800</v>
      </c>
      <c r="C31" s="43">
        <v>790</v>
      </c>
      <c r="D31" s="43">
        <v>780</v>
      </c>
      <c r="E31" s="43">
        <v>770</v>
      </c>
      <c r="F31" s="43">
        <v>760</v>
      </c>
      <c r="G31" s="43">
        <v>750</v>
      </c>
      <c r="H31" s="43">
        <v>740</v>
      </c>
      <c r="I31" s="43">
        <v>730</v>
      </c>
      <c r="J31" s="43">
        <v>720</v>
      </c>
      <c r="K31" s="43">
        <v>710</v>
      </c>
      <c r="L31" s="43">
        <v>700</v>
      </c>
      <c r="M31" s="43">
        <v>690</v>
      </c>
      <c r="N31" s="43">
        <v>680</v>
      </c>
      <c r="O31" s="43">
        <v>670</v>
      </c>
      <c r="P31" s="43">
        <v>660</v>
      </c>
      <c r="Q31" s="43">
        <v>650</v>
      </c>
      <c r="R31" s="43">
        <v>640</v>
      </c>
      <c r="S31" s="43">
        <v>630</v>
      </c>
      <c r="T31" s="43">
        <v>620</v>
      </c>
      <c r="U31" s="42">
        <v>610</v>
      </c>
    </row>
    <row r="32" spans="1:21">
      <c r="A32" s="36" t="s">
        <v>173</v>
      </c>
      <c r="B32" s="37">
        <v>12</v>
      </c>
      <c r="C32" s="37">
        <v>12.05</v>
      </c>
      <c r="D32" s="37">
        <v>12.100000000000001</v>
      </c>
      <c r="E32" s="37">
        <v>12.150000000000002</v>
      </c>
      <c r="F32" s="37">
        <v>12.200000000000003</v>
      </c>
      <c r="G32" s="37">
        <v>12.250000000000004</v>
      </c>
      <c r="H32" s="37">
        <v>12.300000000000004</v>
      </c>
      <c r="I32" s="37">
        <v>12.350000000000005</v>
      </c>
      <c r="J32" s="37">
        <v>12.400000000000006</v>
      </c>
      <c r="K32" s="37">
        <v>12.450000000000006</v>
      </c>
      <c r="L32" s="37">
        <v>12.500000000000007</v>
      </c>
      <c r="M32" s="37">
        <v>12.550000000000008</v>
      </c>
      <c r="N32" s="37">
        <v>12.600000000000009</v>
      </c>
      <c r="O32" s="37">
        <v>12.650000000000009</v>
      </c>
      <c r="P32" s="37">
        <v>12.70000000000001</v>
      </c>
      <c r="Q32" s="37">
        <v>12.750000000000011</v>
      </c>
      <c r="R32" s="37">
        <v>12.800000000000011</v>
      </c>
      <c r="S32" s="37">
        <v>12.850000000000012</v>
      </c>
      <c r="T32" s="37">
        <v>12.900000000000013</v>
      </c>
      <c r="U32" s="39">
        <v>12.950000000000014</v>
      </c>
    </row>
    <row r="33" spans="1:21">
      <c r="A33" s="36" t="s">
        <v>174</v>
      </c>
      <c r="B33" s="43">
        <v>100</v>
      </c>
      <c r="C33" s="43">
        <v>99</v>
      </c>
      <c r="D33" s="43">
        <v>98</v>
      </c>
      <c r="E33" s="43">
        <v>97</v>
      </c>
      <c r="F33" s="43">
        <v>96</v>
      </c>
      <c r="G33" s="43">
        <v>95</v>
      </c>
      <c r="H33" s="43">
        <v>94</v>
      </c>
      <c r="I33" s="43">
        <v>93</v>
      </c>
      <c r="J33" s="43">
        <v>92</v>
      </c>
      <c r="K33" s="43">
        <v>91</v>
      </c>
      <c r="L33" s="43">
        <v>90</v>
      </c>
      <c r="M33" s="43">
        <v>89</v>
      </c>
      <c r="N33" s="43">
        <v>88</v>
      </c>
      <c r="O33" s="43">
        <v>87</v>
      </c>
      <c r="P33" s="43">
        <v>86</v>
      </c>
      <c r="Q33" s="43">
        <v>85</v>
      </c>
      <c r="R33" s="43">
        <v>84</v>
      </c>
      <c r="S33" s="43">
        <v>83</v>
      </c>
      <c r="T33" s="43">
        <v>82</v>
      </c>
      <c r="U33" s="42">
        <v>81</v>
      </c>
    </row>
    <row r="34" spans="1:21">
      <c r="A34" s="267" t="s">
        <v>23</v>
      </c>
      <c r="B34" s="268">
        <v>60</v>
      </c>
      <c r="C34" s="269">
        <v>59</v>
      </c>
      <c r="D34" s="269">
        <v>58</v>
      </c>
      <c r="E34" s="269">
        <v>57</v>
      </c>
      <c r="F34" s="269">
        <v>56</v>
      </c>
      <c r="G34" s="269">
        <v>55</v>
      </c>
      <c r="H34" s="269">
        <v>54</v>
      </c>
      <c r="I34" s="269">
        <v>53</v>
      </c>
      <c r="J34" s="269">
        <v>52</v>
      </c>
      <c r="K34" s="269">
        <v>51</v>
      </c>
      <c r="L34" s="269">
        <v>50</v>
      </c>
      <c r="M34" s="269">
        <v>49</v>
      </c>
      <c r="N34" s="269">
        <v>48</v>
      </c>
      <c r="O34" s="269">
        <v>47</v>
      </c>
      <c r="P34" s="269">
        <v>46</v>
      </c>
      <c r="Q34" s="269">
        <v>45</v>
      </c>
      <c r="R34" s="269">
        <v>44</v>
      </c>
      <c r="S34" s="269">
        <v>43</v>
      </c>
      <c r="T34" s="269">
        <v>42</v>
      </c>
      <c r="U34" s="270">
        <v>41</v>
      </c>
    </row>
    <row r="35" spans="1:21">
      <c r="A35" s="36" t="s">
        <v>19</v>
      </c>
      <c r="B35" s="37">
        <v>3</v>
      </c>
      <c r="C35" s="38">
        <v>3.01</v>
      </c>
      <c r="D35" s="38">
        <v>3.02</v>
      </c>
      <c r="E35" s="38">
        <v>3.03</v>
      </c>
      <c r="F35" s="38">
        <v>3.04</v>
      </c>
      <c r="G35" s="38">
        <v>3.05</v>
      </c>
      <c r="H35" s="38">
        <v>3.06</v>
      </c>
      <c r="I35" s="38">
        <v>3.07</v>
      </c>
      <c r="J35" s="38">
        <v>3.08</v>
      </c>
      <c r="K35" s="38">
        <v>3.09</v>
      </c>
      <c r="L35" s="38">
        <v>3.1</v>
      </c>
      <c r="M35" s="38">
        <v>3.11</v>
      </c>
      <c r="N35" s="38">
        <v>3.12</v>
      </c>
      <c r="O35" s="38">
        <v>3.13</v>
      </c>
      <c r="P35" s="38">
        <v>3.14</v>
      </c>
      <c r="Q35" s="38">
        <v>3.15</v>
      </c>
      <c r="R35" s="38">
        <v>3.16</v>
      </c>
      <c r="S35" s="38">
        <v>3.17</v>
      </c>
      <c r="T35" s="38">
        <v>3.18</v>
      </c>
      <c r="U35" s="39">
        <v>3.19</v>
      </c>
    </row>
    <row r="36" spans="1:21">
      <c r="A36" s="36" t="s">
        <v>20</v>
      </c>
      <c r="B36" s="37">
        <v>4.5999999999999996</v>
      </c>
      <c r="C36" s="38">
        <v>4.6100000000000003</v>
      </c>
      <c r="D36" s="38">
        <v>4.62</v>
      </c>
      <c r="E36" s="38">
        <v>4.63</v>
      </c>
      <c r="F36" s="38">
        <v>4.6399999999999997</v>
      </c>
      <c r="G36" s="38">
        <v>4.6500000000000004</v>
      </c>
      <c r="H36" s="38">
        <v>4.66</v>
      </c>
      <c r="I36" s="38">
        <v>4.67</v>
      </c>
      <c r="J36" s="38">
        <v>4.68</v>
      </c>
      <c r="K36" s="38">
        <v>4.6900000000000004</v>
      </c>
      <c r="L36" s="38">
        <v>4.7</v>
      </c>
      <c r="M36" s="38">
        <v>4.71</v>
      </c>
      <c r="N36" s="38">
        <v>4.72</v>
      </c>
      <c r="O36" s="38">
        <v>4.7300000000000004</v>
      </c>
      <c r="P36" s="38">
        <v>4.74</v>
      </c>
      <c r="Q36" s="38">
        <v>4.75</v>
      </c>
      <c r="R36" s="38">
        <v>4.76</v>
      </c>
      <c r="S36" s="38">
        <v>4.7699999999999996</v>
      </c>
      <c r="T36" s="38">
        <v>4.78</v>
      </c>
      <c r="U36" s="39">
        <v>4.79</v>
      </c>
    </row>
    <row r="37" spans="1:21">
      <c r="A37" s="36" t="s">
        <v>165</v>
      </c>
      <c r="B37" s="271">
        <v>10</v>
      </c>
      <c r="C37" s="271">
        <v>10.050000000000001</v>
      </c>
      <c r="D37" s="271">
        <v>10.1</v>
      </c>
      <c r="E37" s="271">
        <v>10.15</v>
      </c>
      <c r="F37" s="271">
        <v>10.199999999999999</v>
      </c>
      <c r="G37" s="271">
        <v>10.25</v>
      </c>
      <c r="H37" s="271">
        <v>10.3</v>
      </c>
      <c r="I37" s="271">
        <v>10.35</v>
      </c>
      <c r="J37" s="271">
        <v>10.4</v>
      </c>
      <c r="K37" s="271">
        <v>10.45</v>
      </c>
      <c r="L37" s="271">
        <v>10.5</v>
      </c>
      <c r="M37" s="271">
        <v>10.55</v>
      </c>
      <c r="N37" s="271">
        <v>10.6</v>
      </c>
      <c r="O37" s="271">
        <v>10.65</v>
      </c>
      <c r="P37" s="271">
        <v>10.7</v>
      </c>
      <c r="Q37" s="271">
        <v>10.75</v>
      </c>
      <c r="R37" s="271">
        <v>10.8</v>
      </c>
      <c r="S37" s="271">
        <v>10.85</v>
      </c>
      <c r="T37" s="271">
        <v>10.9</v>
      </c>
      <c r="U37" s="273">
        <v>10.95</v>
      </c>
    </row>
    <row r="38" spans="1:21">
      <c r="A38" s="36" t="s">
        <v>24</v>
      </c>
      <c r="B38" s="274">
        <v>70</v>
      </c>
      <c r="C38" s="274">
        <v>69</v>
      </c>
      <c r="D38" s="274">
        <v>68</v>
      </c>
      <c r="E38" s="274">
        <v>67</v>
      </c>
      <c r="F38" s="274">
        <v>66</v>
      </c>
      <c r="G38" s="274">
        <v>65</v>
      </c>
      <c r="H38" s="274">
        <v>64</v>
      </c>
      <c r="I38" s="274">
        <v>63</v>
      </c>
      <c r="J38" s="274">
        <v>62</v>
      </c>
      <c r="K38" s="274">
        <v>61</v>
      </c>
      <c r="L38" s="274">
        <v>60</v>
      </c>
      <c r="M38" s="274">
        <v>59</v>
      </c>
      <c r="N38" s="274">
        <v>58</v>
      </c>
      <c r="O38" s="274">
        <v>57</v>
      </c>
      <c r="P38" s="274">
        <v>56</v>
      </c>
      <c r="Q38" s="274">
        <v>55</v>
      </c>
      <c r="R38" s="274">
        <v>54</v>
      </c>
      <c r="S38" s="274">
        <v>53</v>
      </c>
      <c r="T38" s="274">
        <v>52</v>
      </c>
      <c r="U38" s="275">
        <v>51</v>
      </c>
    </row>
    <row r="39" spans="1:21">
      <c r="A39" s="36" t="s">
        <v>166</v>
      </c>
      <c r="B39" s="274">
        <v>70</v>
      </c>
      <c r="C39" s="274">
        <v>69</v>
      </c>
      <c r="D39" s="274">
        <v>68</v>
      </c>
      <c r="E39" s="274">
        <v>67</v>
      </c>
      <c r="F39" s="274">
        <v>66</v>
      </c>
      <c r="G39" s="274">
        <v>65</v>
      </c>
      <c r="H39" s="274">
        <v>64</v>
      </c>
      <c r="I39" s="274">
        <v>63</v>
      </c>
      <c r="J39" s="274">
        <v>62</v>
      </c>
      <c r="K39" s="274">
        <v>61</v>
      </c>
      <c r="L39" s="274">
        <v>60</v>
      </c>
      <c r="M39" s="274">
        <v>59</v>
      </c>
      <c r="N39" s="274">
        <v>58</v>
      </c>
      <c r="O39" s="274">
        <v>57</v>
      </c>
      <c r="P39" s="274">
        <v>56</v>
      </c>
      <c r="Q39" s="274">
        <v>55</v>
      </c>
      <c r="R39" s="274">
        <v>54</v>
      </c>
      <c r="S39" s="274">
        <v>53</v>
      </c>
      <c r="T39" s="274">
        <v>52</v>
      </c>
      <c r="U39" s="275">
        <v>51</v>
      </c>
    </row>
    <row r="40" spans="1:21">
      <c r="A40" s="36" t="s">
        <v>167</v>
      </c>
      <c r="B40" s="37">
        <v>12</v>
      </c>
      <c r="C40" s="38">
        <v>11.9</v>
      </c>
      <c r="D40" s="38">
        <v>11.8</v>
      </c>
      <c r="E40" s="38">
        <v>11.7</v>
      </c>
      <c r="F40" s="38">
        <v>11.6</v>
      </c>
      <c r="G40" s="38">
        <v>11.5</v>
      </c>
      <c r="H40" s="38">
        <v>11.4</v>
      </c>
      <c r="I40" s="38">
        <v>11.3</v>
      </c>
      <c r="J40" s="38">
        <v>11.2</v>
      </c>
      <c r="K40" s="38">
        <v>11.1</v>
      </c>
      <c r="L40" s="38">
        <v>11</v>
      </c>
      <c r="M40" s="38">
        <v>10.9</v>
      </c>
      <c r="N40" s="38">
        <v>10.8</v>
      </c>
      <c r="O40" s="38">
        <v>10.7</v>
      </c>
      <c r="P40" s="38">
        <v>10.6</v>
      </c>
      <c r="Q40" s="38">
        <v>10.5</v>
      </c>
      <c r="R40" s="38">
        <v>10.4</v>
      </c>
      <c r="S40" s="38">
        <v>10.3</v>
      </c>
      <c r="T40" s="38">
        <v>10.199999999999999</v>
      </c>
      <c r="U40" s="39">
        <v>10.1</v>
      </c>
    </row>
    <row r="41" spans="1:21">
      <c r="A41" s="36" t="s">
        <v>168</v>
      </c>
      <c r="B41" s="37">
        <v>16</v>
      </c>
      <c r="C41" s="38">
        <v>15.9</v>
      </c>
      <c r="D41" s="38">
        <v>15.8</v>
      </c>
      <c r="E41" s="38">
        <v>15.700000000000001</v>
      </c>
      <c r="F41" s="38">
        <v>15.600000000000001</v>
      </c>
      <c r="G41" s="38">
        <v>15.500000000000002</v>
      </c>
      <c r="H41" s="38">
        <v>15.400000000000002</v>
      </c>
      <c r="I41" s="38">
        <v>15.300000000000002</v>
      </c>
      <c r="J41" s="38">
        <v>15.200000000000003</v>
      </c>
      <c r="K41" s="38">
        <v>15.100000000000003</v>
      </c>
      <c r="L41" s="38">
        <v>15.000000000000004</v>
      </c>
      <c r="M41" s="38">
        <v>14.900000000000004</v>
      </c>
      <c r="N41" s="38">
        <v>14.800000000000004</v>
      </c>
      <c r="O41" s="38">
        <v>14.700000000000005</v>
      </c>
      <c r="P41" s="38">
        <v>14.600000000000005</v>
      </c>
      <c r="Q41" s="38">
        <v>14.500000000000005</v>
      </c>
      <c r="R41" s="38">
        <v>14.400000000000006</v>
      </c>
      <c r="S41" s="38">
        <v>14.300000000000006</v>
      </c>
      <c r="T41" s="38">
        <v>14.200000000000006</v>
      </c>
      <c r="U41" s="39">
        <v>14.100000000000007</v>
      </c>
    </row>
    <row r="42" spans="1:21">
      <c r="A42" s="36" t="s">
        <v>169</v>
      </c>
      <c r="B42" s="37">
        <v>15</v>
      </c>
      <c r="C42" s="38">
        <v>14.9</v>
      </c>
      <c r="D42" s="38">
        <v>14.8</v>
      </c>
      <c r="E42" s="38">
        <v>14.700000000000001</v>
      </c>
      <c r="F42" s="38">
        <v>14.600000000000001</v>
      </c>
      <c r="G42" s="38">
        <v>14.500000000000002</v>
      </c>
      <c r="H42" s="38">
        <v>14.400000000000002</v>
      </c>
      <c r="I42" s="38">
        <v>14.300000000000002</v>
      </c>
      <c r="J42" s="38">
        <v>14.200000000000003</v>
      </c>
      <c r="K42" s="38">
        <v>14.100000000000003</v>
      </c>
      <c r="L42" s="38">
        <v>14.000000000000004</v>
      </c>
      <c r="M42" s="38">
        <v>13.900000000000004</v>
      </c>
      <c r="N42" s="38">
        <v>13.800000000000004</v>
      </c>
      <c r="O42" s="38">
        <v>13.700000000000005</v>
      </c>
      <c r="P42" s="38">
        <v>13.600000000000005</v>
      </c>
      <c r="Q42" s="38">
        <v>13.500000000000005</v>
      </c>
      <c r="R42" s="38">
        <v>13.400000000000006</v>
      </c>
      <c r="S42" s="38">
        <v>13.300000000000006</v>
      </c>
      <c r="T42" s="38">
        <v>13.200000000000006</v>
      </c>
      <c r="U42" s="39">
        <v>13.100000000000007</v>
      </c>
    </row>
    <row r="43" spans="1:21">
      <c r="A43" s="36" t="s">
        <v>25</v>
      </c>
      <c r="B43" s="37">
        <v>2.7</v>
      </c>
      <c r="C43" s="38">
        <v>2.68</v>
      </c>
      <c r="D43" s="38">
        <v>2.66</v>
      </c>
      <c r="E43" s="38">
        <v>2.64</v>
      </c>
      <c r="F43" s="38">
        <v>2.62</v>
      </c>
      <c r="G43" s="38">
        <v>2.6</v>
      </c>
      <c r="H43" s="38">
        <v>2.58</v>
      </c>
      <c r="I43" s="38">
        <v>2.56</v>
      </c>
      <c r="J43" s="38">
        <v>2.54</v>
      </c>
      <c r="K43" s="38">
        <v>2.52</v>
      </c>
      <c r="L43" s="38">
        <v>2.5</v>
      </c>
      <c r="M43" s="38">
        <v>2.48</v>
      </c>
      <c r="N43" s="38">
        <v>2.46</v>
      </c>
      <c r="O43" s="38">
        <v>2.44</v>
      </c>
      <c r="P43" s="38">
        <v>2.42</v>
      </c>
      <c r="Q43" s="38">
        <v>2.4</v>
      </c>
      <c r="R43" s="38">
        <v>2.38</v>
      </c>
      <c r="S43" s="38">
        <v>2.36</v>
      </c>
      <c r="T43" s="38">
        <v>2.34</v>
      </c>
      <c r="U43" s="39">
        <v>2.3199999999999998</v>
      </c>
    </row>
    <row r="44" spans="1:21">
      <c r="A44" s="36" t="s">
        <v>26</v>
      </c>
      <c r="B44" s="37">
        <v>7</v>
      </c>
      <c r="C44" s="38">
        <v>6.9</v>
      </c>
      <c r="D44" s="38">
        <v>6.8000000000000007</v>
      </c>
      <c r="E44" s="38">
        <v>6.7000000000000011</v>
      </c>
      <c r="F44" s="38">
        <v>6.6000000000000014</v>
      </c>
      <c r="G44" s="38">
        <v>6.5000000000000018</v>
      </c>
      <c r="H44" s="38">
        <v>6.4000000000000021</v>
      </c>
      <c r="I44" s="38">
        <v>6.3000000000000025</v>
      </c>
      <c r="J44" s="38">
        <v>6.2000000000000028</v>
      </c>
      <c r="K44" s="38">
        <v>6.1000000000000032</v>
      </c>
      <c r="L44" s="38">
        <v>6.0000000000000036</v>
      </c>
      <c r="M44" s="38">
        <v>5.9000000000000039</v>
      </c>
      <c r="N44" s="38">
        <v>5.8000000000000043</v>
      </c>
      <c r="O44" s="38">
        <v>5.7000000000000046</v>
      </c>
      <c r="P44" s="38">
        <v>5.600000000000005</v>
      </c>
      <c r="Q44" s="38">
        <v>5.5000000000000053</v>
      </c>
      <c r="R44" s="38">
        <v>5.4000000000000057</v>
      </c>
      <c r="S44" s="38">
        <v>5.300000000000006</v>
      </c>
      <c r="T44" s="38">
        <v>5.2000000000000064</v>
      </c>
      <c r="U44" s="39">
        <v>5.1000000000000068</v>
      </c>
    </row>
    <row r="45" spans="1:21">
      <c r="A45" s="36" t="s">
        <v>170</v>
      </c>
      <c r="B45" s="37">
        <v>6.5</v>
      </c>
      <c r="C45" s="38">
        <v>6.4</v>
      </c>
      <c r="D45" s="38">
        <v>6.3000000000000007</v>
      </c>
      <c r="E45" s="38">
        <v>6.2000000000000011</v>
      </c>
      <c r="F45" s="38">
        <v>6.1000000000000014</v>
      </c>
      <c r="G45" s="38">
        <v>6.0000000000000018</v>
      </c>
      <c r="H45" s="38">
        <v>5.9000000000000021</v>
      </c>
      <c r="I45" s="38">
        <v>5.8000000000000025</v>
      </c>
      <c r="J45" s="38">
        <v>5.7000000000000028</v>
      </c>
      <c r="K45" s="38">
        <v>5.6000000000000032</v>
      </c>
      <c r="L45" s="38">
        <v>5.5000000000000036</v>
      </c>
      <c r="M45" s="38">
        <v>5.4000000000000039</v>
      </c>
      <c r="N45" s="38">
        <v>5.3000000000000043</v>
      </c>
      <c r="O45" s="38">
        <v>5.2000000000000046</v>
      </c>
      <c r="P45" s="38">
        <v>5.100000000000005</v>
      </c>
      <c r="Q45" s="38">
        <v>5.0000000000000053</v>
      </c>
      <c r="R45" s="38">
        <v>4.9000000000000057</v>
      </c>
      <c r="S45" s="38">
        <v>4.800000000000006</v>
      </c>
      <c r="T45" s="38">
        <v>4.7000000000000064</v>
      </c>
      <c r="U45" s="39">
        <v>4.6000000000000068</v>
      </c>
    </row>
    <row r="46" spans="1:21">
      <c r="A46" s="36" t="s">
        <v>171</v>
      </c>
      <c r="B46" s="43">
        <v>30</v>
      </c>
      <c r="C46" s="41" t="s">
        <v>175</v>
      </c>
      <c r="D46" s="41">
        <v>29</v>
      </c>
      <c r="E46" s="41" t="s">
        <v>175</v>
      </c>
      <c r="F46" s="41">
        <v>28</v>
      </c>
      <c r="G46" s="41" t="s">
        <v>175</v>
      </c>
      <c r="H46" s="41">
        <v>27</v>
      </c>
      <c r="I46" s="41" t="s">
        <v>175</v>
      </c>
      <c r="J46" s="41">
        <v>26</v>
      </c>
      <c r="K46" s="41" t="s">
        <v>175</v>
      </c>
      <c r="L46" s="41">
        <v>25</v>
      </c>
      <c r="M46" s="41" t="s">
        <v>175</v>
      </c>
      <c r="N46" s="41">
        <v>24</v>
      </c>
      <c r="O46" s="41" t="s">
        <v>175</v>
      </c>
      <c r="P46" s="41">
        <v>23</v>
      </c>
      <c r="Q46" s="41" t="s">
        <v>175</v>
      </c>
      <c r="R46" s="41">
        <v>22</v>
      </c>
      <c r="S46" s="41" t="s">
        <v>175</v>
      </c>
      <c r="T46" s="41">
        <v>21</v>
      </c>
      <c r="U46" s="42" t="s">
        <v>175</v>
      </c>
    </row>
    <row r="47" spans="1:21">
      <c r="A47" s="36" t="s">
        <v>172</v>
      </c>
      <c r="B47" s="43">
        <v>600</v>
      </c>
      <c r="C47" s="43">
        <v>590</v>
      </c>
      <c r="D47" s="43">
        <v>580</v>
      </c>
      <c r="E47" s="43">
        <v>570</v>
      </c>
      <c r="F47" s="43">
        <v>560</v>
      </c>
      <c r="G47" s="43">
        <v>550</v>
      </c>
      <c r="H47" s="43">
        <v>540</v>
      </c>
      <c r="I47" s="43">
        <v>530</v>
      </c>
      <c r="J47" s="43">
        <v>520</v>
      </c>
      <c r="K47" s="43">
        <v>510</v>
      </c>
      <c r="L47" s="43">
        <v>500</v>
      </c>
      <c r="M47" s="43">
        <v>490</v>
      </c>
      <c r="N47" s="43">
        <v>480</v>
      </c>
      <c r="O47" s="43">
        <v>470</v>
      </c>
      <c r="P47" s="43">
        <v>460</v>
      </c>
      <c r="Q47" s="43">
        <v>450</v>
      </c>
      <c r="R47" s="43">
        <v>440</v>
      </c>
      <c r="S47" s="43">
        <v>430</v>
      </c>
      <c r="T47" s="43">
        <v>420</v>
      </c>
      <c r="U47" s="42">
        <v>410</v>
      </c>
    </row>
    <row r="48" spans="1:21">
      <c r="A48" s="36" t="s">
        <v>173</v>
      </c>
      <c r="B48" s="37">
        <v>13</v>
      </c>
      <c r="C48" s="38">
        <v>13.05</v>
      </c>
      <c r="D48" s="37">
        <v>13.100000000000001</v>
      </c>
      <c r="E48" s="37">
        <v>13.150000000000002</v>
      </c>
      <c r="F48" s="37">
        <v>13.200000000000003</v>
      </c>
      <c r="G48" s="37">
        <v>13.250000000000004</v>
      </c>
      <c r="H48" s="37">
        <v>13.300000000000004</v>
      </c>
      <c r="I48" s="37">
        <v>13.350000000000005</v>
      </c>
      <c r="J48" s="37">
        <v>13.400000000000006</v>
      </c>
      <c r="K48" s="37">
        <v>13.450000000000006</v>
      </c>
      <c r="L48" s="37">
        <v>13.500000000000007</v>
      </c>
      <c r="M48" s="37">
        <v>13.550000000000008</v>
      </c>
      <c r="N48" s="37">
        <v>13.600000000000009</v>
      </c>
      <c r="O48" s="37">
        <v>13.650000000000009</v>
      </c>
      <c r="P48" s="37">
        <v>13.70000000000001</v>
      </c>
      <c r="Q48" s="37">
        <v>13.750000000000011</v>
      </c>
      <c r="R48" s="37">
        <v>13.800000000000011</v>
      </c>
      <c r="S48" s="37">
        <v>13.850000000000012</v>
      </c>
      <c r="T48" s="37">
        <v>13.900000000000013</v>
      </c>
      <c r="U48" s="39">
        <v>13.950000000000014</v>
      </c>
    </row>
    <row r="49" spans="1:21">
      <c r="A49" s="36" t="s">
        <v>174</v>
      </c>
      <c r="B49" s="43">
        <v>80</v>
      </c>
      <c r="C49" s="43">
        <v>79</v>
      </c>
      <c r="D49" s="43">
        <v>78</v>
      </c>
      <c r="E49" s="43">
        <v>77</v>
      </c>
      <c r="F49" s="43">
        <v>76</v>
      </c>
      <c r="G49" s="43">
        <v>75</v>
      </c>
      <c r="H49" s="43">
        <v>74</v>
      </c>
      <c r="I49" s="43">
        <v>73</v>
      </c>
      <c r="J49" s="43">
        <v>72</v>
      </c>
      <c r="K49" s="43">
        <v>71</v>
      </c>
      <c r="L49" s="43">
        <v>70</v>
      </c>
      <c r="M49" s="43">
        <v>69</v>
      </c>
      <c r="N49" s="43">
        <v>68</v>
      </c>
      <c r="O49" s="43">
        <v>67</v>
      </c>
      <c r="P49" s="43">
        <v>66</v>
      </c>
      <c r="Q49" s="43">
        <v>65</v>
      </c>
      <c r="R49" s="43">
        <v>64</v>
      </c>
      <c r="S49" s="43">
        <v>63</v>
      </c>
      <c r="T49" s="43">
        <v>62</v>
      </c>
      <c r="U49" s="42">
        <v>61</v>
      </c>
    </row>
    <row r="50" spans="1:21">
      <c r="A50" s="267" t="s">
        <v>23</v>
      </c>
      <c r="B50" s="268">
        <v>40</v>
      </c>
      <c r="C50" s="269">
        <v>39</v>
      </c>
      <c r="D50" s="269">
        <v>38</v>
      </c>
      <c r="E50" s="269">
        <v>37</v>
      </c>
      <c r="F50" s="269">
        <v>36</v>
      </c>
      <c r="G50" s="269">
        <v>35</v>
      </c>
      <c r="H50" s="269">
        <v>34</v>
      </c>
      <c r="I50" s="269">
        <v>33</v>
      </c>
      <c r="J50" s="269">
        <v>32</v>
      </c>
      <c r="K50" s="269">
        <v>31</v>
      </c>
      <c r="L50" s="269">
        <v>30</v>
      </c>
      <c r="M50" s="269">
        <v>29</v>
      </c>
      <c r="N50" s="269">
        <v>28</v>
      </c>
      <c r="O50" s="269">
        <v>27</v>
      </c>
      <c r="P50" s="269">
        <v>26</v>
      </c>
      <c r="Q50" s="269">
        <v>25</v>
      </c>
      <c r="R50" s="269">
        <v>24</v>
      </c>
      <c r="S50" s="269">
        <v>23</v>
      </c>
      <c r="T50" s="269">
        <v>22</v>
      </c>
      <c r="U50" s="270">
        <v>21</v>
      </c>
    </row>
    <row r="51" spans="1:21">
      <c r="A51" s="36" t="s">
        <v>19</v>
      </c>
      <c r="B51" s="37">
        <v>3.2</v>
      </c>
      <c r="C51" s="38">
        <v>3.21</v>
      </c>
      <c r="D51" s="38">
        <v>3.22</v>
      </c>
      <c r="E51" s="38">
        <v>3.23</v>
      </c>
      <c r="F51" s="38">
        <v>3.24</v>
      </c>
      <c r="G51" s="38">
        <v>3.25</v>
      </c>
      <c r="H51" s="38">
        <v>3.26</v>
      </c>
      <c r="I51" s="38">
        <v>3.27</v>
      </c>
      <c r="J51" s="38">
        <v>3.28</v>
      </c>
      <c r="K51" s="38">
        <v>3.29</v>
      </c>
      <c r="L51" s="38">
        <v>3.3</v>
      </c>
      <c r="M51" s="38">
        <v>3.31</v>
      </c>
      <c r="N51" s="38">
        <v>3.32</v>
      </c>
      <c r="O51" s="38">
        <v>3.33</v>
      </c>
      <c r="P51" s="38">
        <v>3.34</v>
      </c>
      <c r="Q51" s="38">
        <v>3.35</v>
      </c>
      <c r="R51" s="38">
        <v>3.36</v>
      </c>
      <c r="S51" s="38">
        <v>3.37</v>
      </c>
      <c r="T51" s="38">
        <v>3.38</v>
      </c>
      <c r="U51" s="39">
        <v>3.39</v>
      </c>
    </row>
    <row r="52" spans="1:21">
      <c r="A52" s="36" t="s">
        <v>20</v>
      </c>
      <c r="B52" s="37">
        <v>4.8</v>
      </c>
      <c r="C52" s="38">
        <v>4.8099999999999996</v>
      </c>
      <c r="D52" s="38">
        <v>4.82</v>
      </c>
      <c r="E52" s="38">
        <v>4.83</v>
      </c>
      <c r="F52" s="38">
        <v>4.84</v>
      </c>
      <c r="G52" s="38">
        <v>4.8499999999999996</v>
      </c>
      <c r="H52" s="38">
        <v>4.8600000000000003</v>
      </c>
      <c r="I52" s="38">
        <v>4.87</v>
      </c>
      <c r="J52" s="38">
        <v>4.88</v>
      </c>
      <c r="K52" s="38">
        <v>4.8899999999999997</v>
      </c>
      <c r="L52" s="38">
        <v>4.9000000000000004</v>
      </c>
      <c r="M52" s="38">
        <v>4.91</v>
      </c>
      <c r="N52" s="38">
        <v>4.92</v>
      </c>
      <c r="O52" s="38">
        <v>4.93</v>
      </c>
      <c r="P52" s="38">
        <v>4.9400000000000004</v>
      </c>
      <c r="Q52" s="38">
        <v>4.95</v>
      </c>
      <c r="R52" s="38">
        <v>4.96</v>
      </c>
      <c r="S52" s="38">
        <v>4.97</v>
      </c>
      <c r="T52" s="38">
        <v>4.9800000000000004</v>
      </c>
      <c r="U52" s="39">
        <v>4.99</v>
      </c>
    </row>
    <row r="53" spans="1:21">
      <c r="A53" s="36" t="s">
        <v>165</v>
      </c>
      <c r="B53" s="37">
        <v>11</v>
      </c>
      <c r="C53" s="37">
        <v>11.05</v>
      </c>
      <c r="D53" s="37">
        <v>11.1</v>
      </c>
      <c r="E53" s="37">
        <v>11.15</v>
      </c>
      <c r="F53" s="37">
        <v>11.2</v>
      </c>
      <c r="G53" s="37">
        <v>11.25</v>
      </c>
      <c r="H53" s="37">
        <v>11.3</v>
      </c>
      <c r="I53" s="37">
        <v>11.35</v>
      </c>
      <c r="J53" s="37">
        <v>11.4</v>
      </c>
      <c r="K53" s="37">
        <v>11.45</v>
      </c>
      <c r="L53" s="37">
        <v>11.5</v>
      </c>
      <c r="M53" s="37">
        <v>11.55</v>
      </c>
      <c r="N53" s="37">
        <v>11.6</v>
      </c>
      <c r="O53" s="37">
        <v>11.65</v>
      </c>
      <c r="P53" s="37">
        <v>11.7</v>
      </c>
      <c r="Q53" s="37">
        <v>11.75</v>
      </c>
      <c r="R53" s="37">
        <v>11.8</v>
      </c>
      <c r="S53" s="37">
        <v>11.85</v>
      </c>
      <c r="T53" s="37">
        <v>11.9</v>
      </c>
      <c r="U53" s="39">
        <v>11.95</v>
      </c>
    </row>
    <row r="54" spans="1:21">
      <c r="A54" s="36" t="s">
        <v>24</v>
      </c>
      <c r="B54" s="40">
        <v>50</v>
      </c>
      <c r="C54" s="40">
        <v>49</v>
      </c>
      <c r="D54" s="40">
        <v>48</v>
      </c>
      <c r="E54" s="40">
        <v>47</v>
      </c>
      <c r="F54" s="40">
        <v>46</v>
      </c>
      <c r="G54" s="40">
        <v>45</v>
      </c>
      <c r="H54" s="40">
        <v>44</v>
      </c>
      <c r="I54" s="40">
        <v>43</v>
      </c>
      <c r="J54" s="40">
        <v>42</v>
      </c>
      <c r="K54" s="40">
        <v>41</v>
      </c>
      <c r="L54" s="40">
        <v>40</v>
      </c>
      <c r="M54" s="40">
        <v>39</v>
      </c>
      <c r="N54" s="40">
        <v>38</v>
      </c>
      <c r="O54" s="40">
        <v>37</v>
      </c>
      <c r="P54" s="40">
        <v>36</v>
      </c>
      <c r="Q54" s="40">
        <v>35</v>
      </c>
      <c r="R54" s="40">
        <v>34</v>
      </c>
      <c r="S54" s="40">
        <v>33</v>
      </c>
      <c r="T54" s="40">
        <v>32</v>
      </c>
      <c r="U54" s="44">
        <v>31</v>
      </c>
    </row>
    <row r="55" spans="1:21">
      <c r="A55" s="36" t="s">
        <v>166</v>
      </c>
      <c r="B55" s="40">
        <v>50</v>
      </c>
      <c r="C55" s="40">
        <v>49</v>
      </c>
      <c r="D55" s="40">
        <v>48</v>
      </c>
      <c r="E55" s="40">
        <v>47</v>
      </c>
      <c r="F55" s="40">
        <v>46</v>
      </c>
      <c r="G55" s="40">
        <v>45</v>
      </c>
      <c r="H55" s="40">
        <v>44</v>
      </c>
      <c r="I55" s="40">
        <v>43</v>
      </c>
      <c r="J55" s="40">
        <v>42</v>
      </c>
      <c r="K55" s="40">
        <v>41</v>
      </c>
      <c r="L55" s="40">
        <v>40</v>
      </c>
      <c r="M55" s="40">
        <v>39</v>
      </c>
      <c r="N55" s="40">
        <v>38</v>
      </c>
      <c r="O55" s="40">
        <v>37</v>
      </c>
      <c r="P55" s="40">
        <v>36</v>
      </c>
      <c r="Q55" s="40">
        <v>35</v>
      </c>
      <c r="R55" s="40">
        <v>34</v>
      </c>
      <c r="S55" s="40">
        <v>33</v>
      </c>
      <c r="T55" s="40">
        <v>32</v>
      </c>
      <c r="U55" s="44">
        <v>31</v>
      </c>
    </row>
    <row r="56" spans="1:21">
      <c r="A56" s="36" t="s">
        <v>167</v>
      </c>
      <c r="B56" s="37">
        <v>10</v>
      </c>
      <c r="C56" s="38">
        <v>9.9</v>
      </c>
      <c r="D56" s="38">
        <v>9.8000000000000007</v>
      </c>
      <c r="E56" s="38">
        <v>9.6999999999999993</v>
      </c>
      <c r="F56" s="38">
        <v>9.6</v>
      </c>
      <c r="G56" s="38">
        <v>9.5</v>
      </c>
      <c r="H56" s="38">
        <v>9.4</v>
      </c>
      <c r="I56" s="38">
        <v>9.3000000000000007</v>
      </c>
      <c r="J56" s="38">
        <v>9.1999999999999993</v>
      </c>
      <c r="K56" s="38">
        <v>9.1</v>
      </c>
      <c r="L56" s="38">
        <v>9</v>
      </c>
      <c r="M56" s="38">
        <v>8.9</v>
      </c>
      <c r="N56" s="38">
        <v>8.8000000000000007</v>
      </c>
      <c r="O56" s="38">
        <v>8.6999999999999993</v>
      </c>
      <c r="P56" s="38">
        <v>8.6</v>
      </c>
      <c r="Q56" s="38">
        <v>8.5</v>
      </c>
      <c r="R56" s="38">
        <v>8.4</v>
      </c>
      <c r="S56" s="38">
        <v>8.3000000000000007</v>
      </c>
      <c r="T56" s="38">
        <v>8.1999999999999993</v>
      </c>
      <c r="U56" s="39">
        <v>8.1</v>
      </c>
    </row>
    <row r="57" spans="1:21">
      <c r="A57" s="36" t="s">
        <v>168</v>
      </c>
      <c r="B57" s="37">
        <v>14</v>
      </c>
      <c r="C57" s="38">
        <v>13.9</v>
      </c>
      <c r="D57" s="38">
        <v>13.8</v>
      </c>
      <c r="E57" s="38">
        <v>13.700000000000001</v>
      </c>
      <c r="F57" s="38">
        <v>13.600000000000001</v>
      </c>
      <c r="G57" s="38">
        <v>13.500000000000002</v>
      </c>
      <c r="H57" s="38">
        <v>13.400000000000002</v>
      </c>
      <c r="I57" s="38">
        <v>13.300000000000002</v>
      </c>
      <c r="J57" s="38">
        <v>13.200000000000003</v>
      </c>
      <c r="K57" s="38">
        <v>13.100000000000003</v>
      </c>
      <c r="L57" s="38">
        <v>13.000000000000004</v>
      </c>
      <c r="M57" s="38">
        <v>12.900000000000004</v>
      </c>
      <c r="N57" s="38">
        <v>12.800000000000004</v>
      </c>
      <c r="O57" s="38">
        <v>12.700000000000005</v>
      </c>
      <c r="P57" s="38">
        <v>12.600000000000005</v>
      </c>
      <c r="Q57" s="38">
        <v>12.500000000000005</v>
      </c>
      <c r="R57" s="38">
        <v>12.400000000000006</v>
      </c>
      <c r="S57" s="38">
        <v>12.300000000000006</v>
      </c>
      <c r="T57" s="38">
        <v>12.200000000000006</v>
      </c>
      <c r="U57" s="39">
        <v>12.100000000000007</v>
      </c>
    </row>
    <row r="58" spans="1:21">
      <c r="A58" s="36" t="s">
        <v>169</v>
      </c>
      <c r="B58" s="37">
        <v>13</v>
      </c>
      <c r="C58" s="38">
        <v>12.9</v>
      </c>
      <c r="D58" s="38">
        <v>12.8</v>
      </c>
      <c r="E58" s="38">
        <v>12.700000000000001</v>
      </c>
      <c r="F58" s="38">
        <v>12.600000000000001</v>
      </c>
      <c r="G58" s="38">
        <v>12.500000000000002</v>
      </c>
      <c r="H58" s="38">
        <v>12.400000000000002</v>
      </c>
      <c r="I58" s="38">
        <v>12.300000000000002</v>
      </c>
      <c r="J58" s="38">
        <v>12.200000000000003</v>
      </c>
      <c r="K58" s="38">
        <v>12.100000000000003</v>
      </c>
      <c r="L58" s="38">
        <v>12.000000000000004</v>
      </c>
      <c r="M58" s="38">
        <v>11.900000000000004</v>
      </c>
      <c r="N58" s="38">
        <v>11.800000000000004</v>
      </c>
      <c r="O58" s="38">
        <v>11.700000000000005</v>
      </c>
      <c r="P58" s="38">
        <v>11.600000000000005</v>
      </c>
      <c r="Q58" s="38">
        <v>11.500000000000005</v>
      </c>
      <c r="R58" s="38">
        <v>11.400000000000006</v>
      </c>
      <c r="S58" s="38">
        <v>11.300000000000006</v>
      </c>
      <c r="T58" s="38">
        <v>11.200000000000006</v>
      </c>
      <c r="U58" s="39">
        <v>11.100000000000007</v>
      </c>
    </row>
    <row r="59" spans="1:21">
      <c r="A59" s="36" t="s">
        <v>25</v>
      </c>
      <c r="B59" s="37">
        <v>2.2999999999999998</v>
      </c>
      <c r="C59" s="38">
        <v>2.2799999999999998</v>
      </c>
      <c r="D59" s="38">
        <v>2.2599999999999998</v>
      </c>
      <c r="E59" s="38">
        <v>2.2399999999999998</v>
      </c>
      <c r="F59" s="38">
        <v>2.2199999999999998</v>
      </c>
      <c r="G59" s="38">
        <v>2.1999999999999997</v>
      </c>
      <c r="H59" s="38">
        <v>2.1799999999999997</v>
      </c>
      <c r="I59" s="38">
        <v>2.1599999999999997</v>
      </c>
      <c r="J59" s="38">
        <v>2.1399999999999997</v>
      </c>
      <c r="K59" s="38">
        <v>2.1199999999999997</v>
      </c>
      <c r="L59" s="38">
        <v>2.0999999999999996</v>
      </c>
      <c r="M59" s="38">
        <v>2.0799999999999996</v>
      </c>
      <c r="N59" s="38">
        <v>2.0599999999999996</v>
      </c>
      <c r="O59" s="38">
        <v>2.0399999999999996</v>
      </c>
      <c r="P59" s="38">
        <v>2.0199999999999996</v>
      </c>
      <c r="Q59" s="38">
        <v>1.9999999999999996</v>
      </c>
      <c r="R59" s="38">
        <v>1.9799999999999995</v>
      </c>
      <c r="S59" s="38">
        <v>1.9599999999999995</v>
      </c>
      <c r="T59" s="38">
        <v>1.9399999999999995</v>
      </c>
      <c r="U59" s="39">
        <v>1.9199999999999995</v>
      </c>
    </row>
    <row r="60" spans="1:21">
      <c r="A60" s="36" t="s">
        <v>26</v>
      </c>
      <c r="B60" s="37">
        <v>5</v>
      </c>
      <c r="C60" s="38">
        <v>4.9000000000000004</v>
      </c>
      <c r="D60" s="38">
        <v>4.8000000000000007</v>
      </c>
      <c r="E60" s="38">
        <v>4.7000000000000011</v>
      </c>
      <c r="F60" s="38">
        <v>4.6000000000000014</v>
      </c>
      <c r="G60" s="38">
        <v>4.5000000000000018</v>
      </c>
      <c r="H60" s="38">
        <v>4.4000000000000021</v>
      </c>
      <c r="I60" s="38">
        <v>4.3000000000000025</v>
      </c>
      <c r="J60" s="38">
        <v>4.2000000000000028</v>
      </c>
      <c r="K60" s="38">
        <v>4.1000000000000032</v>
      </c>
      <c r="L60" s="38">
        <v>4.0000000000000036</v>
      </c>
      <c r="M60" s="38">
        <v>3.9000000000000035</v>
      </c>
      <c r="N60" s="38">
        <v>3.8000000000000034</v>
      </c>
      <c r="O60" s="38">
        <v>3.7000000000000033</v>
      </c>
      <c r="P60" s="38">
        <v>3.6000000000000032</v>
      </c>
      <c r="Q60" s="38">
        <v>3.5000000000000031</v>
      </c>
      <c r="R60" s="38">
        <v>3.400000000000003</v>
      </c>
      <c r="S60" s="38">
        <v>3.3000000000000029</v>
      </c>
      <c r="T60" s="38">
        <v>3.2000000000000028</v>
      </c>
      <c r="U60" s="39">
        <v>3.1000000000000028</v>
      </c>
    </row>
    <row r="61" spans="1:21">
      <c r="A61" s="36" t="s">
        <v>170</v>
      </c>
      <c r="B61" s="37">
        <v>4.5</v>
      </c>
      <c r="C61" s="38">
        <v>4.4000000000000004</v>
      </c>
      <c r="D61" s="38">
        <v>4.3000000000000007</v>
      </c>
      <c r="E61" s="38">
        <v>4.2000000000000011</v>
      </c>
      <c r="F61" s="38">
        <v>4.1000000000000014</v>
      </c>
      <c r="G61" s="38">
        <v>4.0000000000000018</v>
      </c>
      <c r="H61" s="38">
        <v>3.9000000000000017</v>
      </c>
      <c r="I61" s="38">
        <v>3.8000000000000016</v>
      </c>
      <c r="J61" s="38">
        <v>3.7000000000000015</v>
      </c>
      <c r="K61" s="38">
        <v>3.6000000000000014</v>
      </c>
      <c r="L61" s="38">
        <v>3.5000000000000013</v>
      </c>
      <c r="M61" s="38">
        <v>3.4000000000000012</v>
      </c>
      <c r="N61" s="38">
        <v>3.3000000000000012</v>
      </c>
      <c r="O61" s="38">
        <v>3.2000000000000011</v>
      </c>
      <c r="P61" s="38">
        <v>3.100000000000001</v>
      </c>
      <c r="Q61" s="38">
        <v>3.0000000000000009</v>
      </c>
      <c r="R61" s="38">
        <v>2.9000000000000008</v>
      </c>
      <c r="S61" s="38">
        <v>2.8000000000000007</v>
      </c>
      <c r="T61" s="38">
        <v>2.7000000000000006</v>
      </c>
      <c r="U61" s="39">
        <v>2.6000000000000005</v>
      </c>
    </row>
    <row r="62" spans="1:21">
      <c r="A62" s="36" t="s">
        <v>171</v>
      </c>
      <c r="B62" s="43">
        <v>20</v>
      </c>
      <c r="C62" s="43" t="s">
        <v>175</v>
      </c>
      <c r="D62" s="43">
        <v>19</v>
      </c>
      <c r="E62" s="43" t="s">
        <v>175</v>
      </c>
      <c r="F62" s="43">
        <v>18</v>
      </c>
      <c r="G62" s="43" t="s">
        <v>175</v>
      </c>
      <c r="H62" s="43">
        <v>17</v>
      </c>
      <c r="I62" s="43" t="s">
        <v>175</v>
      </c>
      <c r="J62" s="43">
        <v>16</v>
      </c>
      <c r="K62" s="43" t="s">
        <v>175</v>
      </c>
      <c r="L62" s="43">
        <v>15</v>
      </c>
      <c r="M62" s="43" t="s">
        <v>175</v>
      </c>
      <c r="N62" s="43">
        <v>14</v>
      </c>
      <c r="O62" s="43" t="s">
        <v>175</v>
      </c>
      <c r="P62" s="43">
        <v>13</v>
      </c>
      <c r="Q62" s="43" t="s">
        <v>175</v>
      </c>
      <c r="R62" s="43">
        <v>12</v>
      </c>
      <c r="S62" s="43" t="s">
        <v>175</v>
      </c>
      <c r="T62" s="43">
        <v>11</v>
      </c>
      <c r="U62" s="42" t="s">
        <v>175</v>
      </c>
    </row>
    <row r="63" spans="1:21">
      <c r="A63" s="36" t="s">
        <v>172</v>
      </c>
      <c r="B63" s="43">
        <v>400</v>
      </c>
      <c r="C63" s="43">
        <v>390</v>
      </c>
      <c r="D63" s="43">
        <v>380</v>
      </c>
      <c r="E63" s="43">
        <v>370</v>
      </c>
      <c r="F63" s="43">
        <v>360</v>
      </c>
      <c r="G63" s="43">
        <v>350</v>
      </c>
      <c r="H63" s="43">
        <v>340</v>
      </c>
      <c r="I63" s="43">
        <v>330</v>
      </c>
      <c r="J63" s="43">
        <v>320</v>
      </c>
      <c r="K63" s="43">
        <v>310</v>
      </c>
      <c r="L63" s="43">
        <v>300</v>
      </c>
      <c r="M63" s="43">
        <v>290</v>
      </c>
      <c r="N63" s="43">
        <v>280</v>
      </c>
      <c r="O63" s="43">
        <v>270</v>
      </c>
      <c r="P63" s="43">
        <v>260</v>
      </c>
      <c r="Q63" s="43">
        <v>250</v>
      </c>
      <c r="R63" s="43">
        <v>240</v>
      </c>
      <c r="S63" s="43">
        <v>230</v>
      </c>
      <c r="T63" s="43">
        <v>220</v>
      </c>
      <c r="U63" s="42">
        <v>210</v>
      </c>
    </row>
    <row r="64" spans="1:21">
      <c r="A64" s="36" t="s">
        <v>173</v>
      </c>
      <c r="B64" s="37">
        <v>14</v>
      </c>
      <c r="C64" s="38">
        <v>14.05</v>
      </c>
      <c r="D64" s="37">
        <v>14.100000000000001</v>
      </c>
      <c r="E64" s="37">
        <v>14.150000000000002</v>
      </c>
      <c r="F64" s="37">
        <v>14.200000000000003</v>
      </c>
      <c r="G64" s="37">
        <v>14.250000000000004</v>
      </c>
      <c r="H64" s="37">
        <v>14.300000000000004</v>
      </c>
      <c r="I64" s="37">
        <v>14.350000000000005</v>
      </c>
      <c r="J64" s="37">
        <v>14.400000000000006</v>
      </c>
      <c r="K64" s="37">
        <v>14.450000000000006</v>
      </c>
      <c r="L64" s="37">
        <v>14.500000000000007</v>
      </c>
      <c r="M64" s="37">
        <v>14.550000000000008</v>
      </c>
      <c r="N64" s="37">
        <v>14.600000000000009</v>
      </c>
      <c r="O64" s="37">
        <v>14.650000000000009</v>
      </c>
      <c r="P64" s="37">
        <v>14.70000000000001</v>
      </c>
      <c r="Q64" s="37">
        <v>14.750000000000011</v>
      </c>
      <c r="R64" s="37">
        <v>14.800000000000011</v>
      </c>
      <c r="S64" s="37">
        <v>14.850000000000012</v>
      </c>
      <c r="T64" s="37">
        <v>14.900000000000013</v>
      </c>
      <c r="U64" s="39">
        <v>14.950000000000014</v>
      </c>
    </row>
    <row r="65" spans="1:21">
      <c r="A65" s="36" t="s">
        <v>174</v>
      </c>
      <c r="B65" s="43">
        <v>60</v>
      </c>
      <c r="C65" s="43">
        <v>59</v>
      </c>
      <c r="D65" s="43">
        <v>58</v>
      </c>
      <c r="E65" s="43">
        <v>57</v>
      </c>
      <c r="F65" s="43">
        <v>56</v>
      </c>
      <c r="G65" s="43">
        <v>55</v>
      </c>
      <c r="H65" s="43">
        <v>54</v>
      </c>
      <c r="I65" s="43">
        <v>53</v>
      </c>
      <c r="J65" s="43">
        <v>52</v>
      </c>
      <c r="K65" s="43">
        <v>51</v>
      </c>
      <c r="L65" s="43">
        <v>50</v>
      </c>
      <c r="M65" s="43">
        <v>49</v>
      </c>
      <c r="N65" s="43">
        <v>48</v>
      </c>
      <c r="O65" s="43">
        <v>47</v>
      </c>
      <c r="P65" s="43">
        <v>46</v>
      </c>
      <c r="Q65" s="43">
        <v>45</v>
      </c>
      <c r="R65" s="43">
        <v>44</v>
      </c>
      <c r="S65" s="43">
        <v>43</v>
      </c>
      <c r="T65" s="43">
        <v>42</v>
      </c>
      <c r="U65" s="42">
        <v>41</v>
      </c>
    </row>
    <row r="66" spans="1:21">
      <c r="A66" s="267" t="s">
        <v>23</v>
      </c>
      <c r="B66" s="268">
        <v>20</v>
      </c>
      <c r="C66" s="269">
        <v>19</v>
      </c>
      <c r="D66" s="269">
        <v>18</v>
      </c>
      <c r="E66" s="269">
        <v>17</v>
      </c>
      <c r="F66" s="269">
        <v>16</v>
      </c>
      <c r="G66" s="269">
        <v>15</v>
      </c>
      <c r="H66" s="269">
        <v>14</v>
      </c>
      <c r="I66" s="269">
        <v>13</v>
      </c>
      <c r="J66" s="269">
        <v>12</v>
      </c>
      <c r="K66" s="269">
        <v>11</v>
      </c>
      <c r="L66" s="269">
        <v>10</v>
      </c>
      <c r="M66" s="269">
        <v>9</v>
      </c>
      <c r="N66" s="269">
        <v>8</v>
      </c>
      <c r="O66" s="269">
        <v>7</v>
      </c>
      <c r="P66" s="269">
        <v>6</v>
      </c>
      <c r="Q66" s="269">
        <v>5</v>
      </c>
      <c r="R66" s="269">
        <v>4</v>
      </c>
      <c r="S66" s="269">
        <v>3</v>
      </c>
      <c r="T66" s="269">
        <v>2</v>
      </c>
      <c r="U66" s="270">
        <v>1</v>
      </c>
    </row>
    <row r="67" spans="1:21">
      <c r="A67" s="36" t="s">
        <v>19</v>
      </c>
      <c r="B67" s="37">
        <v>3.4</v>
      </c>
      <c r="C67" s="38">
        <v>3.41</v>
      </c>
      <c r="D67" s="38">
        <v>3.42</v>
      </c>
      <c r="E67" s="38">
        <v>3.43</v>
      </c>
      <c r="F67" s="38">
        <v>3.44</v>
      </c>
      <c r="G67" s="38">
        <v>3.45</v>
      </c>
      <c r="H67" s="38">
        <v>3.46</v>
      </c>
      <c r="I67" s="38">
        <v>3.47</v>
      </c>
      <c r="J67" s="38">
        <v>3.48</v>
      </c>
      <c r="K67" s="38">
        <v>3.49</v>
      </c>
      <c r="L67" s="38">
        <v>3.5</v>
      </c>
      <c r="M67" s="38">
        <v>3.51</v>
      </c>
      <c r="N67" s="38">
        <v>3.52</v>
      </c>
      <c r="O67" s="38">
        <v>3.53</v>
      </c>
      <c r="P67" s="38">
        <v>3.54</v>
      </c>
      <c r="Q67" s="38">
        <v>3.55</v>
      </c>
      <c r="R67" s="38">
        <v>3.56</v>
      </c>
      <c r="S67" s="38">
        <v>3.57</v>
      </c>
      <c r="T67" s="38">
        <v>3.58</v>
      </c>
      <c r="U67" s="39">
        <v>3.59</v>
      </c>
    </row>
    <row r="68" spans="1:21">
      <c r="A68" s="36" t="s">
        <v>20</v>
      </c>
      <c r="B68" s="37">
        <v>5</v>
      </c>
      <c r="C68" s="38">
        <v>5.01</v>
      </c>
      <c r="D68" s="38">
        <v>5.0199999999999996</v>
      </c>
      <c r="E68" s="38">
        <v>5.03</v>
      </c>
      <c r="F68" s="38">
        <v>5.04</v>
      </c>
      <c r="G68" s="38">
        <v>5.05</v>
      </c>
      <c r="H68" s="38">
        <v>5.0599999999999996</v>
      </c>
      <c r="I68" s="38">
        <v>5.07</v>
      </c>
      <c r="J68" s="38">
        <v>5.08</v>
      </c>
      <c r="K68" s="38">
        <v>5.09</v>
      </c>
      <c r="L68" s="38">
        <v>5.0999999999999996</v>
      </c>
      <c r="M68" s="38">
        <v>5.1100000000000003</v>
      </c>
      <c r="N68" s="38">
        <v>5.12</v>
      </c>
      <c r="O68" s="38">
        <v>5.13</v>
      </c>
      <c r="P68" s="38">
        <v>5.14</v>
      </c>
      <c r="Q68" s="38">
        <v>5.15</v>
      </c>
      <c r="R68" s="38">
        <v>5.16</v>
      </c>
      <c r="S68" s="38">
        <v>5.17</v>
      </c>
      <c r="T68" s="38">
        <v>5.18</v>
      </c>
      <c r="U68" s="39">
        <v>5.19</v>
      </c>
    </row>
    <row r="69" spans="1:21">
      <c r="A69" s="36" t="s">
        <v>165</v>
      </c>
      <c r="B69" s="37">
        <v>12</v>
      </c>
      <c r="C69" s="37">
        <v>12.05</v>
      </c>
      <c r="D69" s="37">
        <v>12.1</v>
      </c>
      <c r="E69" s="37">
        <v>12.15</v>
      </c>
      <c r="F69" s="37">
        <v>12.2</v>
      </c>
      <c r="G69" s="37">
        <v>12.25</v>
      </c>
      <c r="H69" s="37">
        <v>12.3</v>
      </c>
      <c r="I69" s="37">
        <v>12.35</v>
      </c>
      <c r="J69" s="37">
        <v>12.4</v>
      </c>
      <c r="K69" s="37">
        <v>12.45</v>
      </c>
      <c r="L69" s="37">
        <v>12.5</v>
      </c>
      <c r="M69" s="37">
        <v>12.55</v>
      </c>
      <c r="N69" s="37">
        <v>12.6</v>
      </c>
      <c r="O69" s="37">
        <v>12.65</v>
      </c>
      <c r="P69" s="37">
        <v>12.7</v>
      </c>
      <c r="Q69" s="37">
        <v>12.75</v>
      </c>
      <c r="R69" s="37">
        <v>12.8</v>
      </c>
      <c r="S69" s="37">
        <v>12.85</v>
      </c>
      <c r="T69" s="37">
        <v>12.9</v>
      </c>
      <c r="U69" s="39">
        <v>12.95</v>
      </c>
    </row>
    <row r="70" spans="1:21">
      <c r="A70" s="36" t="s">
        <v>24</v>
      </c>
      <c r="B70" s="40">
        <v>30</v>
      </c>
      <c r="C70" s="40">
        <v>29</v>
      </c>
      <c r="D70" s="40">
        <v>28</v>
      </c>
      <c r="E70" s="40">
        <v>27</v>
      </c>
      <c r="F70" s="40">
        <v>26</v>
      </c>
      <c r="G70" s="40">
        <v>25</v>
      </c>
      <c r="H70" s="40">
        <v>24</v>
      </c>
      <c r="I70" s="40">
        <v>23</v>
      </c>
      <c r="J70" s="40">
        <v>22</v>
      </c>
      <c r="K70" s="40">
        <v>21</v>
      </c>
      <c r="L70" s="40">
        <v>20</v>
      </c>
      <c r="M70" s="40">
        <v>19</v>
      </c>
      <c r="N70" s="40">
        <v>18</v>
      </c>
      <c r="O70" s="40">
        <v>17</v>
      </c>
      <c r="P70" s="40">
        <v>16</v>
      </c>
      <c r="Q70" s="40">
        <v>15</v>
      </c>
      <c r="R70" s="40">
        <v>14</v>
      </c>
      <c r="S70" s="40">
        <v>13</v>
      </c>
      <c r="T70" s="40">
        <v>12</v>
      </c>
      <c r="U70" s="44">
        <v>11</v>
      </c>
    </row>
    <row r="71" spans="1:21">
      <c r="A71" s="36" t="s">
        <v>166</v>
      </c>
      <c r="B71" s="40">
        <v>30</v>
      </c>
      <c r="C71" s="40">
        <v>29</v>
      </c>
      <c r="D71" s="40">
        <v>28</v>
      </c>
      <c r="E71" s="40">
        <v>27</v>
      </c>
      <c r="F71" s="40">
        <v>26</v>
      </c>
      <c r="G71" s="40">
        <v>25</v>
      </c>
      <c r="H71" s="40">
        <v>24</v>
      </c>
      <c r="I71" s="40">
        <v>23</v>
      </c>
      <c r="J71" s="40">
        <v>22</v>
      </c>
      <c r="K71" s="40">
        <v>21</v>
      </c>
      <c r="L71" s="40">
        <v>20</v>
      </c>
      <c r="M71" s="40">
        <v>19</v>
      </c>
      <c r="N71" s="40">
        <v>18</v>
      </c>
      <c r="O71" s="40">
        <v>17</v>
      </c>
      <c r="P71" s="40">
        <v>16</v>
      </c>
      <c r="Q71" s="40">
        <v>15</v>
      </c>
      <c r="R71" s="40">
        <v>14</v>
      </c>
      <c r="S71" s="40">
        <v>13</v>
      </c>
      <c r="T71" s="40">
        <v>12</v>
      </c>
      <c r="U71" s="44">
        <v>11</v>
      </c>
    </row>
    <row r="72" spans="1:21">
      <c r="A72" s="36" t="s">
        <v>167</v>
      </c>
      <c r="B72" s="37">
        <v>8</v>
      </c>
      <c r="C72" s="38">
        <v>7.9</v>
      </c>
      <c r="D72" s="38">
        <v>7.8</v>
      </c>
      <c r="E72" s="38">
        <v>7.7</v>
      </c>
      <c r="F72" s="38">
        <v>7.6</v>
      </c>
      <c r="G72" s="38">
        <v>7.5</v>
      </c>
      <c r="H72" s="38">
        <v>7.4</v>
      </c>
      <c r="I72" s="38">
        <v>7.3</v>
      </c>
      <c r="J72" s="38">
        <v>7.2</v>
      </c>
      <c r="K72" s="38">
        <v>7.1</v>
      </c>
      <c r="L72" s="38">
        <v>7</v>
      </c>
      <c r="M72" s="38">
        <v>6.9</v>
      </c>
      <c r="N72" s="38">
        <v>6.8</v>
      </c>
      <c r="O72" s="38">
        <v>6.7</v>
      </c>
      <c r="P72" s="38">
        <v>6.6</v>
      </c>
      <c r="Q72" s="38">
        <v>6.5</v>
      </c>
      <c r="R72" s="38">
        <v>6.4</v>
      </c>
      <c r="S72" s="38">
        <v>6.3</v>
      </c>
      <c r="T72" s="38">
        <v>6.2</v>
      </c>
      <c r="U72" s="39">
        <v>6.1</v>
      </c>
    </row>
    <row r="73" spans="1:21">
      <c r="A73" s="36" t="s">
        <v>168</v>
      </c>
      <c r="B73" s="37">
        <v>12</v>
      </c>
      <c r="C73" s="38">
        <v>11.9</v>
      </c>
      <c r="D73" s="38">
        <v>11.8</v>
      </c>
      <c r="E73" s="38">
        <v>11.700000000000001</v>
      </c>
      <c r="F73" s="38">
        <v>11.600000000000001</v>
      </c>
      <c r="G73" s="38">
        <v>11.500000000000002</v>
      </c>
      <c r="H73" s="38">
        <v>11.400000000000002</v>
      </c>
      <c r="I73" s="38">
        <v>11.300000000000002</v>
      </c>
      <c r="J73" s="38">
        <v>11.200000000000003</v>
      </c>
      <c r="K73" s="38">
        <v>11.100000000000003</v>
      </c>
      <c r="L73" s="38">
        <v>11.000000000000004</v>
      </c>
      <c r="M73" s="38">
        <v>10.900000000000004</v>
      </c>
      <c r="N73" s="38">
        <v>10.800000000000004</v>
      </c>
      <c r="O73" s="38">
        <v>10.700000000000005</v>
      </c>
      <c r="P73" s="38">
        <v>10.600000000000005</v>
      </c>
      <c r="Q73" s="38">
        <v>10.500000000000005</v>
      </c>
      <c r="R73" s="38">
        <v>10.400000000000006</v>
      </c>
      <c r="S73" s="38">
        <v>10.300000000000006</v>
      </c>
      <c r="T73" s="38">
        <v>10.200000000000006</v>
      </c>
      <c r="U73" s="39">
        <v>10.100000000000007</v>
      </c>
    </row>
    <row r="74" spans="1:21">
      <c r="A74" s="36" t="s">
        <v>169</v>
      </c>
      <c r="B74" s="37">
        <v>11</v>
      </c>
      <c r="C74" s="38">
        <v>10.9</v>
      </c>
      <c r="D74" s="38">
        <v>10.8</v>
      </c>
      <c r="E74" s="38">
        <v>10.700000000000001</v>
      </c>
      <c r="F74" s="38">
        <v>10.600000000000001</v>
      </c>
      <c r="G74" s="38">
        <v>10.500000000000002</v>
      </c>
      <c r="H74" s="38">
        <v>10.400000000000002</v>
      </c>
      <c r="I74" s="38">
        <v>10.300000000000002</v>
      </c>
      <c r="J74" s="38">
        <v>10.200000000000003</v>
      </c>
      <c r="K74" s="38">
        <v>10.100000000000003</v>
      </c>
      <c r="L74" s="38">
        <v>10.000000000000004</v>
      </c>
      <c r="M74" s="38">
        <v>9.9000000000000039</v>
      </c>
      <c r="N74" s="38">
        <v>9.8000000000000043</v>
      </c>
      <c r="O74" s="38">
        <v>9.7000000000000046</v>
      </c>
      <c r="P74" s="38">
        <v>9.600000000000005</v>
      </c>
      <c r="Q74" s="38">
        <v>9.5000000000000053</v>
      </c>
      <c r="R74" s="38">
        <v>9.4000000000000057</v>
      </c>
      <c r="S74" s="38">
        <v>9.300000000000006</v>
      </c>
      <c r="T74" s="38">
        <v>9.2000000000000064</v>
      </c>
      <c r="U74" s="39">
        <v>9.1000000000000068</v>
      </c>
    </row>
    <row r="75" spans="1:21">
      <c r="A75" s="36" t="s">
        <v>25</v>
      </c>
      <c r="B75" s="37">
        <v>1.9</v>
      </c>
      <c r="C75" s="38">
        <v>1.88</v>
      </c>
      <c r="D75" s="38">
        <v>1.8599999999999999</v>
      </c>
      <c r="E75" s="38">
        <v>1.8399999999999999</v>
      </c>
      <c r="F75" s="38">
        <v>1.8199999999999998</v>
      </c>
      <c r="G75" s="38">
        <v>1.7999999999999998</v>
      </c>
      <c r="H75" s="38">
        <v>1.7799999999999998</v>
      </c>
      <c r="I75" s="38">
        <v>1.7599999999999998</v>
      </c>
      <c r="J75" s="38">
        <v>1.7399999999999998</v>
      </c>
      <c r="K75" s="38">
        <v>1.7199999999999998</v>
      </c>
      <c r="L75" s="38">
        <v>1.6999999999999997</v>
      </c>
      <c r="M75" s="38">
        <v>1.6799999999999997</v>
      </c>
      <c r="N75" s="38">
        <v>1.6599999999999997</v>
      </c>
      <c r="O75" s="38">
        <v>1.6399999999999997</v>
      </c>
      <c r="P75" s="38">
        <v>1.6199999999999997</v>
      </c>
      <c r="Q75" s="38">
        <v>1.5999999999999996</v>
      </c>
      <c r="R75" s="38">
        <v>1.5799999999999996</v>
      </c>
      <c r="S75" s="38">
        <v>1.5599999999999996</v>
      </c>
      <c r="T75" s="38">
        <v>1.5399999999999996</v>
      </c>
      <c r="U75" s="39">
        <v>1.5199999999999996</v>
      </c>
    </row>
    <row r="76" spans="1:21">
      <c r="A76" s="36" t="s">
        <v>26</v>
      </c>
      <c r="B76" s="37">
        <v>3</v>
      </c>
      <c r="C76" s="38">
        <v>2.9</v>
      </c>
      <c r="D76" s="38">
        <v>2.8</v>
      </c>
      <c r="E76" s="38">
        <v>2.6999999999999997</v>
      </c>
      <c r="F76" s="38">
        <v>2.5999999999999996</v>
      </c>
      <c r="G76" s="38">
        <v>2.4999999999999996</v>
      </c>
      <c r="H76" s="38">
        <v>2.3999999999999995</v>
      </c>
      <c r="I76" s="38">
        <v>2.2999999999999994</v>
      </c>
      <c r="J76" s="38">
        <v>2.1999999999999993</v>
      </c>
      <c r="K76" s="38">
        <v>2.0999999999999992</v>
      </c>
      <c r="L76" s="38">
        <v>1.9999999999999991</v>
      </c>
      <c r="M76" s="38">
        <v>1.899999999999999</v>
      </c>
      <c r="N76" s="38">
        <v>1.7999999999999989</v>
      </c>
      <c r="O76" s="38">
        <v>1.6999999999999988</v>
      </c>
      <c r="P76" s="38">
        <v>1.5999999999999988</v>
      </c>
      <c r="Q76" s="38">
        <v>1.4999999999999987</v>
      </c>
      <c r="R76" s="38">
        <v>1.3999999999999986</v>
      </c>
      <c r="S76" s="38">
        <v>1.2999999999999985</v>
      </c>
      <c r="T76" s="38">
        <v>1.1999999999999984</v>
      </c>
      <c r="U76" s="39">
        <v>1.0999999999999983</v>
      </c>
    </row>
    <row r="77" spans="1:21">
      <c r="A77" s="36" t="s">
        <v>170</v>
      </c>
      <c r="B77" s="37">
        <v>2.5</v>
      </c>
      <c r="C77" s="38">
        <v>2.4</v>
      </c>
      <c r="D77" s="38">
        <v>2.2999999999999998</v>
      </c>
      <c r="E77" s="38">
        <v>2.1999999999999997</v>
      </c>
      <c r="F77" s="38">
        <v>2.0999999999999996</v>
      </c>
      <c r="G77" s="38">
        <v>1.9999999999999996</v>
      </c>
      <c r="H77" s="38">
        <v>1.8999999999999995</v>
      </c>
      <c r="I77" s="38">
        <v>1.7999999999999994</v>
      </c>
      <c r="J77" s="38">
        <v>1.6999999999999993</v>
      </c>
      <c r="K77" s="38">
        <v>1.5999999999999992</v>
      </c>
      <c r="L77" s="38">
        <v>1.4999999999999991</v>
      </c>
      <c r="M77" s="38">
        <v>1.399999999999999</v>
      </c>
      <c r="N77" s="38">
        <v>1.2999999999999989</v>
      </c>
      <c r="O77" s="38">
        <v>1.1999999999999988</v>
      </c>
      <c r="P77" s="38">
        <v>1.0999999999999988</v>
      </c>
      <c r="Q77" s="38">
        <v>0.99999999999999878</v>
      </c>
      <c r="R77" s="38">
        <v>0.8999999999999988</v>
      </c>
      <c r="S77" s="38">
        <v>0.79999999999999882</v>
      </c>
      <c r="T77" s="38">
        <v>0.69999999999999885</v>
      </c>
      <c r="U77" s="39">
        <v>0.59999999999999887</v>
      </c>
    </row>
    <row r="78" spans="1:21">
      <c r="A78" s="36" t="s">
        <v>171</v>
      </c>
      <c r="B78" s="43">
        <v>10</v>
      </c>
      <c r="C78" s="43" t="s">
        <v>175</v>
      </c>
      <c r="D78" s="43">
        <v>9</v>
      </c>
      <c r="E78" s="43" t="s">
        <v>175</v>
      </c>
      <c r="F78" s="43">
        <v>8</v>
      </c>
      <c r="G78" s="43" t="s">
        <v>175</v>
      </c>
      <c r="H78" s="43">
        <v>7</v>
      </c>
      <c r="I78" s="43" t="s">
        <v>175</v>
      </c>
      <c r="J78" s="43">
        <v>6</v>
      </c>
      <c r="K78" s="43" t="s">
        <v>175</v>
      </c>
      <c r="L78" s="43">
        <v>5</v>
      </c>
      <c r="M78" s="43" t="s">
        <v>175</v>
      </c>
      <c r="N78" s="43">
        <v>4</v>
      </c>
      <c r="O78" s="43" t="s">
        <v>175</v>
      </c>
      <c r="P78" s="43">
        <v>3</v>
      </c>
      <c r="Q78" s="43" t="s">
        <v>175</v>
      </c>
      <c r="R78" s="43">
        <v>2</v>
      </c>
      <c r="S78" s="43" t="s">
        <v>175</v>
      </c>
      <c r="T78" s="43">
        <v>1</v>
      </c>
      <c r="U78" s="42" t="s">
        <v>175</v>
      </c>
    </row>
    <row r="79" spans="1:21">
      <c r="A79" s="36" t="s">
        <v>172</v>
      </c>
      <c r="B79" s="43">
        <v>200</v>
      </c>
      <c r="C79" s="43">
        <v>190</v>
      </c>
      <c r="D79" s="43">
        <v>180</v>
      </c>
      <c r="E79" s="43">
        <v>170</v>
      </c>
      <c r="F79" s="43">
        <v>160</v>
      </c>
      <c r="G79" s="43">
        <v>150</v>
      </c>
      <c r="H79" s="43">
        <v>140</v>
      </c>
      <c r="I79" s="43">
        <v>130</v>
      </c>
      <c r="J79" s="43">
        <v>120</v>
      </c>
      <c r="K79" s="43">
        <v>110</v>
      </c>
      <c r="L79" s="43">
        <v>100</v>
      </c>
      <c r="M79" s="43">
        <v>90</v>
      </c>
      <c r="N79" s="43">
        <v>80</v>
      </c>
      <c r="O79" s="43">
        <v>70</v>
      </c>
      <c r="P79" s="43">
        <v>60</v>
      </c>
      <c r="Q79" s="43">
        <v>50</v>
      </c>
      <c r="R79" s="43">
        <v>40</v>
      </c>
      <c r="S79" s="43">
        <v>30</v>
      </c>
      <c r="T79" s="43">
        <v>20</v>
      </c>
      <c r="U79" s="42">
        <v>10</v>
      </c>
    </row>
    <row r="80" spans="1:21">
      <c r="A80" s="36" t="s">
        <v>173</v>
      </c>
      <c r="B80" s="276">
        <v>15</v>
      </c>
      <c r="C80" s="38">
        <v>15.05</v>
      </c>
      <c r="D80" s="37">
        <v>15.100000000000001</v>
      </c>
      <c r="E80" s="37">
        <v>15.150000000000002</v>
      </c>
      <c r="F80" s="37">
        <v>15.200000000000003</v>
      </c>
      <c r="G80" s="37">
        <v>15.250000000000004</v>
      </c>
      <c r="H80" s="37">
        <v>15.300000000000004</v>
      </c>
      <c r="I80" s="37">
        <v>15.350000000000005</v>
      </c>
      <c r="J80" s="37">
        <v>15.400000000000006</v>
      </c>
      <c r="K80" s="37">
        <v>15.450000000000006</v>
      </c>
      <c r="L80" s="37">
        <v>15.500000000000007</v>
      </c>
      <c r="M80" s="37">
        <v>15.550000000000008</v>
      </c>
      <c r="N80" s="37">
        <v>15.600000000000009</v>
      </c>
      <c r="O80" s="37">
        <v>15.650000000000009</v>
      </c>
      <c r="P80" s="37">
        <v>15.70000000000001</v>
      </c>
      <c r="Q80" s="37">
        <v>15.750000000000011</v>
      </c>
      <c r="R80" s="37">
        <v>15.800000000000011</v>
      </c>
      <c r="S80" s="37">
        <v>15.850000000000012</v>
      </c>
      <c r="T80" s="37">
        <v>15.900000000000013</v>
      </c>
      <c r="U80" s="39">
        <v>15.950000000000014</v>
      </c>
    </row>
    <row r="81" spans="1:21">
      <c r="A81" s="36" t="s">
        <v>174</v>
      </c>
      <c r="B81" s="193">
        <v>40</v>
      </c>
      <c r="C81" s="41">
        <v>39</v>
      </c>
      <c r="D81" s="43">
        <v>38</v>
      </c>
      <c r="E81" s="43">
        <v>37</v>
      </c>
      <c r="F81" s="43">
        <v>36</v>
      </c>
      <c r="G81" s="43">
        <v>35</v>
      </c>
      <c r="H81" s="43">
        <v>34</v>
      </c>
      <c r="I81" s="43">
        <v>33</v>
      </c>
      <c r="J81" s="43">
        <v>32</v>
      </c>
      <c r="K81" s="43">
        <v>31</v>
      </c>
      <c r="L81" s="43">
        <v>30</v>
      </c>
      <c r="M81" s="43">
        <v>29</v>
      </c>
      <c r="N81" s="43">
        <v>28</v>
      </c>
      <c r="O81" s="43">
        <v>27</v>
      </c>
      <c r="P81" s="43">
        <v>26</v>
      </c>
      <c r="Q81" s="43">
        <v>25</v>
      </c>
      <c r="R81" s="43">
        <v>24</v>
      </c>
      <c r="S81" s="43">
        <v>23</v>
      </c>
      <c r="T81" s="43">
        <v>22</v>
      </c>
      <c r="U81" s="42">
        <v>21</v>
      </c>
    </row>
  </sheetData>
  <sheetProtection password="AC76" sheet="1" objects="1" scenarios="1"/>
  <mergeCells count="1">
    <mergeCell ref="A1:U1"/>
  </mergeCells>
  <phoneticPr fontId="19"/>
  <pageMargins left="0.7" right="0.7" top="0.75" bottom="0.75" header="0.3" footer="0.3"/>
  <pageSetup paperSize="9" orientation="portrait" horizontalDpi="0" verticalDpi="0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9</vt:i4>
      </vt:variant>
    </vt:vector>
  </HeadingPairs>
  <TitlesOfParts>
    <vt:vector size="9" baseType="lpstr">
      <vt:lpstr>入力</vt:lpstr>
      <vt:lpstr>表示変換</vt:lpstr>
      <vt:lpstr>全体項目一覧_30</vt:lpstr>
      <vt:lpstr>特定項目一覧_30</vt:lpstr>
      <vt:lpstr>個人_30</vt:lpstr>
      <vt:lpstr>全体項目一覧_60</vt:lpstr>
      <vt:lpstr>特定項目一覧_60</vt:lpstr>
      <vt:lpstr>個人_60</vt:lpstr>
      <vt:lpstr>得点表_男子</vt:lpstr>
    </vt:vector>
  </TitlesOfParts>
  <Manager>CEO 小室匡史</Manager>
  <Company>小室コンサルティンググループ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小室匡史_作成_体力形態測定分析フォーマット_男子</dc:title>
  <dc:subject>小室匡史_作成_体力形態測定分析フォーマット_男子</dc:subject>
  <dc:creator>Komuro Consulting Group 小室匡史</dc:creator>
  <dc:description>Copyright © Komuro Consulting Group 許可無き無断使用を禁ず．問い合わせ先：コムロコンサルティンググループ CEO 小室匡史 sports@komurocg.com</dc:description>
  <cp:lastModifiedBy>小室</cp:lastModifiedBy>
  <cp:lastPrinted>2016-10-21T11:32:42Z</cp:lastPrinted>
  <dcterms:created xsi:type="dcterms:W3CDTF">2010-03-31T01:55:00Z</dcterms:created>
  <dcterms:modified xsi:type="dcterms:W3CDTF">2017-02-17T01:25:39Z</dcterms:modified>
</cp:coreProperties>
</file>